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drawings/drawing9.xml" ContentType="application/vnd.openxmlformats-officedocument.drawing+xml"/>
  <Override PartName="/xl/ctrlProps/ctrlProp9.xml" ContentType="application/vnd.ms-excel.controlproperties+xml"/>
  <Override PartName="/xl/drawings/drawing10.xml" ContentType="application/vnd.openxmlformats-officedocument.drawing+xml"/>
  <Override PartName="/xl/ctrlProps/ctrlProp10.xml" ContentType="application/vnd.ms-excel.controlproperties+xml"/>
  <Override PartName="/xl/drawings/drawing11.xml" ContentType="application/vnd.openxmlformats-officedocument.drawing+xml"/>
  <Override PartName="/xl/ctrlProps/ctrlProp11.xml" ContentType="application/vnd.ms-excel.controlproperties+xml"/>
  <Override PartName="/xl/drawings/drawing12.xml" ContentType="application/vnd.openxmlformats-officedocument.drawing+xml"/>
  <Override PartName="/xl/ctrlProps/ctrlProp12.xml" ContentType="application/vnd.ms-excel.controlproperties+xml"/>
  <Override PartName="/xl/drawings/drawing13.xml" ContentType="application/vnd.openxmlformats-officedocument.drawing+xml"/>
  <Override PartName="/xl/ctrlProps/ctrlProp13.xml" ContentType="application/vnd.ms-excel.controlproperties+xml"/>
  <Override PartName="/xl/drawings/drawing14.xml" ContentType="application/vnd.openxmlformats-officedocument.drawing+xml"/>
  <Override PartName="/xl/ctrlProps/ctrlProp14.xml" ContentType="application/vnd.ms-excel.controlproperties+xml"/>
  <Override PartName="/xl/drawings/drawing15.xml" ContentType="application/vnd.openxmlformats-officedocument.drawing+xml"/>
  <Override PartName="/xl/ctrlProps/ctrlProp15.xml" ContentType="application/vnd.ms-excel.controlproperties+xml"/>
  <Override PartName="/xl/drawings/drawing16.xml" ContentType="application/vnd.openxmlformats-officedocument.drawing+xml"/>
  <Override PartName="/xl/ctrlProps/ctrlProp16.xml" ContentType="application/vnd.ms-excel.controlproperties+xml"/>
  <Override PartName="/xl/drawings/drawing17.xml" ContentType="application/vnd.openxmlformats-officedocument.drawing+xml"/>
  <Override PartName="/xl/ctrlProps/ctrlProp17.xml" ContentType="application/vnd.ms-excel.controlproperties+xml"/>
  <Override PartName="/xl/drawings/drawing18.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drawings/drawing19.xml" ContentType="application/vnd.openxmlformats-officedocument.drawing+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drawings/drawing20.xml" ContentType="application/vnd.openxmlformats-officedocument.drawing+xml"/>
  <Override PartName="/xl/ctrlProps/ctrlProp2068.xml" ContentType="application/vnd.ms-excel.controlproperties+xml"/>
  <Override PartName="/xl/drawings/drawing21.xml" ContentType="application/vnd.openxmlformats-officedocument.drawing+xml"/>
  <Override PartName="/xl/ctrlProps/ctrlProp2069.xml" ContentType="application/vnd.ms-excel.controlproperties+xml"/>
  <Override PartName="/xl/drawings/drawing22.xml" ContentType="application/vnd.openxmlformats-officedocument.drawing+xml"/>
  <Override PartName="/xl/ctrlProps/ctrlProp2070.xml" ContentType="application/vnd.ms-excel.controlproperties+xml"/>
  <Override PartName="/xl/drawings/drawing23.xml" ContentType="application/vnd.openxmlformats-officedocument.drawing+xml"/>
  <Override PartName="/xl/ctrlProps/ctrlProp2071.xml" ContentType="application/vnd.ms-excel.controlproperties+xml"/>
  <Override PartName="/xl/drawings/drawing24.xml" ContentType="application/vnd.openxmlformats-officedocument.drawing+xml"/>
  <Override PartName="/xl/ctrlProps/ctrlProp2072.xml" ContentType="application/vnd.ms-excel.controlproperties+xml"/>
  <Override PartName="/xl/drawings/drawing25.xml" ContentType="application/vnd.openxmlformats-officedocument.drawing+xml"/>
  <Override PartName="/xl/ctrlProps/ctrlProp2073.xml" ContentType="application/vnd.ms-excel.controlproperties+xml"/>
  <Override PartName="/xl/drawings/drawing26.xml" ContentType="application/vnd.openxmlformats-officedocument.drawing+xml"/>
  <Override PartName="/xl/ctrlProps/ctrlProp2074.xml" ContentType="application/vnd.ms-excel.controlproperties+xml"/>
  <Override PartName="/xl/drawings/drawing27.xml" ContentType="application/vnd.openxmlformats-officedocument.drawing+xml"/>
  <Override PartName="/xl/ctrlProps/ctrlProp207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242767\Documents\Annual Report\"/>
    </mc:Choice>
  </mc:AlternateContent>
  <bookViews>
    <workbookView xWindow="-28920" yWindow="-120" windowWidth="29040" windowHeight="17640" tabRatio="915" activeTab="1"/>
  </bookViews>
  <sheets>
    <sheet name="README" sheetId="1" r:id="rId1"/>
    <sheet name="Data Sheet" sheetId="2" r:id="rId2"/>
    <sheet name="Cover" sheetId="3" r:id="rId3"/>
    <sheet name="Table" sheetId="4" r:id="rId4"/>
    <sheet name="Sch.1" sheetId="5" r:id="rId5"/>
    <sheet name="Comments" sheetId="6" r:id="rId6"/>
    <sheet name="Sch.2" sheetId="7" r:id="rId7"/>
    <sheet name="Sch.3 (REDACTED)" sheetId="8" r:id="rId8"/>
    <sheet name="Sch.4" sheetId="9" r:id="rId9"/>
    <sheet name="Sch.5" sheetId="10" r:id="rId10"/>
    <sheet name="Sch.6" sheetId="11" r:id="rId11"/>
    <sheet name="Sch.7" sheetId="12" r:id="rId12"/>
    <sheet name="Sch.8 (REDACTED)" sheetId="13" r:id="rId13"/>
    <sheet name="Sch.9" sheetId="75" r:id="rId14"/>
    <sheet name="Sch.10" sheetId="76" r:id="rId15"/>
    <sheet name="Sch.11" sheetId="16" r:id="rId16"/>
    <sheet name="Sch.12" sheetId="17" r:id="rId17"/>
    <sheet name="Sch.13" sheetId="18" r:id="rId18"/>
    <sheet name="Sch.14" sheetId="19" r:id="rId19"/>
    <sheet name="Sch.15" sheetId="107" r:id="rId20"/>
    <sheet name="Sch.16" sheetId="90" r:id="rId21"/>
    <sheet name="Sch.17" sheetId="22" r:id="rId22"/>
    <sheet name="Sch.18" sheetId="23" r:id="rId23"/>
    <sheet name="Sch.19" sheetId="24" r:id="rId24"/>
    <sheet name="Sch.20" sheetId="25" r:id="rId25"/>
    <sheet name="Sch.21" sheetId="93" r:id="rId26"/>
    <sheet name="Sch.22" sheetId="92" r:id="rId27"/>
    <sheet name="Sch.23" sheetId="91" r:id="rId28"/>
    <sheet name="Sch.24" sheetId="77" r:id="rId29"/>
    <sheet name="Sch.25" sheetId="94" r:id="rId30"/>
    <sheet name="Sch.26" sheetId="95" r:id="rId31"/>
    <sheet name="Sch.27" sheetId="32" r:id="rId32"/>
    <sheet name="Sch.28" sheetId="33" r:id="rId33"/>
    <sheet name="Sch.29" sheetId="96" r:id="rId34"/>
    <sheet name="Sch.30" sheetId="80" r:id="rId35"/>
    <sheet name="Sch.31" sheetId="79" r:id="rId36"/>
    <sheet name="Sch.32" sheetId="78" r:id="rId37"/>
    <sheet name="Sch.33" sheetId="38" r:id="rId38"/>
    <sheet name="Sch.34" sheetId="97" r:id="rId39"/>
    <sheet name="Sch.35" sheetId="98" r:id="rId40"/>
    <sheet name="Sch.36" sheetId="81" r:id="rId41"/>
    <sheet name="Sch.37" sheetId="99" r:id="rId42"/>
    <sheet name="Sch.38" sheetId="82" r:id="rId43"/>
    <sheet name="Sch.39" sheetId="101" r:id="rId44"/>
    <sheet name="Sch.40" sheetId="100" r:id="rId45"/>
    <sheet name="IS BS INPUT 2016" sheetId="88" state="hidden" r:id="rId46"/>
    <sheet name="Sch.41" sheetId="46" r:id="rId47"/>
    <sheet name="Sch.42" sheetId="47" r:id="rId48"/>
    <sheet name="Sch.43" sheetId="48" r:id="rId49"/>
    <sheet name="Sch.44" sheetId="83" r:id="rId50"/>
    <sheet name="Sch.45" sheetId="50" r:id="rId51"/>
    <sheet name="Sch.46" sheetId="51" r:id="rId52"/>
    <sheet name="Sch.47" sheetId="52" r:id="rId53"/>
    <sheet name="Sch.48" sheetId="84" r:id="rId54"/>
    <sheet name="Sch.49" sheetId="54" r:id="rId55"/>
    <sheet name="Sch.50" sheetId="85" r:id="rId56"/>
    <sheet name="Sch.51" sheetId="56" r:id="rId57"/>
    <sheet name="Sch.52" sheetId="102" r:id="rId58"/>
    <sheet name="Sch.53" sheetId="58" r:id="rId59"/>
    <sheet name="Sch.54" sheetId="59" r:id="rId60"/>
    <sheet name="Sch.55" sheetId="60" r:id="rId61"/>
    <sheet name="Sch.56" sheetId="61" r:id="rId62"/>
    <sheet name="Sch.56A" sheetId="62" r:id="rId63"/>
    <sheet name="Sch.56B" sheetId="63" r:id="rId64"/>
    <sheet name="Sch.56C" sheetId="64" r:id="rId65"/>
    <sheet name="Sch.57" sheetId="65" r:id="rId66"/>
    <sheet name="Sch.58" sheetId="66" r:id="rId67"/>
    <sheet name="Sch.59" sheetId="86" r:id="rId68"/>
    <sheet name="Sch.60" sheetId="103" r:id="rId69"/>
    <sheet name="Sch.61 (REDACTED)" sheetId="69" r:id="rId70"/>
    <sheet name="Sch.62" sheetId="104" r:id="rId71"/>
    <sheet name="Sch.63" sheetId="105" r:id="rId72"/>
    <sheet name="Sch.64" sheetId="106" r:id="rId73"/>
    <sheet name="Sch.65" sheetId="73" r:id="rId74"/>
    <sheet name="5Yr._Book" sheetId="74" r:id="rId75"/>
  </sheets>
  <definedNames>
    <definedName name="_5YR._BOOK">'5Yr._Book'!$A$11:$D$452</definedName>
    <definedName name="_xlnm._FilterDatabase" localSheetId="46" hidden="1">Sch.41!$C$517:$E$819</definedName>
    <definedName name="_Key1" hidden="1">README!$A$34:$A$73</definedName>
    <definedName name="_Order1" hidden="1">255</definedName>
    <definedName name="_PG1">Sch.1!$D$58</definedName>
    <definedName name="_PG10">'Sch.8 (REDACTED)'!$A$72</definedName>
    <definedName name="_PG100">Sch.65!$B$55</definedName>
    <definedName name="_PG11">'Sch.8 (REDACTED)'!$A$113</definedName>
    <definedName name="_PG12">#REF!</definedName>
    <definedName name="_PG13">#REF!</definedName>
    <definedName name="_PG14">#REF!</definedName>
    <definedName name="_PG15">#REF!</definedName>
    <definedName name="_PG16">Sch.11!$A$61</definedName>
    <definedName name="_PG17">Sch.11!$A$118</definedName>
    <definedName name="_PG18">Sch.11!$A$175</definedName>
    <definedName name="_PG19">Sch.11!#REF!</definedName>
    <definedName name="_PG2">Sch.2!#REF!</definedName>
    <definedName name="_PG20">Sch.12!$A$60:$J$60</definedName>
    <definedName name="_PG21">Sch.12!$A$120:$J$120</definedName>
    <definedName name="_PG22">Sch.13!$A$62</definedName>
    <definedName name="_PG23">Sch.13!$A$126</definedName>
    <definedName name="_PG24">Sch.14!$A$52</definedName>
    <definedName name="_PG25">Sch.14!$A$104</definedName>
    <definedName name="_PG26">#REF!</definedName>
    <definedName name="_PG27">#REF!</definedName>
    <definedName name="_PG28">#REF!</definedName>
    <definedName name="_PG29">Sch.17!$A$52</definedName>
    <definedName name="_PG3">Sch.2!#REF!</definedName>
    <definedName name="_PG30">Sch.18!$A$55</definedName>
    <definedName name="_PG31">Sch.18!#REF!</definedName>
    <definedName name="_PG32">Sch.19!$A$72</definedName>
    <definedName name="_PG33">Sch.19!$I$72</definedName>
    <definedName name="_PG34">Sch.20!$B$70</definedName>
    <definedName name="_PG35">Sch.20!$J$70</definedName>
    <definedName name="_PG36">#REF!</definedName>
    <definedName name="_PG37">#REF!</definedName>
    <definedName name="_PG38">#REF!</definedName>
    <definedName name="_PG39">#REF!</definedName>
    <definedName name="_PG4">'Sch.3 (REDACTED)'!$E$49</definedName>
    <definedName name="_PG40">#REF!</definedName>
    <definedName name="_PG41">#REF!</definedName>
    <definedName name="_PG42">#REF!</definedName>
    <definedName name="_PG43">Sch.27!$A$51</definedName>
    <definedName name="_PG44">Sch.27!$A$108</definedName>
    <definedName name="_PG45">Sch.28!$A$53</definedName>
    <definedName name="_PG46">Sch.28!$A$106</definedName>
    <definedName name="_PG47">Sch.28!$A$147</definedName>
    <definedName name="_PG48">#REF!</definedName>
    <definedName name="_PG49">#REF!</definedName>
    <definedName name="_PG5">'Sch.3 (REDACTED)'!$S$49</definedName>
    <definedName name="_PG50">#REF!</definedName>
    <definedName name="_PG51">#REF!</definedName>
    <definedName name="_PG52">#REF!</definedName>
    <definedName name="_PG53">#REF!</definedName>
    <definedName name="_PG54">#REF!</definedName>
    <definedName name="_PG55">Sch.33!$B$48</definedName>
    <definedName name="_PG56">#REF!</definedName>
    <definedName name="_PG57">#REF!</definedName>
    <definedName name="_PG58">#REF!</definedName>
    <definedName name="_PG59">#REF!</definedName>
    <definedName name="_PG6">Sch.4!$B$44</definedName>
    <definedName name="_PG60">#REF!</definedName>
    <definedName name="_PG61">#REF!</definedName>
    <definedName name="_PG62">#REF!</definedName>
    <definedName name="_PG63">#REF!</definedName>
    <definedName name="_PG64">Sch.41!$A$69</definedName>
    <definedName name="_PG65">Sch.42!$A$63</definedName>
    <definedName name="_PG66">Sch.43!$A$55</definedName>
    <definedName name="_PG67">#REF!</definedName>
    <definedName name="_PG68">#REF!</definedName>
    <definedName name="_PG69">#REF!</definedName>
    <definedName name="_PG7">Sch.5!$B$52</definedName>
    <definedName name="_PG70">#REF!</definedName>
    <definedName name="_PG71">#REF!</definedName>
    <definedName name="_PG72">#REF!</definedName>
    <definedName name="_PG73">Sch.45!$F$64</definedName>
    <definedName name="_PG74">Sch.45!$L$64</definedName>
    <definedName name="_PG75">Sch.46!$B$56</definedName>
    <definedName name="_PG76">Sch.47!$A$69</definedName>
    <definedName name="_PG77">#REF!</definedName>
    <definedName name="_PG78">Sch.49!$A$60</definedName>
    <definedName name="_PG79">#REF!</definedName>
    <definedName name="_PG8">Sch.6!$B$66</definedName>
    <definedName name="_PG80">Sch.51!$A$67</definedName>
    <definedName name="_PG81">#REF!</definedName>
    <definedName name="_PG82">Sch.53!#REF!</definedName>
    <definedName name="_PG83">Sch.53!#REF!</definedName>
    <definedName name="_PG84">Sch.54!$A$56</definedName>
    <definedName name="_PG85">Sch.54!$C$56</definedName>
    <definedName name="_PG86">Sch.55!$A$67</definedName>
    <definedName name="_PG87">Sch.55!$D$67</definedName>
    <definedName name="_PG88">Sch.56!$A$61</definedName>
    <definedName name="_PG89">Sch.56A!$A$67</definedName>
    <definedName name="_PG9">Sch.7!$B$56</definedName>
    <definedName name="_PG90">Sch.56B!$A$60</definedName>
    <definedName name="_PG91">Sch.56C!$A$60</definedName>
    <definedName name="_PG92">Sch.57!$A$65</definedName>
    <definedName name="_PG93">Sch.58!$A$67</definedName>
    <definedName name="_PG94">#REF!</definedName>
    <definedName name="_PG95">#REF!</definedName>
    <definedName name="_PG96">'Sch.61 (REDACTED)'!$A$48</definedName>
    <definedName name="_PG97">#REF!</definedName>
    <definedName name="_PG98">#REF!</definedName>
    <definedName name="_PG99">#REF!</definedName>
    <definedName name="_PP49">#REF!</definedName>
    <definedName name="_Sort" hidden="1">README!$A$34:$A$73</definedName>
    <definedName name="COMMENTSPM">Comments!$B$83:$B$93</definedName>
    <definedName name="CONAMEDATE">'Data Sheet'!$A$46</definedName>
    <definedName name="CONAMEDATE2">'Data Sheet'!$A$48</definedName>
    <definedName name="CONAMEDATE3">'Data Sheet'!$A$50</definedName>
    <definedName name="CONAMEDATE4">'Data Sheet'!$A$52</definedName>
    <definedName name="CONAMEDATE5">'Data Sheet'!$A$54</definedName>
    <definedName name="CONAMEDATE6">'Data Sheet'!$A$56</definedName>
    <definedName name="CONAMEDATE7">'Data Sheet'!$A$58</definedName>
    <definedName name="COVER">Cover!$A$2:$J$48</definedName>
    <definedName name="COVERPM">Cover!$B$52:$B$60</definedName>
    <definedName name="DATA_SHEET">'Data Sheet'!$A$1</definedName>
    <definedName name="_xlnm.Print_Area" localSheetId="74">'5Yr._Book'!$A$1:$D$449</definedName>
    <definedName name="_xlnm.Print_Area" localSheetId="2">Cover!$A$1:$J$51</definedName>
    <definedName name="_xlnm.Print_Area" localSheetId="1">'Data Sheet'!$A$1:$E$63</definedName>
    <definedName name="_xlnm.Print_Area" localSheetId="0">README!$A$1:$H$73</definedName>
    <definedName name="_xlnm.Print_Area" localSheetId="4">Sch.1!$A$1:$F$58</definedName>
    <definedName name="_xlnm.Print_Area" localSheetId="14">Sch.10!$A$1:$T$67</definedName>
    <definedName name="_xlnm.Print_Area" localSheetId="15">Sch.11!$A$1:$G$175</definedName>
    <definedName name="_xlnm.Print_Area" localSheetId="16">Sch.12!$A$1:$J$120</definedName>
    <definedName name="_xlnm.Print_Area" localSheetId="17">Sch.13!$A$1:$G$126</definedName>
    <definedName name="_xlnm.Print_Area" localSheetId="18">Sch.14!$A$1:$J$104</definedName>
    <definedName name="_xlnm.Print_Area" localSheetId="21">Sch.17!$A$1:$J$52</definedName>
    <definedName name="_xlnm.Print_Area" localSheetId="22">Sch.18!$A$1:$M$350</definedName>
    <definedName name="_xlnm.Print_Area" localSheetId="23">Sch.19!$A$1:$N$72</definedName>
    <definedName name="_xlnm.Print_Area" localSheetId="24">Sch.20!$A$1:$Q$70</definedName>
    <definedName name="_xlnm.Print_Area" localSheetId="28">Sch.24!$A$1:$G$63</definedName>
    <definedName name="_xlnm.Print_Area" localSheetId="31">Sch.27!$A$1:$H$108</definedName>
    <definedName name="_xlnm.Print_Area" localSheetId="32">Sch.28!$A$1:$H$147</definedName>
    <definedName name="_xlnm.Print_Area" localSheetId="7">'Sch.3 (REDACTED)'!$A$1:$Z$49</definedName>
    <definedName name="_xlnm.Print_Area" localSheetId="34">Sch.30!$A$1:$Q$52</definedName>
    <definedName name="_xlnm.Print_Area" localSheetId="35">Sch.31!$A$1:$M$69</definedName>
    <definedName name="_xlnm.Print_Area" localSheetId="36">Sch.32!$A$1:$F$51</definedName>
    <definedName name="_xlnm.Print_Area" localSheetId="37">Sch.33!$A$1:$H$48</definedName>
    <definedName name="_xlnm.Print_Area" localSheetId="40">Sch.36!$A$1:$M$113</definedName>
    <definedName name="_xlnm.Print_Area" localSheetId="42">Sch.38!$A$2:$H$62</definedName>
    <definedName name="_xlnm.Print_Area" localSheetId="8">Sch.4!$A$1:$C$454</definedName>
    <definedName name="_xlnm.Print_Area" localSheetId="46">Sch.41!$A$1:$E$69</definedName>
    <definedName name="_xlnm.Print_Area" localSheetId="47">Sch.42!$A$1:$E$63</definedName>
    <definedName name="_xlnm.Print_Area" localSheetId="48">Sch.43!$A$1:$D$55</definedName>
    <definedName name="_xlnm.Print_Area" localSheetId="49">Sch.44!$A$1:$J$152</definedName>
    <definedName name="_xlnm.Print_Area" localSheetId="50">Sch.45!$A$1:$R$64</definedName>
    <definedName name="_xlnm.Print_Area" localSheetId="51">Sch.46!$A$1:$F$57</definedName>
    <definedName name="_xlnm.Print_Area" localSheetId="52">Sch.47!$A$1:$J$69</definedName>
    <definedName name="_xlnm.Print_Area" localSheetId="54">Sch.49!$A$1:$E$60</definedName>
    <definedName name="_xlnm.Print_Area" localSheetId="9">Sch.5!$A$1:$D$53</definedName>
    <definedName name="_xlnm.Print_Area" localSheetId="56">Sch.51!$A$1:$O$67</definedName>
    <definedName name="_xlnm.Print_Area" localSheetId="58">Sch.53!$A$1:$E$66</definedName>
    <definedName name="_xlnm.Print_Area" localSheetId="59">Sch.54!$A$1:$I$113</definedName>
    <definedName name="_xlnm.Print_Area" localSheetId="60">Sch.55!$A$1:$L$133</definedName>
    <definedName name="_xlnm.Print_Area" localSheetId="61">Sch.56!$A$1:$C$63</definedName>
    <definedName name="_xlnm.Print_Area" localSheetId="62">Sch.56A!$A$1:$J$67</definedName>
    <definedName name="_xlnm.Print_Area" localSheetId="63">Sch.56B!$A$1:$E$60</definedName>
    <definedName name="_xlnm.Print_Area" localSheetId="64">Sch.56C!$A$1:$E$60</definedName>
    <definedName name="_xlnm.Print_Area" localSheetId="65">Sch.57!$A$1:$G$65</definedName>
    <definedName name="_xlnm.Print_Area" localSheetId="66">Sch.58!$A$1:$G$67</definedName>
    <definedName name="_xlnm.Print_Area" localSheetId="67">Sch.59!$A$1:$G$124</definedName>
    <definedName name="_xlnm.Print_Area" localSheetId="10">Sch.6!$A$1:$E$66</definedName>
    <definedName name="_xlnm.Print_Area" localSheetId="69">'Sch.61 (REDACTED)'!$A$1:$J$48</definedName>
    <definedName name="_xlnm.Print_Area" localSheetId="73">Sch.65!$A$1:$I$55</definedName>
    <definedName name="_xlnm.Print_Area" localSheetId="11">Sch.7!$A$1:$D$57</definedName>
    <definedName name="_xlnm.Print_Area" localSheetId="12">'Sch.8 (REDACTED)'!$A$1:$F$113</definedName>
    <definedName name="_xlnm.Print_Area" localSheetId="13">Sch.9!$A$1:$H$126</definedName>
    <definedName name="PRINTALL">'Data Sheet'!$C$65:$C$134</definedName>
    <definedName name="SCH.1">Sch.1!$A$3:$F$58</definedName>
    <definedName name="SCH.10">#REF!</definedName>
    <definedName name="SCH.11">Sch.11!$A$1:$G$175</definedName>
    <definedName name="SCH.12">Sch.12!$A$1:$J$120</definedName>
    <definedName name="SCH.13">Sch.13!$B$1:$G$126</definedName>
    <definedName name="SCH.14">Sch.14!$A$1:$J$104</definedName>
    <definedName name="SCH.15">#REF!</definedName>
    <definedName name="SCH.16">#REF!</definedName>
    <definedName name="SCH.17">Sch.17!$A$1:$J$52</definedName>
    <definedName name="SCH.18">Sch.18!$A$1:$M$55</definedName>
    <definedName name="SCH.19">Sch.19!$A$1:$N$72</definedName>
    <definedName name="SCH.2">Sch.2!#REF!</definedName>
    <definedName name="SCH.20">Sch.20!$B$1:$Q$70</definedName>
    <definedName name="SCH.21">#REF!</definedName>
    <definedName name="SCH.22">#REF!</definedName>
    <definedName name="SCH.23">#REF!</definedName>
    <definedName name="SCH.24">#REF!</definedName>
    <definedName name="SCH.25">#REF!</definedName>
    <definedName name="SCH.26">#REF!</definedName>
    <definedName name="SCH.27">Sch.27!$A$1:$H$108</definedName>
    <definedName name="SCH.28">Sch.28!$A$1:$H$147</definedName>
    <definedName name="SCH.29">#REF!</definedName>
    <definedName name="SCH.3">'Sch.3 (REDACTED)'!$A$1:$Z$49</definedName>
    <definedName name="SCH.30">#REF!</definedName>
    <definedName name="SCH.31">#REF!</definedName>
    <definedName name="SCH.32">#REF!</definedName>
    <definedName name="SCH.33">Sch.33!$B$1:$H$48</definedName>
    <definedName name="SCH.34">#REF!</definedName>
    <definedName name="SCH.35">#REF!</definedName>
    <definedName name="SCH.36">#REF!</definedName>
    <definedName name="SCH.37">#REF!</definedName>
    <definedName name="SCH.38">#REF!</definedName>
    <definedName name="SCH.39">#REF!</definedName>
    <definedName name="SCH.4">Sch.4!$A$1:$C$44</definedName>
    <definedName name="SCH.40">#REF!</definedName>
    <definedName name="SCH.41">Sch.41!$A$1:$E$69</definedName>
    <definedName name="SCH.42">Sch.42!$A$1:$E$63</definedName>
    <definedName name="SCH.43">Sch.43!$A$1:$D$55</definedName>
    <definedName name="SCH.44">#REF!</definedName>
    <definedName name="SCH.45">Sch.45!$A$1:$R$64</definedName>
    <definedName name="SCH.46">Sch.46!$A$1:$D$56</definedName>
    <definedName name="SCH.47">Sch.47!$A$1:$J$69</definedName>
    <definedName name="SCH.48">#REF!</definedName>
    <definedName name="SCH.49">Sch.49!$A$1:$E$60</definedName>
    <definedName name="SCH.5">Sch.5!$A$1:$D$52</definedName>
    <definedName name="SCH.50">#REF!</definedName>
    <definedName name="SCH.51">Sch.51!$A$1:$O$67</definedName>
    <definedName name="SCH.52">#REF!</definedName>
    <definedName name="SCH.53">Sch.53!$A$1:$C$66</definedName>
    <definedName name="SCH.54">Sch.54!$A$1:$I$56</definedName>
    <definedName name="SCH.55">Sch.55!$A$1:$L$67</definedName>
    <definedName name="SCH.56">Sch.56!$A$1:$C$61</definedName>
    <definedName name="SCH.56A">Sch.56A!$A$1:$G$67</definedName>
    <definedName name="SCH.56B">Sch.56B!$A$1:$E$60</definedName>
    <definedName name="SCH.56C">Sch.56C!$A$1:$E$60</definedName>
    <definedName name="SCH.57">Sch.57!$A$1</definedName>
    <definedName name="SCH.58">Sch.58!$A$1</definedName>
    <definedName name="SCH.59">#REF!</definedName>
    <definedName name="SCH.60">#REF!</definedName>
    <definedName name="SCH.61">'Sch.61 (REDACTED)'!$A$1</definedName>
    <definedName name="SCH.62">#REF!</definedName>
    <definedName name="SCH.63">#REF!</definedName>
    <definedName name="SCH.64">#REF!</definedName>
    <definedName name="SCH.65">Sch.65!$A$1</definedName>
    <definedName name="SCH.7">Sch.7!$A$1:$D$56</definedName>
    <definedName name="SCH.8">'Sch.8 (REDACTED)'!$A$1:$F$113</definedName>
    <definedName name="SCH.9">#REF!</definedName>
    <definedName name="SCH10PM">#REF!</definedName>
    <definedName name="SCH11PM">Sch.11!#REF!</definedName>
    <definedName name="SCH12PM">Sch.12!#REF!</definedName>
    <definedName name="SCH13PM">Sch.13!#REF!</definedName>
    <definedName name="SCH14PM">Sch.14!#REF!</definedName>
    <definedName name="SCH15PM">#REF!</definedName>
    <definedName name="SCH16PM">#REF!</definedName>
    <definedName name="SCH17PM">Sch.17!#REF!</definedName>
    <definedName name="SCH18PM">Sch.18!#REF!</definedName>
    <definedName name="SCH19PM">Sch.19!#REF!</definedName>
    <definedName name="SCH1PM">Sch.1!$C$70:$C$80</definedName>
    <definedName name="SCH20PM">Sch.20!#REF!</definedName>
    <definedName name="SCH21PM">#REF!</definedName>
    <definedName name="SCH22PM">#REF!</definedName>
    <definedName name="SCH23PM">#REF!</definedName>
    <definedName name="SCH24PM">#REF!</definedName>
    <definedName name="SCH25PM">#REF!</definedName>
    <definedName name="SCH26PM">#REF!</definedName>
    <definedName name="SCH27PM">Sch.27!#REF!</definedName>
    <definedName name="SCH28PM">Sch.28!#REF!</definedName>
    <definedName name="SCH29PM">#REF!</definedName>
    <definedName name="SCH2PM">Sch.2!#REF!</definedName>
    <definedName name="SCH30PM">#REF!</definedName>
    <definedName name="SCH31PM">#REF!</definedName>
    <definedName name="SCH32PM">#REF!</definedName>
    <definedName name="SCH33PM">Sch.33!#REF!</definedName>
    <definedName name="SCH34PM">#REF!</definedName>
    <definedName name="SCH35PM">#REF!</definedName>
    <definedName name="SCH36PM">#REF!</definedName>
    <definedName name="SCH37PM">#REF!</definedName>
    <definedName name="SCH38PM">#REF!</definedName>
    <definedName name="SCH39PM">#REF!</definedName>
    <definedName name="SCH3PM">'Sch.3 (REDACTED)'!#REF!</definedName>
    <definedName name="SCH40PM">#REF!</definedName>
    <definedName name="SCH41PM">Sch.41!#REF!</definedName>
    <definedName name="SCH42PM">Sch.42!#REF!</definedName>
    <definedName name="SCH43PM">Sch.43!$B$73:$B$82</definedName>
    <definedName name="SCH44PM">#REF!</definedName>
    <definedName name="SCH45PM">Sch.45!#REF!</definedName>
    <definedName name="SCH46PM">Sch.46!#REF!</definedName>
    <definedName name="SCH47PM">Sch.47!#REF!</definedName>
    <definedName name="SCH48PM">#REF!</definedName>
    <definedName name="SCH49PM">Sch.49!#REF!</definedName>
    <definedName name="SCH4PM">Sch.4!#REF!</definedName>
    <definedName name="SCH50PM">#REF!</definedName>
    <definedName name="SCH51PM">Sch.51!#REF!</definedName>
    <definedName name="SCH52PM">#REF!</definedName>
    <definedName name="SCH53PM">Sch.53!#REF!</definedName>
    <definedName name="SCH54PM">Sch.54!#REF!</definedName>
    <definedName name="SCH55PM">Sch.55!#REF!</definedName>
    <definedName name="SCH56APM">Sch.56A!#REF!</definedName>
    <definedName name="SCH56BPM">Sch.56B!#REF!</definedName>
    <definedName name="SCH56CPM">Sch.56C!#REF!</definedName>
    <definedName name="SCH56PM">Sch.56!#REF!</definedName>
    <definedName name="SCH57PM">Sch.57!#REF!</definedName>
    <definedName name="SCH58PM">Sch.58!#REF!</definedName>
    <definedName name="SCH59PM">#REF!</definedName>
    <definedName name="SCH5PM">Sch.5!#REF!</definedName>
    <definedName name="SCH60PM">#REF!</definedName>
    <definedName name="SCH61PM">'Sch.61 (REDACTED)'!#REF!</definedName>
    <definedName name="SCH62PM">#REF!</definedName>
    <definedName name="SCH63PM">#REF!</definedName>
    <definedName name="SCH64PM">#REF!</definedName>
    <definedName name="SCH65PM">Sch.65!#REF!</definedName>
    <definedName name="SCH6PM">Sch.6!#REF!</definedName>
    <definedName name="SCH7PM">Sch.7!#REF!</definedName>
    <definedName name="SCH8PM">'Sch.8 (REDACTED)'!#REF!</definedName>
    <definedName name="SCH9PM">#REF!</definedName>
    <definedName name="States">#REF!</definedName>
    <definedName name="TABLE">Table!$A$1</definedName>
    <definedName name="TABLEPM">Table!$B$68:$B$70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7" i="17" l="1"/>
  <c r="E111" i="16"/>
  <c r="E109" i="16"/>
  <c r="E107" i="16"/>
  <c r="E106" i="16"/>
  <c r="H86" i="17" l="1"/>
  <c r="H85" i="17"/>
  <c r="H73" i="17"/>
  <c r="J16" i="17"/>
  <c r="J99" i="17"/>
  <c r="F112" i="16" s="1"/>
  <c r="G112" i="16" s="1"/>
  <c r="H99" i="17"/>
  <c r="J75" i="17"/>
  <c r="J79" i="17" s="1"/>
  <c r="J57" i="17"/>
  <c r="J49" i="17"/>
  <c r="J42" i="17"/>
  <c r="H42" i="17"/>
  <c r="J31" i="17"/>
  <c r="J24" i="17"/>
  <c r="H24" i="17"/>
  <c r="F111" i="16"/>
  <c r="G111" i="16" s="1"/>
  <c r="G109" i="16"/>
  <c r="G108" i="16"/>
  <c r="G106" i="16"/>
  <c r="F53" i="16"/>
  <c r="F52" i="16"/>
  <c r="F51" i="16"/>
  <c r="F50" i="16"/>
  <c r="F49" i="16"/>
  <c r="F48" i="16"/>
  <c r="G110" i="16"/>
  <c r="G107" i="16"/>
  <c r="F95" i="16"/>
  <c r="E95" i="16"/>
  <c r="G94" i="16"/>
  <c r="G93" i="16"/>
  <c r="G92" i="16"/>
  <c r="G91" i="16"/>
  <c r="G90" i="16"/>
  <c r="G89" i="16"/>
  <c r="G88" i="16"/>
  <c r="G85" i="16"/>
  <c r="G84" i="16"/>
  <c r="G81" i="16"/>
  <c r="G80" i="16"/>
  <c r="G79" i="16"/>
  <c r="G78" i="16"/>
  <c r="G77" i="16"/>
  <c r="G76" i="16"/>
  <c r="G75" i="16"/>
  <c r="G74" i="16"/>
  <c r="G73" i="16"/>
  <c r="G72" i="16"/>
  <c r="G41" i="16"/>
  <c r="G40" i="16"/>
  <c r="G39" i="16"/>
  <c r="G38" i="16"/>
  <c r="G37" i="16"/>
  <c r="G36" i="16"/>
  <c r="G35" i="16"/>
  <c r="G34" i="16"/>
  <c r="G30" i="16"/>
  <c r="G29" i="16"/>
  <c r="G28" i="16"/>
  <c r="G27" i="16"/>
  <c r="G26" i="16"/>
  <c r="G25" i="16"/>
  <c r="G24" i="16"/>
  <c r="G23" i="16"/>
  <c r="G22" i="16"/>
  <c r="G21" i="16"/>
  <c r="G20" i="16"/>
  <c r="G19" i="16"/>
  <c r="G18" i="16"/>
  <c r="G17" i="16"/>
  <c r="G16" i="16"/>
  <c r="G15" i="16"/>
  <c r="G14" i="16"/>
  <c r="G13" i="16"/>
  <c r="G12" i="16"/>
  <c r="G11" i="16"/>
  <c r="G95" i="16" l="1"/>
  <c r="J50" i="17"/>
  <c r="M41" i="81" l="1"/>
  <c r="L41" i="81"/>
  <c r="K41" i="81"/>
  <c r="J41" i="81"/>
  <c r="I41" i="81"/>
  <c r="H41" i="81"/>
  <c r="G41" i="81"/>
  <c r="E28" i="81"/>
  <c r="M39" i="24"/>
  <c r="L39" i="24"/>
  <c r="K39" i="24"/>
  <c r="J39" i="24"/>
  <c r="H39" i="24"/>
  <c r="G39" i="24"/>
  <c r="F39" i="24"/>
  <c r="E39" i="24"/>
  <c r="I49" i="19" l="1"/>
  <c r="H49" i="19"/>
  <c r="G49" i="19"/>
  <c r="E49" i="19"/>
  <c r="D49" i="19"/>
  <c r="F49" i="19"/>
  <c r="I35" i="19" l="1"/>
  <c r="H35" i="19"/>
  <c r="G35" i="19"/>
  <c r="F35" i="19"/>
  <c r="E35" i="19"/>
  <c r="D35" i="19"/>
  <c r="M26" i="24"/>
  <c r="L26" i="24"/>
  <c r="K26" i="24"/>
  <c r="J26" i="24"/>
  <c r="I26" i="24"/>
  <c r="H26" i="24"/>
  <c r="G26" i="24"/>
  <c r="F26" i="24"/>
  <c r="E26" i="24"/>
  <c r="G73" i="33" l="1"/>
  <c r="G81" i="83" l="1"/>
  <c r="F81" i="83"/>
  <c r="E81" i="83"/>
  <c r="E345" i="23"/>
  <c r="D345" i="23"/>
  <c r="H345" i="23"/>
  <c r="M345" i="23"/>
  <c r="N28" i="24" l="1"/>
  <c r="N29" i="24"/>
  <c r="N30" i="24"/>
  <c r="N31" i="24"/>
  <c r="N32" i="24"/>
  <c r="N33" i="24"/>
  <c r="N34" i="24"/>
  <c r="N35" i="24"/>
  <c r="N36" i="24"/>
  <c r="N37" i="24"/>
  <c r="K32" i="60" l="1"/>
  <c r="K24" i="60"/>
  <c r="K20" i="60"/>
  <c r="K15" i="60"/>
  <c r="K25" i="60" l="1"/>
  <c r="K26" i="60"/>
  <c r="K27" i="60" s="1"/>
  <c r="D433" i="74" l="1"/>
  <c r="I37" i="62"/>
  <c r="G19" i="83"/>
  <c r="G16" i="83"/>
  <c r="F16" i="83"/>
  <c r="E16" i="83"/>
  <c r="H16" i="83" s="1"/>
  <c r="G13" i="83"/>
  <c r="F13" i="83"/>
  <c r="E13" i="83"/>
  <c r="G23" i="83"/>
  <c r="F23" i="83"/>
  <c r="E23" i="83"/>
  <c r="H23" i="83" s="1"/>
  <c r="H13" i="83" l="1"/>
  <c r="D42" i="4" l="1"/>
  <c r="D43" i="4" s="1"/>
  <c r="D44" i="4" s="1"/>
  <c r="D45" i="4" s="1"/>
  <c r="D10" i="4"/>
  <c r="D11" i="4" s="1"/>
  <c r="D12" i="4" s="1"/>
  <c r="D14" i="4" s="1"/>
  <c r="D15" i="4" s="1"/>
  <c r="D16" i="4" s="1"/>
  <c r="D17" i="4" s="1"/>
  <c r="D18" i="4" s="1"/>
  <c r="D19" i="4" s="1"/>
  <c r="D21" i="4" s="1"/>
  <c r="D22" i="4" s="1"/>
  <c r="D23" i="4" s="1"/>
  <c r="D24" i="4" s="1"/>
  <c r="D26" i="4" s="1"/>
  <c r="D27" i="4" s="1"/>
  <c r="D28" i="4" s="1"/>
  <c r="D29" i="4" s="1"/>
  <c r="D31" i="4" s="1"/>
  <c r="D32" i="4" s="1"/>
  <c r="D33" i="4" s="1"/>
  <c r="D34" i="4" s="1"/>
  <c r="D8" i="4"/>
  <c r="A29" i="4"/>
  <c r="A30" i="4" s="1"/>
  <c r="A31" i="4" s="1"/>
  <c r="A32" i="4" s="1"/>
  <c r="A33" i="4" s="1"/>
  <c r="A34" i="4" s="1"/>
  <c r="A35" i="4" s="1"/>
  <c r="A36" i="4" s="1"/>
  <c r="A38" i="4" s="1"/>
  <c r="A39" i="4" s="1"/>
  <c r="A40" i="4" s="1"/>
  <c r="A41" i="4" s="1"/>
  <c r="A43" i="4" s="1"/>
  <c r="A45" i="4" s="1"/>
  <c r="A46" i="4" s="1"/>
  <c r="A47" i="4" s="1"/>
  <c r="A48" i="4" s="1"/>
  <c r="A49" i="4" s="1"/>
  <c r="A50" i="4" s="1"/>
  <c r="A19" i="4"/>
  <c r="A21" i="4" s="1"/>
  <c r="A22" i="4" s="1"/>
  <c r="A23" i="4" s="1"/>
  <c r="A24" i="4" s="1"/>
  <c r="A25" i="4" s="1"/>
  <c r="A26" i="4" s="1"/>
  <c r="G46" i="18" l="1"/>
  <c r="G60" i="18" s="1"/>
  <c r="F19" i="83" l="1"/>
  <c r="E19" i="83"/>
  <c r="H19" i="83" l="1"/>
  <c r="N41" i="24"/>
  <c r="N42" i="24"/>
  <c r="N43" i="24"/>
  <c r="N44" i="24"/>
  <c r="N45" i="24"/>
  <c r="M168" i="23" l="1"/>
  <c r="H168" i="23"/>
  <c r="E168" i="23"/>
  <c r="D168" i="23"/>
  <c r="D46" i="23"/>
  <c r="D219" i="23"/>
  <c r="M46" i="23"/>
  <c r="N52" i="24" l="1"/>
  <c r="N25" i="24" l="1"/>
  <c r="C73" i="33" l="1"/>
  <c r="H67" i="33" l="1"/>
  <c r="D87" i="19" l="1"/>
  <c r="E87" i="19"/>
  <c r="F87" i="19"/>
  <c r="G87" i="19"/>
  <c r="H87" i="19"/>
  <c r="I87" i="19"/>
  <c r="M219" i="23" l="1"/>
  <c r="H219" i="23"/>
  <c r="E219" i="23"/>
  <c r="D54" i="47" l="1"/>
  <c r="Q37" i="80" l="1"/>
  <c r="P42" i="76" l="1"/>
  <c r="P41" i="76"/>
  <c r="C47" i="75" l="1"/>
  <c r="D47" i="75"/>
  <c r="J98" i="19" l="1"/>
  <c r="E52" i="16" s="1"/>
  <c r="G52" i="16" s="1"/>
  <c r="F73" i="33" l="1"/>
  <c r="E73" i="33" l="1"/>
  <c r="M66" i="24" l="1"/>
  <c r="M69" i="24" s="1"/>
  <c r="L66" i="24"/>
  <c r="K66" i="24"/>
  <c r="K69" i="24" s="1"/>
  <c r="J66" i="24"/>
  <c r="J69" i="24" s="1"/>
  <c r="H66" i="24"/>
  <c r="H69" i="24" s="1"/>
  <c r="G66" i="24"/>
  <c r="F66" i="24"/>
  <c r="F69" i="24" s="1"/>
  <c r="E66" i="24"/>
  <c r="E69" i="24" s="1"/>
  <c r="F56" i="16" s="1"/>
  <c r="M57" i="24"/>
  <c r="L57" i="24"/>
  <c r="K57" i="24"/>
  <c r="J57" i="24"/>
  <c r="H57" i="24"/>
  <c r="G57" i="24"/>
  <c r="F57" i="24"/>
  <c r="E57" i="24"/>
  <c r="M46" i="24"/>
  <c r="L46" i="24"/>
  <c r="K46" i="24"/>
  <c r="J46" i="24"/>
  <c r="H46" i="24"/>
  <c r="G46" i="24"/>
  <c r="F46" i="24"/>
  <c r="E46" i="24"/>
  <c r="L60" i="24" l="1"/>
  <c r="L63" i="24" s="1"/>
  <c r="L70" i="24" s="1"/>
  <c r="F60" i="24"/>
  <c r="F63" i="24" s="1"/>
  <c r="F70" i="24" s="1"/>
  <c r="K60" i="24"/>
  <c r="K63" i="24" s="1"/>
  <c r="K70" i="24" s="1"/>
  <c r="J60" i="24"/>
  <c r="J63" i="24" s="1"/>
  <c r="J70" i="24" s="1"/>
  <c r="G60" i="24"/>
  <c r="G63" i="24" s="1"/>
  <c r="G70" i="24" s="1"/>
  <c r="E60" i="24"/>
  <c r="E63" i="24" s="1"/>
  <c r="F55" i="16" s="1"/>
  <c r="M60" i="24"/>
  <c r="M63" i="24" s="1"/>
  <c r="M70" i="24" s="1"/>
  <c r="H60" i="24"/>
  <c r="H63" i="24" s="1"/>
  <c r="H70" i="24" s="1"/>
  <c r="E70" i="24" l="1"/>
  <c r="M50" i="80" l="1"/>
  <c r="L50" i="80"/>
  <c r="F50" i="80"/>
  <c r="D50" i="80"/>
  <c r="G50" i="80"/>
  <c r="H50" i="80"/>
  <c r="K50" i="80"/>
  <c r="N50" i="80"/>
  <c r="O50" i="80"/>
  <c r="P50" i="80"/>
  <c r="E34" i="82" l="1"/>
  <c r="H34" i="82"/>
  <c r="E97" i="16" s="1"/>
  <c r="G34" i="82"/>
  <c r="C34" i="82" l="1"/>
  <c r="F97" i="16" s="1"/>
  <c r="G97" i="16" l="1"/>
  <c r="H129" i="33"/>
  <c r="N24" i="24" l="1"/>
  <c r="N23" i="24"/>
  <c r="N22" i="24"/>
  <c r="N21" i="24"/>
  <c r="N20" i="24"/>
  <c r="N19" i="24"/>
  <c r="N18" i="24"/>
  <c r="N17" i="24"/>
  <c r="N16" i="24"/>
  <c r="N15" i="24"/>
  <c r="E48" i="88"/>
  <c r="N26" i="24" l="1"/>
  <c r="J16" i="76"/>
  <c r="H104" i="75"/>
  <c r="E104" i="75"/>
  <c r="D104" i="75"/>
  <c r="E59" i="75"/>
  <c r="H47" i="75"/>
  <c r="H49" i="75" s="1"/>
  <c r="G47" i="75"/>
  <c r="G49" i="75" s="1"/>
  <c r="F47" i="75"/>
  <c r="F49" i="75" s="1"/>
  <c r="E47" i="75"/>
  <c r="E49" i="75" s="1"/>
  <c r="D49" i="75"/>
  <c r="C49" i="75"/>
  <c r="F36" i="75"/>
  <c r="F38" i="75" s="1"/>
  <c r="E36" i="75"/>
  <c r="E38" i="75" s="1"/>
  <c r="D36" i="75"/>
  <c r="D38" i="75" s="1"/>
  <c r="C36" i="75"/>
  <c r="C38" i="75" s="1"/>
  <c r="H25" i="75"/>
  <c r="H27" i="75" s="1"/>
  <c r="G25" i="75"/>
  <c r="G27" i="75" s="1"/>
  <c r="F25" i="75"/>
  <c r="F27" i="75" s="1"/>
  <c r="E25" i="75"/>
  <c r="E27" i="75" s="1"/>
  <c r="D25" i="75"/>
  <c r="D27" i="75" s="1"/>
  <c r="C25" i="75"/>
  <c r="C27" i="75" s="1"/>
  <c r="E40" i="75" l="1"/>
  <c r="D40" i="75"/>
  <c r="C40" i="75"/>
  <c r="C54" i="75" s="1"/>
  <c r="F40" i="75"/>
  <c r="D54" i="75" l="1"/>
  <c r="F54" i="75" s="1"/>
  <c r="C59" i="75"/>
  <c r="G93" i="83"/>
  <c r="F93" i="83"/>
  <c r="E93" i="83"/>
  <c r="G90" i="83"/>
  <c r="F90" i="83"/>
  <c r="E90" i="83"/>
  <c r="D59" i="75" l="1"/>
  <c r="F59" i="75"/>
  <c r="J10" i="76" s="1"/>
  <c r="N68" i="24" l="1"/>
  <c r="N67" i="24"/>
  <c r="N65" i="24"/>
  <c r="N64" i="24"/>
  <c r="N62" i="24"/>
  <c r="N61" i="24"/>
  <c r="N59" i="24"/>
  <c r="N58" i="24"/>
  <c r="N56" i="24"/>
  <c r="N55" i="24"/>
  <c r="N54" i="24"/>
  <c r="N53" i="24"/>
  <c r="N51" i="24"/>
  <c r="N50" i="24"/>
  <c r="N49" i="24"/>
  <c r="N48" i="24"/>
  <c r="N38" i="24"/>
  <c r="N39" i="24" s="1"/>
  <c r="Q49" i="80" l="1"/>
  <c r="F46" i="18" l="1"/>
  <c r="G30" i="18"/>
  <c r="F30" i="18"/>
  <c r="G112" i="86" l="1"/>
  <c r="H148" i="83" l="1"/>
  <c r="G147" i="83"/>
  <c r="E147" i="83"/>
  <c r="G136" i="83"/>
  <c r="F136" i="83"/>
  <c r="H127" i="83"/>
  <c r="G120" i="83"/>
  <c r="H102" i="83"/>
  <c r="H101" i="83"/>
  <c r="H99" i="83"/>
  <c r="H98" i="83"/>
  <c r="H89" i="83"/>
  <c r="H87" i="83"/>
  <c r="H85" i="83"/>
  <c r="H50" i="83"/>
  <c r="H42" i="83"/>
  <c r="G43" i="83"/>
  <c r="F43" i="83"/>
  <c r="H41" i="83"/>
  <c r="F37" i="83"/>
  <c r="F31" i="83"/>
  <c r="E31" i="83"/>
  <c r="H20" i="83"/>
  <c r="H14" i="83" l="1"/>
  <c r="E73" i="83"/>
  <c r="F82" i="83"/>
  <c r="F120" i="83"/>
  <c r="H11" i="83"/>
  <c r="H12" i="83"/>
  <c r="H28" i="83"/>
  <c r="H29" i="83"/>
  <c r="H79" i="83"/>
  <c r="H91" i="83"/>
  <c r="H119" i="83"/>
  <c r="H123" i="83"/>
  <c r="H124" i="83"/>
  <c r="H34" i="83"/>
  <c r="H47" i="83"/>
  <c r="F73" i="83"/>
  <c r="G82" i="83"/>
  <c r="G24" i="83"/>
  <c r="F51" i="83"/>
  <c r="H81" i="83"/>
  <c r="G103" i="83"/>
  <c r="H15" i="83"/>
  <c r="H22" i="83"/>
  <c r="E120" i="83"/>
  <c r="H118" i="83"/>
  <c r="H135" i="83"/>
  <c r="H17" i="83"/>
  <c r="H18" i="83"/>
  <c r="E94" i="83"/>
  <c r="H125" i="83"/>
  <c r="H93" i="83"/>
  <c r="H126" i="83"/>
  <c r="G149" i="83"/>
  <c r="E24" i="83"/>
  <c r="F147" i="83"/>
  <c r="F149" i="83" s="1"/>
  <c r="E37" i="83"/>
  <c r="E51" i="83"/>
  <c r="F94" i="83"/>
  <c r="F129" i="83"/>
  <c r="H128" i="83"/>
  <c r="H141" i="83"/>
  <c r="H143" i="83"/>
  <c r="H145" i="83"/>
  <c r="H21" i="83"/>
  <c r="F24" i="83"/>
  <c r="H49" i="83"/>
  <c r="H86" i="83"/>
  <c r="H88" i="83"/>
  <c r="H90" i="83"/>
  <c r="H92" i="83"/>
  <c r="H95" i="83"/>
  <c r="H117" i="83"/>
  <c r="E136" i="83"/>
  <c r="H136" i="83" s="1"/>
  <c r="H140" i="83"/>
  <c r="H142" i="83"/>
  <c r="H144" i="83"/>
  <c r="H146" i="83"/>
  <c r="E43" i="83"/>
  <c r="H43" i="83" s="1"/>
  <c r="H30" i="83"/>
  <c r="H36" i="83"/>
  <c r="H38" i="83"/>
  <c r="G51" i="83"/>
  <c r="H69" i="83"/>
  <c r="H71" i="83"/>
  <c r="E82" i="83"/>
  <c r="H80" i="83"/>
  <c r="G94" i="83"/>
  <c r="G129" i="83"/>
  <c r="G130" i="83" s="1"/>
  <c r="H134" i="83"/>
  <c r="H100" i="83"/>
  <c r="H48" i="83"/>
  <c r="H139" i="83"/>
  <c r="E129" i="83"/>
  <c r="H46" i="83"/>
  <c r="H78" i="83"/>
  <c r="H120" i="83" l="1"/>
  <c r="E149" i="83"/>
  <c r="F130" i="83"/>
  <c r="F74" i="83"/>
  <c r="E104" i="83"/>
  <c r="H51" i="83"/>
  <c r="H82" i="83"/>
  <c r="F104" i="83"/>
  <c r="H147" i="83"/>
  <c r="H94" i="83"/>
  <c r="H24" i="83"/>
  <c r="H103" i="83"/>
  <c r="G104" i="83"/>
  <c r="E74" i="83"/>
  <c r="H129" i="83"/>
  <c r="E130" i="83"/>
  <c r="H149" i="83" l="1"/>
  <c r="F150" i="83"/>
  <c r="E150" i="83"/>
  <c r="H12" i="73" s="1"/>
  <c r="H130" i="83"/>
  <c r="H104" i="83"/>
  <c r="D291" i="74" l="1"/>
  <c r="E46" i="23" l="1"/>
  <c r="H46" i="23" l="1"/>
  <c r="H69" i="19" l="1"/>
  <c r="Q48" i="80" l="1"/>
  <c r="Q47" i="80"/>
  <c r="Q46" i="80"/>
  <c r="Q45" i="80"/>
  <c r="Q44" i="80"/>
  <c r="Q43" i="80"/>
  <c r="Q42" i="80"/>
  <c r="Q41" i="80"/>
  <c r="Q40" i="80"/>
  <c r="Q39" i="80"/>
  <c r="Q38" i="80"/>
  <c r="Q36" i="80"/>
  <c r="Q35" i="80"/>
  <c r="Q34" i="80"/>
  <c r="Q33" i="80"/>
  <c r="Q32" i="80"/>
  <c r="Q31" i="80"/>
  <c r="Q30" i="80"/>
  <c r="Q29" i="80"/>
  <c r="Q28" i="80"/>
  <c r="Q27" i="80"/>
  <c r="Q26" i="80"/>
  <c r="Q25" i="80"/>
  <c r="G122" i="86" l="1"/>
  <c r="G45" i="86"/>
  <c r="G57" i="86" s="1"/>
  <c r="H66" i="33"/>
  <c r="H68" i="33"/>
  <c r="H69" i="33"/>
  <c r="H70" i="33"/>
  <c r="E60" i="84" l="1"/>
  <c r="F49" i="78"/>
  <c r="D49" i="78"/>
  <c r="E49" i="78"/>
  <c r="C49" i="78" l="1"/>
  <c r="M64" i="79"/>
  <c r="L64" i="79"/>
  <c r="H64" i="79"/>
  <c r="G64" i="79"/>
  <c r="E64" i="79"/>
  <c r="D64" i="79"/>
  <c r="M44" i="79"/>
  <c r="L44" i="79"/>
  <c r="H44" i="79"/>
  <c r="G44" i="79"/>
  <c r="E44" i="79"/>
  <c r="D44" i="79"/>
  <c r="Q50" i="80"/>
  <c r="A15" i="81"/>
  <c r="A16" i="81" s="1"/>
  <c r="A17" i="81" s="1"/>
  <c r="A18" i="81" s="1"/>
  <c r="A19" i="81" s="1"/>
  <c r="A20" i="81" s="1"/>
  <c r="A21" i="81" s="1"/>
  <c r="A22" i="81" s="1"/>
  <c r="A23" i="81" s="1"/>
  <c r="A24" i="81" s="1"/>
  <c r="A25" i="81" s="1"/>
  <c r="A26" i="81" s="1"/>
  <c r="A27" i="81" s="1"/>
  <c r="A28" i="81" s="1"/>
  <c r="A30" i="81" s="1"/>
  <c r="A31" i="81" s="1"/>
  <c r="A32" i="81" s="1"/>
  <c r="A33" i="81" s="1"/>
  <c r="A34" i="81" s="1"/>
  <c r="A35" i="81" s="1"/>
  <c r="A36" i="81" s="1"/>
  <c r="A37" i="81" s="1"/>
  <c r="A38" i="81" s="1"/>
  <c r="A39" i="81" s="1"/>
  <c r="A41" i="81" s="1"/>
  <c r="A50" i="81" s="1"/>
  <c r="A52" i="81" s="1"/>
  <c r="A53" i="81" s="1"/>
  <c r="A54" i="81" s="1"/>
  <c r="A55" i="81" s="1"/>
  <c r="A57" i="81" s="1"/>
  <c r="A59" i="81" s="1"/>
  <c r="A60" i="81" s="1"/>
  <c r="A61" i="81" s="1"/>
  <c r="A62" i="81" s="1"/>
  <c r="A64" i="81" s="1"/>
  <c r="H60" i="82"/>
  <c r="E102" i="16" s="1"/>
  <c r="G102" i="16" s="1"/>
  <c r="F60" i="82"/>
  <c r="E60" i="82"/>
  <c r="C60" i="82"/>
  <c r="F102" i="16" s="1"/>
  <c r="D127" i="74"/>
  <c r="D115" i="74"/>
  <c r="D106" i="74"/>
  <c r="B6" i="74"/>
  <c r="D31" i="74"/>
  <c r="D68" i="74"/>
  <c r="D135" i="74"/>
  <c r="D190" i="74"/>
  <c r="D208" i="74"/>
  <c r="D236" i="74"/>
  <c r="D237" i="74"/>
  <c r="D238" i="74"/>
  <c r="D239" i="74"/>
  <c r="D250" i="74"/>
  <c r="D251" i="74"/>
  <c r="D252" i="74"/>
  <c r="D260" i="74"/>
  <c r="D261" i="74"/>
  <c r="D262" i="74"/>
  <c r="D263" i="74"/>
  <c r="D264" i="74"/>
  <c r="B14" i="3"/>
  <c r="B18" i="3"/>
  <c r="B20" i="3"/>
  <c r="A39" i="2"/>
  <c r="A40" i="2"/>
  <c r="B7" i="74" s="1"/>
  <c r="A41" i="2"/>
  <c r="B26" i="3" s="1"/>
  <c r="D242" i="74"/>
  <c r="B41" i="18"/>
  <c r="B42" i="18" s="1"/>
  <c r="B43" i="18" s="1"/>
  <c r="B44" i="18" s="1"/>
  <c r="B45" i="18" s="1"/>
  <c r="B46" i="18" s="1"/>
  <c r="B47" i="18" s="1"/>
  <c r="B48" i="18" s="1"/>
  <c r="B49" i="18" s="1"/>
  <c r="B50" i="18" s="1"/>
  <c r="D249" i="74"/>
  <c r="D427" i="74" s="1"/>
  <c r="B53" i="18"/>
  <c r="B54" i="18" s="1"/>
  <c r="B55" i="18" s="1"/>
  <c r="B58" i="18"/>
  <c r="B59" i="18" s="1"/>
  <c r="B60" i="18" s="1"/>
  <c r="B93" i="18"/>
  <c r="B94" i="18" s="1"/>
  <c r="B95" i="18" s="1"/>
  <c r="B96" i="18" s="1"/>
  <c r="G93" i="18"/>
  <c r="J23" i="19"/>
  <c r="J24" i="19"/>
  <c r="J25" i="19"/>
  <c r="J26" i="19"/>
  <c r="J27" i="19"/>
  <c r="J28" i="19"/>
  <c r="J29" i="19"/>
  <c r="J30" i="19"/>
  <c r="J31" i="19"/>
  <c r="J32" i="19"/>
  <c r="J33" i="19"/>
  <c r="J34" i="19"/>
  <c r="J38" i="19"/>
  <c r="J39" i="19"/>
  <c r="J40" i="19"/>
  <c r="J41" i="19"/>
  <c r="J42" i="19"/>
  <c r="J43" i="19"/>
  <c r="J44" i="19"/>
  <c r="J45" i="19"/>
  <c r="J46" i="19"/>
  <c r="J47" i="19"/>
  <c r="J48" i="19"/>
  <c r="J64" i="19"/>
  <c r="J65" i="19"/>
  <c r="J66" i="19"/>
  <c r="J67" i="19"/>
  <c r="J68" i="19"/>
  <c r="D69" i="19"/>
  <c r="E69" i="19"/>
  <c r="F69" i="19"/>
  <c r="G69" i="19"/>
  <c r="I69" i="19"/>
  <c r="J72" i="19"/>
  <c r="J73" i="19"/>
  <c r="J74" i="19"/>
  <c r="J75" i="19"/>
  <c r="J76" i="19"/>
  <c r="J77" i="19"/>
  <c r="J78" i="19"/>
  <c r="J79" i="19"/>
  <c r="J80" i="19"/>
  <c r="D81" i="19"/>
  <c r="E81" i="19"/>
  <c r="F81" i="19"/>
  <c r="G81" i="19"/>
  <c r="H81" i="19"/>
  <c r="I81" i="19"/>
  <c r="J84" i="19"/>
  <c r="J85" i="19"/>
  <c r="J86" i="19"/>
  <c r="J92" i="19"/>
  <c r="E48" i="16" s="1"/>
  <c r="G48" i="16" s="1"/>
  <c r="J93" i="19"/>
  <c r="E49" i="16" s="1"/>
  <c r="G49" i="16" s="1"/>
  <c r="J94" i="19"/>
  <c r="E50" i="16" s="1"/>
  <c r="G50" i="16" s="1"/>
  <c r="J95" i="19"/>
  <c r="J96" i="19"/>
  <c r="J97" i="19"/>
  <c r="J99" i="19"/>
  <c r="E53" i="16" s="1"/>
  <c r="G53" i="16" s="1"/>
  <c r="H17" i="32"/>
  <c r="A18" i="32"/>
  <c r="A19" i="32" s="1"/>
  <c r="A20" i="32" s="1"/>
  <c r="A21" i="32" s="1"/>
  <c r="A22" i="32" s="1"/>
  <c r="A23" i="32" s="1"/>
  <c r="A24" i="32" s="1"/>
  <c r="A25" i="32" s="1"/>
  <c r="A27" i="32" s="1"/>
  <c r="A28" i="32" s="1"/>
  <c r="A29" i="32" s="1"/>
  <c r="A30" i="32" s="1"/>
  <c r="A31" i="32" s="1"/>
  <c r="A32" i="32" s="1"/>
  <c r="A33" i="32" s="1"/>
  <c r="A34" i="32" s="1"/>
  <c r="A35" i="32" s="1"/>
  <c r="A36" i="32" s="1"/>
  <c r="A40" i="32" s="1"/>
  <c r="A41" i="32" s="1"/>
  <c r="A42" i="32" s="1"/>
  <c r="A43" i="32" s="1"/>
  <c r="A44" i="32" s="1"/>
  <c r="A45" i="32" s="1"/>
  <c r="A46" i="32" s="1"/>
  <c r="A47" i="32" s="1"/>
  <c r="A48" i="32" s="1"/>
  <c r="A64" i="32" s="1"/>
  <c r="A65" i="32" s="1"/>
  <c r="A66" i="32" s="1"/>
  <c r="A67" i="32" s="1"/>
  <c r="A68" i="32" s="1"/>
  <c r="A69" i="32" s="1"/>
  <c r="A70" i="32" s="1"/>
  <c r="A71" i="32" s="1"/>
  <c r="A72" i="32" s="1"/>
  <c r="A76" i="32" s="1"/>
  <c r="A77" i="32" s="1"/>
  <c r="A78" i="32" s="1"/>
  <c r="A79" i="32" s="1"/>
  <c r="A80" i="32" s="1"/>
  <c r="A81" i="32" s="1"/>
  <c r="A83" i="32" s="1"/>
  <c r="A84" i="32" s="1"/>
  <c r="A85" i="32" s="1"/>
  <c r="A86" i="32" s="1"/>
  <c r="A87" i="32" s="1"/>
  <c r="A88" i="32" s="1"/>
  <c r="A89" i="32" s="1"/>
  <c r="A93" i="32" s="1"/>
  <c r="A94" i="32" s="1"/>
  <c r="A95" i="32" s="1"/>
  <c r="A96" i="32" s="1"/>
  <c r="A97" i="32" s="1"/>
  <c r="A98" i="32" s="1"/>
  <c r="A100" i="32" s="1"/>
  <c r="A101" i="32" s="1"/>
  <c r="A102" i="32" s="1"/>
  <c r="A103" i="32" s="1"/>
  <c r="A104" i="32" s="1"/>
  <c r="A105" i="32" s="1"/>
  <c r="H18" i="32"/>
  <c r="H19" i="32"/>
  <c r="H20" i="32"/>
  <c r="H21" i="32"/>
  <c r="H22" i="32"/>
  <c r="H23" i="32"/>
  <c r="H24" i="32"/>
  <c r="C25" i="32"/>
  <c r="E25" i="32"/>
  <c r="F25" i="32"/>
  <c r="G25" i="32"/>
  <c r="H27" i="32"/>
  <c r="H28" i="32"/>
  <c r="H29" i="32"/>
  <c r="H30" i="32"/>
  <c r="H31" i="32"/>
  <c r="H32" i="32"/>
  <c r="H33" i="32"/>
  <c r="H34" i="32"/>
  <c r="C35" i="32"/>
  <c r="E35" i="32"/>
  <c r="F35" i="32"/>
  <c r="G35" i="32"/>
  <c r="H40" i="32"/>
  <c r="H41" i="32"/>
  <c r="H42" i="32"/>
  <c r="H43" i="32"/>
  <c r="H44" i="32"/>
  <c r="H45" i="32"/>
  <c r="H46" i="32"/>
  <c r="H47" i="32"/>
  <c r="C48" i="32"/>
  <c r="E48" i="32"/>
  <c r="F48" i="32"/>
  <c r="G48" i="32"/>
  <c r="H64" i="32"/>
  <c r="H65" i="32"/>
  <c r="H66" i="32"/>
  <c r="H67" i="32"/>
  <c r="H68" i="32"/>
  <c r="H69" i="32"/>
  <c r="H70" i="32"/>
  <c r="C71" i="32"/>
  <c r="E71" i="32"/>
  <c r="F71" i="32"/>
  <c r="G71" i="32"/>
  <c r="H76" i="32"/>
  <c r="H77" i="32"/>
  <c r="H78" i="32"/>
  <c r="H79" i="32"/>
  <c r="H80" i="32"/>
  <c r="C81" i="32"/>
  <c r="E81" i="32"/>
  <c r="F81" i="32"/>
  <c r="G81" i="32"/>
  <c r="H83" i="32"/>
  <c r="H84" i="32"/>
  <c r="H85" i="32"/>
  <c r="H86" i="32"/>
  <c r="H87" i="32"/>
  <c r="C88" i="32"/>
  <c r="E88" i="32"/>
  <c r="F88" i="32"/>
  <c r="G88" i="32"/>
  <c r="H93" i="32"/>
  <c r="H94" i="32"/>
  <c r="H95" i="32"/>
  <c r="H96" i="32"/>
  <c r="H97" i="32"/>
  <c r="C98" i="32"/>
  <c r="E98" i="32"/>
  <c r="F98" i="32"/>
  <c r="G98" i="32"/>
  <c r="H100" i="32"/>
  <c r="H101" i="32"/>
  <c r="H102" i="32"/>
  <c r="H103" i="32"/>
  <c r="C104" i="32"/>
  <c r="E104" i="32"/>
  <c r="F104" i="32"/>
  <c r="F105" i="32" s="1"/>
  <c r="G104" i="32"/>
  <c r="H19" i="33"/>
  <c r="A20" i="33"/>
  <c r="A21" i="33" s="1"/>
  <c r="A22" i="33" s="1"/>
  <c r="A23" i="33" s="1"/>
  <c r="A24" i="33" s="1"/>
  <c r="A25" i="33" s="1"/>
  <c r="A26" i="33" s="1"/>
  <c r="A27" i="33" s="1"/>
  <c r="A29" i="33" s="1"/>
  <c r="A30" i="33" s="1"/>
  <c r="A31" i="33" s="1"/>
  <c r="A32" i="33" s="1"/>
  <c r="A33" i="33" s="1"/>
  <c r="A34" i="33" s="1"/>
  <c r="A35" i="33" s="1"/>
  <c r="A36" i="33" s="1"/>
  <c r="A37" i="33" s="1"/>
  <c r="A38" i="33" s="1"/>
  <c r="A42" i="33" s="1"/>
  <c r="A43" i="33" s="1"/>
  <c r="A44" i="33" s="1"/>
  <c r="A45" i="33" s="1"/>
  <c r="A46" i="33" s="1"/>
  <c r="A47" i="33" s="1"/>
  <c r="A48" i="33" s="1"/>
  <c r="A49" i="33" s="1"/>
  <c r="A50" i="33" s="1"/>
  <c r="A66" i="33" s="1"/>
  <c r="A67" i="33" s="1"/>
  <c r="A68" i="33" s="1"/>
  <c r="A69" i="33" s="1"/>
  <c r="A70" i="33" s="1"/>
  <c r="A71" i="33" s="1"/>
  <c r="A72" i="33" s="1"/>
  <c r="H20" i="33"/>
  <c r="H21" i="33"/>
  <c r="H22" i="33"/>
  <c r="H23" i="33"/>
  <c r="H24" i="33"/>
  <c r="H25" i="33"/>
  <c r="H26" i="33"/>
  <c r="C27" i="33"/>
  <c r="E27" i="33"/>
  <c r="F27" i="33"/>
  <c r="G27" i="33"/>
  <c r="H29" i="33"/>
  <c r="H30" i="33"/>
  <c r="H31" i="33"/>
  <c r="H32" i="33"/>
  <c r="H33" i="33"/>
  <c r="H34" i="33"/>
  <c r="H35" i="33"/>
  <c r="H36" i="33"/>
  <c r="C37" i="33"/>
  <c r="F100" i="16" s="1"/>
  <c r="E37" i="33"/>
  <c r="F37" i="33"/>
  <c r="G37" i="33"/>
  <c r="H42" i="33"/>
  <c r="H43" i="33"/>
  <c r="H44" i="33"/>
  <c r="H45" i="33"/>
  <c r="H46" i="33"/>
  <c r="H47" i="33"/>
  <c r="H48" i="33"/>
  <c r="H49" i="33"/>
  <c r="C50" i="33"/>
  <c r="C74" i="33" s="1"/>
  <c r="E50" i="33"/>
  <c r="F50" i="33"/>
  <c r="G50" i="33"/>
  <c r="H71" i="33"/>
  <c r="H72" i="33"/>
  <c r="H77" i="33"/>
  <c r="H78" i="33"/>
  <c r="H79" i="33"/>
  <c r="H80" i="33"/>
  <c r="H81" i="33"/>
  <c r="H82" i="33"/>
  <c r="C83" i="33"/>
  <c r="F98" i="16" s="1"/>
  <c r="E83" i="33"/>
  <c r="G83" i="33"/>
  <c r="H87" i="33"/>
  <c r="H88" i="33"/>
  <c r="H89" i="33"/>
  <c r="H90" i="33"/>
  <c r="H91" i="33"/>
  <c r="H92" i="33"/>
  <c r="C93" i="33"/>
  <c r="E93" i="33"/>
  <c r="F93" i="33"/>
  <c r="G93" i="33"/>
  <c r="H96" i="33"/>
  <c r="H97" i="33"/>
  <c r="H98" i="33"/>
  <c r="H99" i="33"/>
  <c r="H100" i="33"/>
  <c r="H101" i="33"/>
  <c r="C102" i="33"/>
  <c r="E102" i="33"/>
  <c r="F102" i="33"/>
  <c r="G102" i="33"/>
  <c r="H119" i="33"/>
  <c r="H120" i="33"/>
  <c r="H121" i="33"/>
  <c r="H122" i="33"/>
  <c r="H123" i="33"/>
  <c r="H124" i="33"/>
  <c r="C125" i="33"/>
  <c r="E125" i="33"/>
  <c r="F125" i="33"/>
  <c r="G125" i="33"/>
  <c r="H128" i="33"/>
  <c r="H130" i="33"/>
  <c r="H131" i="33"/>
  <c r="H132" i="33"/>
  <c r="H133" i="33"/>
  <c r="H134" i="33"/>
  <c r="C135" i="33"/>
  <c r="E135" i="33"/>
  <c r="E136" i="33" s="1"/>
  <c r="F135" i="33"/>
  <c r="F136" i="33" s="1"/>
  <c r="G135" i="33"/>
  <c r="G136" i="33" s="1"/>
  <c r="H139" i="33"/>
  <c r="H140" i="33"/>
  <c r="H141" i="33"/>
  <c r="H142" i="33"/>
  <c r="H143" i="33"/>
  <c r="C144" i="33"/>
  <c r="F99" i="16" s="1"/>
  <c r="E144" i="33"/>
  <c r="F144" i="33"/>
  <c r="G144" i="33"/>
  <c r="E46" i="38"/>
  <c r="G46" i="38"/>
  <c r="D180" i="74"/>
  <c r="D211" i="74"/>
  <c r="D421" i="74" s="1"/>
  <c r="D210" i="74"/>
  <c r="D448" i="74" s="1"/>
  <c r="D20" i="47"/>
  <c r="D93" i="74" s="1"/>
  <c r="E20" i="47"/>
  <c r="D26" i="47"/>
  <c r="D94" i="74" s="1"/>
  <c r="E26" i="47"/>
  <c r="D41" i="47"/>
  <c r="D95" i="74" s="1"/>
  <c r="E41" i="47"/>
  <c r="D96" i="74"/>
  <c r="E54" i="47"/>
  <c r="D58" i="47"/>
  <c r="E58" i="47"/>
  <c r="E27" i="50"/>
  <c r="F27" i="50"/>
  <c r="G27" i="50"/>
  <c r="H27" i="50"/>
  <c r="I27" i="50"/>
  <c r="J27" i="50"/>
  <c r="N27" i="50"/>
  <c r="O27" i="50"/>
  <c r="P27" i="50"/>
  <c r="R27" i="50"/>
  <c r="E45" i="50"/>
  <c r="F45" i="50"/>
  <c r="G45" i="50"/>
  <c r="H45" i="50"/>
  <c r="I45" i="50"/>
  <c r="J45" i="50"/>
  <c r="N45" i="50"/>
  <c r="O45" i="50"/>
  <c r="P45" i="50"/>
  <c r="R45" i="50"/>
  <c r="E56" i="50"/>
  <c r="F56" i="50"/>
  <c r="G56" i="50"/>
  <c r="H56" i="50"/>
  <c r="I56" i="50"/>
  <c r="J56" i="50"/>
  <c r="N56" i="50"/>
  <c r="O56" i="50"/>
  <c r="P56" i="50"/>
  <c r="R56" i="50"/>
  <c r="E58" i="54"/>
  <c r="F33" i="56"/>
  <c r="H72" i="17" s="1"/>
  <c r="J33" i="56"/>
  <c r="H71" i="17" s="1"/>
  <c r="L33" i="56"/>
  <c r="N33" i="56"/>
  <c r="H74" i="17" s="1"/>
  <c r="J65" i="56"/>
  <c r="N65" i="56"/>
  <c r="C46" i="69"/>
  <c r="D46" i="69"/>
  <c r="E46" i="69"/>
  <c r="F46" i="69"/>
  <c r="I46" i="69"/>
  <c r="J46" i="69"/>
  <c r="H50" i="73"/>
  <c r="D435" i="74" s="1"/>
  <c r="D401" i="74" s="1"/>
  <c r="D29" i="74"/>
  <c r="H75" i="17" l="1"/>
  <c r="H79" i="17" s="1"/>
  <c r="F83" i="16"/>
  <c r="F44" i="16"/>
  <c r="F82" i="16"/>
  <c r="F86" i="16" s="1"/>
  <c r="E51" i="16"/>
  <c r="G51" i="16" s="1"/>
  <c r="F101" i="16"/>
  <c r="F31" i="16"/>
  <c r="F32" i="16" s="1"/>
  <c r="F104" i="16"/>
  <c r="J35" i="19"/>
  <c r="J49" i="19"/>
  <c r="G89" i="32"/>
  <c r="C105" i="32"/>
  <c r="F36" i="32"/>
  <c r="C89" i="32"/>
  <c r="E72" i="32"/>
  <c r="G38" i="33"/>
  <c r="F38" i="33"/>
  <c r="E90" i="19"/>
  <c r="E102" i="19" s="1"/>
  <c r="H90" i="19"/>
  <c r="H102" i="19" s="1"/>
  <c r="C6" i="2"/>
  <c r="A58" i="2" s="1"/>
  <c r="F90" i="19"/>
  <c r="F102" i="19" s="1"/>
  <c r="I90" i="19"/>
  <c r="I102" i="19" s="1"/>
  <c r="D90" i="19"/>
  <c r="F47" i="16" s="1"/>
  <c r="F54" i="16" s="1"/>
  <c r="F57" i="16" s="1"/>
  <c r="G90" i="19"/>
  <c r="G102" i="19" s="1"/>
  <c r="H73" i="33"/>
  <c r="E38" i="33"/>
  <c r="A73" i="33"/>
  <c r="A74" i="33" s="1"/>
  <c r="A77" i="33" s="1"/>
  <c r="H35" i="32"/>
  <c r="H104" i="32"/>
  <c r="E89" i="32"/>
  <c r="H81" i="32"/>
  <c r="H48" i="32"/>
  <c r="C136" i="33"/>
  <c r="C103" i="33"/>
  <c r="D366" i="74"/>
  <c r="D368" i="74"/>
  <c r="E105" i="32"/>
  <c r="F72" i="32"/>
  <c r="G103" i="33"/>
  <c r="F89" i="32"/>
  <c r="F103" i="33"/>
  <c r="G72" i="32"/>
  <c r="P62" i="50"/>
  <c r="R62" i="50"/>
  <c r="O62" i="50"/>
  <c r="H62" i="50"/>
  <c r="F62" i="50"/>
  <c r="H27" i="17" s="1"/>
  <c r="D358" i="74"/>
  <c r="D97" i="74"/>
  <c r="D99" i="74" s="1"/>
  <c r="D284" i="74" s="1"/>
  <c r="H50" i="33"/>
  <c r="N62" i="50"/>
  <c r="E74" i="33"/>
  <c r="D114" i="74"/>
  <c r="D126" i="74"/>
  <c r="D121" i="74"/>
  <c r="D108" i="74"/>
  <c r="N57" i="24"/>
  <c r="N66" i="24"/>
  <c r="N46" i="24"/>
  <c r="D364" i="74"/>
  <c r="D361" i="74"/>
  <c r="D429" i="74" s="1"/>
  <c r="J87" i="19"/>
  <c r="J69" i="19"/>
  <c r="E62" i="50"/>
  <c r="I62" i="50"/>
  <c r="J62" i="50"/>
  <c r="D286" i="74"/>
  <c r="D327" i="74" s="1"/>
  <c r="E103" i="33"/>
  <c r="H93" i="33"/>
  <c r="G62" i="50"/>
  <c r="H45" i="17" s="1"/>
  <c r="H49" i="17" s="1"/>
  <c r="H50" i="17" s="1"/>
  <c r="H144" i="33"/>
  <c r="E99" i="16" s="1"/>
  <c r="G99" i="16" s="1"/>
  <c r="H135" i="33"/>
  <c r="H125" i="33"/>
  <c r="H102" i="33"/>
  <c r="H83" i="33"/>
  <c r="E98" i="16" s="1"/>
  <c r="G98" i="16" s="1"/>
  <c r="F74" i="33"/>
  <c r="G74" i="33"/>
  <c r="H37" i="33"/>
  <c r="C38" i="33"/>
  <c r="E59" i="47"/>
  <c r="J15" i="17" s="1"/>
  <c r="J17" i="17" s="1"/>
  <c r="J32" i="17" s="1"/>
  <c r="J51" i="17" s="1"/>
  <c r="J58" i="17" s="1"/>
  <c r="J80" i="17" s="1"/>
  <c r="G105" i="32"/>
  <c r="H98" i="32"/>
  <c r="H88" i="32"/>
  <c r="D59" i="47"/>
  <c r="H15" i="17" s="1"/>
  <c r="H27" i="33"/>
  <c r="H71" i="32"/>
  <c r="C72" i="32"/>
  <c r="G36" i="32"/>
  <c r="E36" i="32"/>
  <c r="J81" i="19"/>
  <c r="C36" i="32"/>
  <c r="H25" i="32"/>
  <c r="D367" i="74"/>
  <c r="F60" i="18"/>
  <c r="D254" i="74"/>
  <c r="D116" i="74"/>
  <c r="D293" i="74" s="1"/>
  <c r="D240" i="74"/>
  <c r="D76" i="74"/>
  <c r="D411" i="74" s="1"/>
  <c r="D107" i="74"/>
  <c r="H29" i="17" l="1"/>
  <c r="H31" i="17" s="1"/>
  <c r="E82" i="16"/>
  <c r="J83" i="17"/>
  <c r="J88" i="17" s="1"/>
  <c r="J89" i="17" s="1"/>
  <c r="G82" i="16"/>
  <c r="G86" i="16" s="1"/>
  <c r="E86" i="16"/>
  <c r="E31" i="16"/>
  <c r="E44" i="16"/>
  <c r="G44" i="16" s="1"/>
  <c r="H89" i="32"/>
  <c r="E83" i="16"/>
  <c r="G83" i="16" s="1"/>
  <c r="E100" i="16"/>
  <c r="G100" i="16" s="1"/>
  <c r="E101" i="16"/>
  <c r="G101" i="16" s="1"/>
  <c r="H105" i="32"/>
  <c r="A54" i="32"/>
  <c r="A1" i="32"/>
  <c r="A1" i="13"/>
  <c r="A56" i="2"/>
  <c r="A1" i="66" s="1"/>
  <c r="A54" i="2"/>
  <c r="A1" i="52" s="1"/>
  <c r="A52" i="2"/>
  <c r="A1" i="24" s="1"/>
  <c r="A50" i="2"/>
  <c r="A48" i="2"/>
  <c r="A1" i="60" s="1"/>
  <c r="A46" i="2"/>
  <c r="A1" i="12" s="1"/>
  <c r="A291" i="23"/>
  <c r="H74" i="33"/>
  <c r="N60" i="24"/>
  <c r="A78" i="33"/>
  <c r="A79" i="33" s="1"/>
  <c r="A80" i="33" s="1"/>
  <c r="A81" i="33" s="1"/>
  <c r="A82" i="33" s="1"/>
  <c r="A83" i="33" s="1"/>
  <c r="A87" i="33" s="1"/>
  <c r="A88" i="33" s="1"/>
  <c r="A89" i="33" s="1"/>
  <c r="A90" i="33" s="1"/>
  <c r="A91" i="33" s="1"/>
  <c r="A92" i="33" s="1"/>
  <c r="A93" i="33" s="1"/>
  <c r="A96" i="33" s="1"/>
  <c r="A97" i="33" s="1"/>
  <c r="A98" i="33" s="1"/>
  <c r="A99" i="33" s="1"/>
  <c r="A100" i="33" s="1"/>
  <c r="A101" i="33" s="1"/>
  <c r="A102" i="33" s="1"/>
  <c r="A103" i="33" s="1"/>
  <c r="A119" i="33" s="1"/>
  <c r="A120" i="33" s="1"/>
  <c r="A121" i="33" s="1"/>
  <c r="A122" i="33" s="1"/>
  <c r="A123" i="33" s="1"/>
  <c r="A124" i="33" s="1"/>
  <c r="A125" i="33" s="1"/>
  <c r="A129" i="33" s="1"/>
  <c r="A130" i="33" s="1"/>
  <c r="A131" i="33" s="1"/>
  <c r="A132" i="33" s="1"/>
  <c r="A133" i="33" s="1"/>
  <c r="A134" i="33" s="1"/>
  <c r="A135" i="33" s="1"/>
  <c r="A136" i="33" s="1"/>
  <c r="A137" i="33" s="1"/>
  <c r="A139" i="33" s="1"/>
  <c r="A140" i="33" s="1"/>
  <c r="A141" i="33" s="1"/>
  <c r="A142" i="33" s="1"/>
  <c r="A143" i="33" s="1"/>
  <c r="A144" i="33" s="1"/>
  <c r="F83" i="33"/>
  <c r="D172" i="74"/>
  <c r="D67" i="74"/>
  <c r="N69" i="24"/>
  <c r="E56" i="16" s="1"/>
  <c r="G56" i="16" s="1"/>
  <c r="D350" i="74"/>
  <c r="D352" i="74"/>
  <c r="D354" i="74"/>
  <c r="D353" i="74"/>
  <c r="D189" i="74"/>
  <c r="D192" i="74" s="1"/>
  <c r="H136" i="33"/>
  <c r="A1" i="58"/>
  <c r="C1" i="59"/>
  <c r="A1" i="63"/>
  <c r="C58" i="59"/>
  <c r="A1" i="59"/>
  <c r="A45" i="9"/>
  <c r="A68" i="60"/>
  <c r="A1" i="62"/>
  <c r="D102" i="19"/>
  <c r="D329" i="74"/>
  <c r="H103" i="33"/>
  <c r="I1" i="24"/>
  <c r="A1" i="54"/>
  <c r="A1" i="56"/>
  <c r="A1" i="69"/>
  <c r="A1" i="4"/>
  <c r="D120" i="74"/>
  <c r="D123" i="74" s="1"/>
  <c r="H36" i="32"/>
  <c r="H72" i="32"/>
  <c r="D103" i="74"/>
  <c r="D125" i="74"/>
  <c r="D130" i="74" s="1"/>
  <c r="D113" i="74"/>
  <c r="D118" i="74" s="1"/>
  <c r="D351" i="74"/>
  <c r="J90" i="19"/>
  <c r="E47" i="16" s="1"/>
  <c r="H38" i="33"/>
  <c r="D310" i="74"/>
  <c r="D305" i="74"/>
  <c r="D312" i="74"/>
  <c r="A341" i="74" l="1"/>
  <c r="A84" i="74"/>
  <c r="A42" i="7"/>
  <c r="A145" i="9"/>
  <c r="E32" i="16"/>
  <c r="G31" i="16"/>
  <c r="G32" i="16" s="1"/>
  <c r="E54" i="16"/>
  <c r="G47" i="16"/>
  <c r="G54" i="16" s="1"/>
  <c r="A1" i="11"/>
  <c r="A353" i="9"/>
  <c r="A11" i="74"/>
  <c r="J91" i="17"/>
  <c r="F113" i="16"/>
  <c r="F114" i="16" s="1"/>
  <c r="F115" i="16" s="1"/>
  <c r="G104" i="16"/>
  <c r="E104" i="16"/>
  <c r="K1" i="50"/>
  <c r="A1" i="85"/>
  <c r="J1" i="25"/>
  <c r="A1" i="51"/>
  <c r="A199" i="9"/>
  <c r="A1" i="64"/>
  <c r="B64" i="18"/>
  <c r="A300" i="9"/>
  <c r="A1" i="61"/>
  <c r="A1" i="86"/>
  <c r="A74" i="13"/>
  <c r="B1" i="25"/>
  <c r="A1" i="47"/>
  <c r="A68" i="58"/>
  <c r="A1" i="90"/>
  <c r="A53" i="107"/>
  <c r="A1" i="107"/>
  <c r="A1" i="106"/>
  <c r="A1" i="105"/>
  <c r="A1" i="103"/>
  <c r="A1" i="100"/>
  <c r="A1" i="101"/>
  <c r="A1" i="104"/>
  <c r="A1" i="102"/>
  <c r="A1" i="99"/>
  <c r="A55" i="99"/>
  <c r="A1" i="94"/>
  <c r="A1" i="98"/>
  <c r="A1" i="91"/>
  <c r="A54" i="96"/>
  <c r="A1" i="92"/>
  <c r="A1" i="93"/>
  <c r="A54" i="95"/>
  <c r="A1" i="97"/>
  <c r="A1" i="96"/>
  <c r="A1" i="95"/>
  <c r="A1" i="10"/>
  <c r="A1" i="81"/>
  <c r="A1" i="8"/>
  <c r="A66" i="86"/>
  <c r="A1" i="22"/>
  <c r="A1" i="23"/>
  <c r="A1" i="19"/>
  <c r="A406" i="9"/>
  <c r="A58" i="59"/>
  <c r="A1" i="84"/>
  <c r="A220" i="74"/>
  <c r="A93" i="9"/>
  <c r="A146" i="74"/>
  <c r="A3" i="5"/>
  <c r="A1" i="73"/>
  <c r="A174" i="23"/>
  <c r="A275" i="74"/>
  <c r="A250" i="9"/>
  <c r="A1" i="50"/>
  <c r="B1" i="18"/>
  <c r="B107" i="83"/>
  <c r="B54" i="83"/>
  <c r="B1" i="83"/>
  <c r="A1" i="77"/>
  <c r="F1" i="79"/>
  <c r="A1" i="33"/>
  <c r="A1" i="75"/>
  <c r="F1" i="76"/>
  <c r="A56" i="33"/>
  <c r="A1" i="76"/>
  <c r="I1" i="80"/>
  <c r="A1" i="80"/>
  <c r="A1" i="48"/>
  <c r="A1" i="46"/>
  <c r="A1" i="78"/>
  <c r="B1" i="38"/>
  <c r="A64" i="75"/>
  <c r="A1" i="79"/>
  <c r="A109" i="33"/>
  <c r="A54" i="19"/>
  <c r="A231" i="23"/>
  <c r="A1" i="6"/>
  <c r="A56" i="23"/>
  <c r="L1" i="8"/>
  <c r="A1" i="9"/>
  <c r="A1" i="7"/>
  <c r="D1" i="60"/>
  <c r="A1" i="65"/>
  <c r="A115" i="23"/>
  <c r="A1" i="82"/>
  <c r="D141" i="74"/>
  <c r="D32" i="74"/>
  <c r="H34" i="73"/>
  <c r="N63" i="24"/>
  <c r="E55" i="16" s="1"/>
  <c r="G55" i="16" s="1"/>
  <c r="D356" i="74"/>
  <c r="D370" i="74" s="1"/>
  <c r="D431" i="74" s="1"/>
  <c r="D399" i="74" s="1"/>
  <c r="D136" i="74"/>
  <c r="D301" i="74" s="1"/>
  <c r="D335" i="74" s="1"/>
  <c r="D140" i="74"/>
  <c r="D171" i="74"/>
  <c r="D174" i="74" s="1"/>
  <c r="D65" i="74"/>
  <c r="D66" i="74"/>
  <c r="J102" i="19"/>
  <c r="D54" i="74"/>
  <c r="D21" i="74"/>
  <c r="G57" i="16" l="1"/>
  <c r="E57" i="16"/>
  <c r="N70" i="24"/>
  <c r="D318" i="74"/>
  <c r="D40" i="74" l="1"/>
  <c r="D372" i="74" s="1"/>
  <c r="D374" i="74" s="1"/>
  <c r="D39" i="74"/>
  <c r="D42" i="74" l="1"/>
  <c r="G8" i="18" l="1"/>
  <c r="G31" i="18" s="1"/>
  <c r="G94" i="18" l="1"/>
  <c r="G96" i="18" s="1"/>
  <c r="F95" i="18" s="1"/>
  <c r="H72" i="83" l="1"/>
  <c r="H70" i="83"/>
  <c r="H68" i="83"/>
  <c r="H66" i="83"/>
  <c r="D206" i="74" l="1"/>
  <c r="H65" i="83"/>
  <c r="H67" i="83"/>
  <c r="G31" i="83"/>
  <c r="H31" i="83" s="1"/>
  <c r="H35" i="83"/>
  <c r="G37" i="83"/>
  <c r="H37" i="83" s="1"/>
  <c r="H64" i="83"/>
  <c r="H27" i="83" l="1"/>
  <c r="G73" i="83"/>
  <c r="G74" i="83" s="1"/>
  <c r="D104" i="74"/>
  <c r="D105" i="74"/>
  <c r="H73" i="83" l="1"/>
  <c r="G150" i="83"/>
  <c r="H74" i="83"/>
  <c r="D109" i="74" l="1"/>
  <c r="D111" i="74" s="1"/>
  <c r="D132" i="74" s="1"/>
  <c r="D297" i="74" s="1"/>
  <c r="H150" i="83"/>
  <c r="H16" i="17" s="1"/>
  <c r="H17" i="17" s="1"/>
  <c r="H32" i="17" s="1"/>
  <c r="H51" i="17" s="1"/>
  <c r="D295" i="74" l="1"/>
  <c r="D314" i="74" l="1"/>
  <c r="D331" i="74"/>
  <c r="D271" i="74" l="1"/>
  <c r="D212" i="74" l="1"/>
  <c r="S42" i="76" l="1"/>
  <c r="S39" i="76" l="1"/>
  <c r="S40" i="76"/>
  <c r="S41" i="76"/>
  <c r="M44" i="76" l="1"/>
  <c r="D71" i="74" l="1"/>
  <c r="D69" i="74" l="1"/>
  <c r="D142" i="74" l="1"/>
  <c r="D299" i="74" s="1"/>
  <c r="D333" i="74" s="1"/>
  <c r="D303" i="74" l="1"/>
  <c r="D320" i="74" s="1"/>
  <c r="D316" i="74"/>
  <c r="D322" i="74" l="1"/>
  <c r="D337" i="74"/>
  <c r="D339" i="74" s="1"/>
  <c r="J32" i="76" l="1"/>
  <c r="M29" i="76" l="1"/>
  <c r="M30" i="76"/>
  <c r="M28" i="76"/>
  <c r="M27" i="76"/>
  <c r="M32" i="76" l="1"/>
  <c r="F93" i="18" l="1"/>
  <c r="D267" i="74" l="1"/>
  <c r="D265" i="74" l="1"/>
  <c r="G58" i="85" l="1"/>
  <c r="D164" i="74" l="1"/>
  <c r="H36" i="75" l="1"/>
  <c r="H38" i="75" s="1"/>
  <c r="H40" i="75" s="1"/>
  <c r="G36" i="75"/>
  <c r="G38" i="75" s="1"/>
  <c r="G40" i="75" s="1"/>
  <c r="G54" i="75" s="1"/>
  <c r="H54" i="75" s="1"/>
  <c r="H59" i="75" s="1"/>
  <c r="C104" i="75" l="1"/>
  <c r="F104" i="75" l="1"/>
  <c r="J12" i="76" s="1"/>
  <c r="J18" i="76" s="1"/>
  <c r="G104" i="75"/>
  <c r="P12" i="76" s="1"/>
  <c r="P18" i="76" s="1"/>
  <c r="J14" i="76" l="1"/>
  <c r="G59" i="75"/>
  <c r="P10" i="76" s="1"/>
  <c r="P14" i="76" s="1"/>
  <c r="S44" i="76" s="1"/>
  <c r="S43" i="76" s="1"/>
  <c r="P43" i="76" s="1"/>
  <c r="P16" i="76" s="1"/>
  <c r="E33" i="54" l="1"/>
  <c r="H56" i="17" s="1"/>
  <c r="H57" i="17" s="1"/>
  <c r="H58" i="17" s="1"/>
  <c r="H80" i="17" s="1"/>
  <c r="H83" i="17" s="1"/>
  <c r="H88" i="17" s="1"/>
  <c r="H89" i="17" s="1"/>
  <c r="H91" i="17" l="1"/>
  <c r="E113" i="16"/>
  <c r="E114" i="16" s="1"/>
  <c r="D75" i="74"/>
  <c r="G113" i="16" l="1"/>
  <c r="G114" i="16" s="1"/>
  <c r="G115" i="16" s="1"/>
  <c r="E115" i="16"/>
  <c r="D19" i="74"/>
  <c r="D51" i="74"/>
  <c r="D77" i="74"/>
  <c r="D49" i="74"/>
  <c r="D28" i="74"/>
  <c r="D50" i="74"/>
  <c r="D53" i="74"/>
  <c r="D52" i="74"/>
  <c r="D415" i="74" l="1"/>
  <c r="D61" i="74"/>
  <c r="D409" i="74" s="1"/>
  <c r="D57" i="74"/>
  <c r="D20" i="74"/>
  <c r="D55" i="74" l="1"/>
  <c r="D405" i="74"/>
  <c r="D24" i="74"/>
  <c r="D403" i="74" l="1"/>
  <c r="D380" i="74" s="1"/>
  <c r="D22" i="74"/>
  <c r="D163" i="74" l="1"/>
  <c r="D216" i="74" l="1"/>
  <c r="D160" i="74" l="1"/>
  <c r="D161" i="74"/>
  <c r="D162" i="74"/>
  <c r="D165" i="74"/>
  <c r="D159" i="74"/>
  <c r="D158" i="74"/>
  <c r="D167" i="74" l="1"/>
  <c r="D443" i="74" s="1"/>
  <c r="D183" i="74"/>
  <c r="D134" i="74"/>
  <c r="D138" i="74" s="1"/>
  <c r="D144" i="74" s="1"/>
  <c r="D153" i="74" s="1"/>
  <c r="D176" i="74" l="1"/>
  <c r="D185" i="74" s="1"/>
  <c r="D194" i="74" s="1"/>
  <c r="D231" i="74" s="1"/>
  <c r="D244" i="74" s="1"/>
  <c r="D442" i="74"/>
  <c r="D445" i="74" s="1"/>
  <c r="D417" i="74" s="1"/>
  <c r="D419" i="74"/>
  <c r="D181" i="74"/>
  <c r="D447" i="74" l="1"/>
  <c r="D449" i="74" s="1"/>
  <c r="D423" i="74" s="1"/>
  <c r="D392" i="74" s="1"/>
  <c r="D390" i="74"/>
  <c r="D269" i="74"/>
  <c r="D273" i="74" s="1"/>
  <c r="D425" i="74"/>
  <c r="D397" i="74" s="1"/>
  <c r="F8" i="18" l="1"/>
  <c r="F31" i="18" s="1"/>
  <c r="F94" i="18" s="1"/>
  <c r="F96" i="18" s="1"/>
  <c r="J59" i="52" l="1"/>
  <c r="J66" i="52" s="1"/>
  <c r="D207" i="74"/>
  <c r="D214" i="74" s="1"/>
  <c r="D218" i="74" s="1"/>
  <c r="D80" i="74" l="1"/>
  <c r="E64" i="81"/>
  <c r="D78" i="74" l="1"/>
  <c r="D413" i="74"/>
  <c r="D82" i="74"/>
  <c r="D407" i="74" l="1"/>
  <c r="D387" i="74" s="1"/>
  <c r="D394" i="74"/>
  <c r="D386" i="74" l="1"/>
  <c r="D388" i="74"/>
  <c r="D385" i="74"/>
  <c r="D382" i="74"/>
  <c r="D46" i="38"/>
  <c r="F42" i="16" s="1"/>
  <c r="F45" i="16" s="1"/>
  <c r="F58" i="16" s="1"/>
  <c r="H46" i="38"/>
  <c r="E42" i="16" s="1"/>
  <c r="G42" i="16" l="1"/>
  <c r="G45" i="16" s="1"/>
  <c r="G58" i="16" s="1"/>
  <c r="E45" i="16"/>
  <c r="E58" i="16" s="1"/>
  <c r="D30" i="74"/>
  <c r="D35" i="74" l="1"/>
  <c r="D44" i="74" l="1"/>
  <c r="D33" i="74"/>
  <c r="J40" i="76" l="1"/>
  <c r="J43" i="76"/>
  <c r="J39" i="76"/>
</calcChain>
</file>

<file path=xl/sharedStrings.xml><?xml version="1.0" encoding="utf-8"?>
<sst xmlns="http://schemas.openxmlformats.org/spreadsheetml/2006/main" count="8099" uniqueCount="3676">
  <si>
    <t>Report on line 2 the actuarial present value of all benefits attributed to employee service  up to a specific  date, based on the</t>
  </si>
  <si>
    <t>Accumulated Benefit Obligation</t>
  </si>
  <si>
    <t xml:space="preserve">terms of the plan including salary progression factor for final pay and career average pay plans. </t>
  </si>
  <si>
    <t>Projected Benefit Obligation</t>
  </si>
  <si>
    <t>Report on line 3 the amount the pension plan could expect to receive for investments in a sale between a willing buyer and a</t>
  </si>
  <si>
    <t>Fair Value of Plan Assets</t>
  </si>
  <si>
    <t>willing seller, other than in a forced or liquidation sale.</t>
  </si>
  <si>
    <t>Unrecognized Transition Amount</t>
  </si>
  <si>
    <t>Report on line 8 the discount rate which was used to calculate the obligations reported on Lines 1 and 2.</t>
  </si>
  <si>
    <t>Unrecognized Prior Service Costs</t>
  </si>
  <si>
    <t>Report on Line 9 the expected long-term return on plan assets.</t>
  </si>
  <si>
    <t>Unrecognized Gains or (Losses)</t>
  </si>
  <si>
    <t>Report on line 14 the net asset gain or loss deferred during the reporting year for later recognition.  Do not include in this</t>
  </si>
  <si>
    <t>Date of Valuation Reported on Lines 1 through 6</t>
  </si>
  <si>
    <t>amount amortization of previously deferred gains or losses as these amounts are to be reported on line 17.</t>
  </si>
  <si>
    <t xml:space="preserve">Discount Rate </t>
  </si>
  <si>
    <t>Report on lines 19 thru 21 and lines 29 thru 32 the number of persons covered by the plan at the BEGINNING  of the policy</t>
  </si>
  <si>
    <t>year.</t>
  </si>
  <si>
    <t>Salary Progression Rate (if applicable)</t>
  </si>
  <si>
    <t xml:space="preserve"> Report on line lines 21 and 32 the numbers of persons having vested pension rights but who are no longer employed by the</t>
  </si>
  <si>
    <t>Net Periodic Pension Cost:</t>
  </si>
  <si>
    <t>company and not yet drawing a pension allowance.</t>
  </si>
  <si>
    <t>Service Cost</t>
  </si>
  <si>
    <t xml:space="preserve">       in column (e) list the amounts in columns (f) through (k) with the footnotes necessary to explain the essentials of the plan,</t>
  </si>
  <si>
    <t xml:space="preserve">       the basis of determining the ultimate benefits receivable and the payments or provisions made during the year to each person</t>
  </si>
  <si>
    <t xml:space="preserve">Executive officers include a company's president, secretary, treasurer and vice president in charge of a principal business unit, </t>
  </si>
  <si>
    <t xml:space="preserve">       reported herein.  If the word "none" correctly states the facts in regard to entries for columns (f) through (k), so state.</t>
  </si>
  <si>
    <t>division or function (such as sales, administration or finance), and any other person who performs similar policy making functions.</t>
  </si>
  <si>
    <t xml:space="preserve">   5.  If any person reported hereunder received compensation from more than one affiliated company or was carried on the payroll of an</t>
  </si>
  <si>
    <t>Indicate with an asterisk (*) in column (a) those directors who were members of the executive committee, if any,</t>
  </si>
  <si>
    <t xml:space="preserve">       affiliated company, details shall be given in a note.</t>
  </si>
  <si>
    <t>and by a double asterisk (**) the chairman, if any, of that committee, at the end of the year.</t>
  </si>
  <si>
    <t>Title and Department</t>
  </si>
  <si>
    <t>Term Expired</t>
  </si>
  <si>
    <t>Salary</t>
  </si>
  <si>
    <t>Line</t>
  </si>
  <si>
    <t>Over Which Jurisdiction</t>
  </si>
  <si>
    <t>or Current</t>
  </si>
  <si>
    <t>Rate at</t>
  </si>
  <si>
    <t>Paid During</t>
  </si>
  <si>
    <t>Deferred</t>
  </si>
  <si>
    <t>Incentive Pay</t>
  </si>
  <si>
    <t>Savings</t>
  </si>
  <si>
    <t>Stock</t>
  </si>
  <si>
    <t>Life Insurance</t>
  </si>
  <si>
    <t>Other</t>
  </si>
  <si>
    <t>Total</t>
  </si>
  <si>
    <t>No.</t>
  </si>
  <si>
    <t>Name of Person</t>
  </si>
  <si>
    <t>Is Exercised</t>
  </si>
  <si>
    <t>Term Will</t>
  </si>
  <si>
    <t>Year End</t>
  </si>
  <si>
    <t>Year</t>
  </si>
  <si>
    <t>Compensation</t>
  </si>
  <si>
    <t>(Bonuses, etc.)</t>
  </si>
  <si>
    <t>Plans</t>
  </si>
  <si>
    <t>Options</t>
  </si>
  <si>
    <t>Premiums</t>
  </si>
  <si>
    <t>(Explain Below)</t>
  </si>
  <si>
    <t>(e thru k)</t>
  </si>
  <si>
    <t>Expire</t>
  </si>
  <si>
    <t>(d)</t>
  </si>
  <si>
    <t>(e)</t>
  </si>
  <si>
    <t>(f)</t>
  </si>
  <si>
    <t>(g)</t>
  </si>
  <si>
    <t>(h)</t>
  </si>
  <si>
    <t>(i)</t>
  </si>
  <si>
    <t>(j)</t>
  </si>
  <si>
    <t>(k)</t>
  </si>
  <si>
    <t>(l)</t>
  </si>
  <si>
    <t>4</t>
  </si>
  <si>
    <t>5</t>
  </si>
  <si>
    <t>10</t>
  </si>
  <si>
    <t>11</t>
  </si>
  <si>
    <t>12</t>
  </si>
  <si>
    <t>13</t>
  </si>
  <si>
    <t>14</t>
  </si>
  <si>
    <t>15</t>
  </si>
  <si>
    <t>16</t>
  </si>
  <si>
    <t>17</t>
  </si>
  <si>
    <t>18</t>
  </si>
  <si>
    <t>19</t>
  </si>
  <si>
    <t>20</t>
  </si>
  <si>
    <t>21</t>
  </si>
  <si>
    <t>22</t>
  </si>
  <si>
    <t>23</t>
  </si>
  <si>
    <t>24</t>
  </si>
  <si>
    <t>25</t>
  </si>
  <si>
    <t xml:space="preserve"> NOTES:</t>
  </si>
  <si>
    <t>NOTES:</t>
  </si>
  <si>
    <t>of the report.</t>
  </si>
  <si>
    <t>Rate of Return</t>
  </si>
  <si>
    <t>Column (b): Page 13, Line 14, Column (f)</t>
  </si>
  <si>
    <t>Return on Common Equity</t>
  </si>
  <si>
    <t>Line 3:</t>
  </si>
  <si>
    <t>Columns (a) and (b): Divide Line 1 by Line 2</t>
  </si>
  <si>
    <t>Required Additional Revenues *</t>
  </si>
  <si>
    <t>Line 4:</t>
  </si>
  <si>
    <t xml:space="preserve"> *  (To provide an additional 1% Return on Common Equity)</t>
  </si>
  <si>
    <t>Column (a):  Line 10, Column (c)</t>
  </si>
  <si>
    <t>Column (b):  Line 16, Column (c)</t>
  </si>
  <si>
    <t>Capital Structure used for Subject to Separations *</t>
  </si>
  <si>
    <t>CAPITAL STRUCTURE:</t>
  </si>
  <si>
    <t>Structure</t>
  </si>
  <si>
    <t>Cost Rate</t>
  </si>
  <si>
    <t>Weighted Cost</t>
  </si>
  <si>
    <t>Column (a):</t>
  </si>
  <si>
    <t>Long-Term Debt</t>
  </si>
  <si>
    <t>current maturities), Notes Payable, Customer Deposits,  Preferred Stock and Common Equity (Total</t>
  </si>
  <si>
    <t>Notes Payable</t>
  </si>
  <si>
    <t>Stockholder's Equity less Preferred Stock).</t>
  </si>
  <si>
    <t>Customer Deposits</t>
  </si>
  <si>
    <t>Preferred Stock</t>
  </si>
  <si>
    <t>Column (b):</t>
  </si>
  <si>
    <t>The structure column reflects the percentage of total capitalization that each component represents.</t>
  </si>
  <si>
    <t>Common Equity</t>
  </si>
  <si>
    <t>Column (c):</t>
  </si>
  <si>
    <t>The cost rate column reflects the actual cost of debt, customer deposits and preferred stock preferred stock</t>
  </si>
  <si>
    <t>Capital Structure used for Intrastate*</t>
  </si>
  <si>
    <t>calculated amount.</t>
  </si>
  <si>
    <t>Column (d):</t>
  </si>
  <si>
    <t>Total Number of Company Employees at Beginning of Policy Year</t>
  </si>
  <si>
    <t>Number of Active Employees Covered by Plan.</t>
  </si>
  <si>
    <t>Number of Retired Employees Covered by Plan.</t>
  </si>
  <si>
    <t>Number of Previous Employees Vested but Not Retired.</t>
  </si>
  <si>
    <t>NYPSC 223-95</t>
  </si>
  <si>
    <t>55.  ANALYSIS OF PENSION SETTLEMENTS, CURTAILMENTS, AND TERMINATIONS</t>
  </si>
  <si>
    <t>55. ANALYSIS OF PENSION SETTLEMENTS, CURTAILMENTS, AND TERMINATIONS (Continued)</t>
  </si>
  <si>
    <t>Report the amount of gains or losses arising from employee termination benefits or settlements, partial settlements,</t>
  </si>
  <si>
    <t>curtailments or suspensions of pensions or pension obligations during the year.  If none have occurred, or they qualified as</t>
  </si>
  <si>
    <t>ESTIMATE OF SETTLEMENT GAIN OR LOSS</t>
  </si>
  <si>
    <t>"small settlements" under SFAS-88 and the company elected not to recognize the gain or loss, state "none" on line 5 and</t>
  </si>
  <si>
    <t>Other Taxes</t>
  </si>
  <si>
    <t>L13</t>
  </si>
  <si>
    <t xml:space="preserve">        Net Operating Income Before FIT</t>
  </si>
  <si>
    <t>65. DISTRIBUTION OF TOTAL COMPENSATION OF EMPLOYEES</t>
  </si>
  <si>
    <t>Account Group</t>
  </si>
  <si>
    <t xml:space="preserve"> Operating Expenses</t>
  </si>
  <si>
    <t xml:space="preserve"> Telecommunications Plant Under Construction</t>
  </si>
  <si>
    <t xml:space="preserve"> Other (specify):</t>
  </si>
  <si>
    <t>Total Compensation of Officers and Employees</t>
  </si>
  <si>
    <t>65A. NUMBER OF EMPLOYEES</t>
  </si>
  <si>
    <t>Total Employees</t>
  </si>
  <si>
    <t>For PSC Use Only (Do not Print)</t>
  </si>
  <si>
    <t>Public Service Commission</t>
  </si>
  <si>
    <t>5 Year Book Data</t>
  </si>
  <si>
    <t>COMPARATIVE BALANCE SHEET</t>
  </si>
  <si>
    <t>Annual Report</t>
  </si>
  <si>
    <t>Source</t>
  </si>
  <si>
    <t>Sch 11, Pg 16 (C)</t>
  </si>
  <si>
    <t>Cash and Temporary Cash Investments</t>
  </si>
  <si>
    <t>L1-4</t>
  </si>
  <si>
    <t>Accounts Receivable (Net)</t>
  </si>
  <si>
    <t>L(5,7,8) - L(6,9)</t>
  </si>
  <si>
    <t>Current Deferred Income Taxes</t>
  </si>
  <si>
    <t>L21</t>
  </si>
  <si>
    <t>Other Current Assets</t>
  </si>
  <si>
    <t>(Formula)</t>
  </si>
  <si>
    <t xml:space="preserve">        Total Current Assets</t>
  </si>
  <si>
    <t>L22</t>
  </si>
  <si>
    <t>NON-CURRENT ASSETS</t>
  </si>
  <si>
    <t>L23-26</t>
  </si>
  <si>
    <t>Unamortized Debt Issuance Costs</t>
  </si>
  <si>
    <t>L27</t>
  </si>
  <si>
    <t>Deferred Charges</t>
  </si>
  <si>
    <t>L30-31</t>
  </si>
  <si>
    <t>Other Jurisdictional Assets - Net</t>
  </si>
  <si>
    <t>L32</t>
  </si>
  <si>
    <t>Non-Current Deferred Income Taxes</t>
  </si>
  <si>
    <t>L33</t>
  </si>
  <si>
    <t>Other Non-Current Assets</t>
  </si>
  <si>
    <t xml:space="preserve">        Total Non-Current Assets</t>
  </si>
  <si>
    <t>L 34</t>
  </si>
  <si>
    <t>L42</t>
  </si>
  <si>
    <t>Less:  Accumulated Depreciation and Amort.</t>
  </si>
  <si>
    <t>L43-44</t>
  </si>
  <si>
    <t xml:space="preserve">        Net Regulated Plant</t>
  </si>
  <si>
    <t>Total Assets &amp; Other Debits</t>
  </si>
  <si>
    <t>Sch 11, Pg 17 (C)</t>
  </si>
  <si>
    <t>Accounts Payable</t>
  </si>
  <si>
    <t>L1-2</t>
  </si>
  <si>
    <t>L3-4</t>
  </si>
  <si>
    <t>Advanced Billings</t>
  </si>
  <si>
    <t>L5</t>
  </si>
  <si>
    <t>33. OTHER DEFERRED CHARGES</t>
  </si>
  <si>
    <t>For any deferred charge being amortized, show the period of amortization and the date of Commission authorization.</t>
  </si>
  <si>
    <t>For all other items, except for telephone plant acquired, report the indicated particulars of each item amounting individually to $100,000 or more for Class A companies,</t>
  </si>
  <si>
    <t>or $10,000 or more for Class B companies.  For telephone plant acquired, list only the aggregate amount.</t>
  </si>
  <si>
    <t>Show the number and aggregate amount of all other items.</t>
  </si>
  <si>
    <t xml:space="preserve">4.  </t>
  </si>
  <si>
    <t>Where numerous accounts are affected in the disposition of these charges, the designation "various" may be inserted in column (d) for accounts credited.</t>
  </si>
  <si>
    <t xml:space="preserve">5.  </t>
  </si>
  <si>
    <t>All transactions for telephone plant acquired included in this account, in accordance with Section 663.2, require analysis on Schedule 15, Analysis of Telephone</t>
  </si>
  <si>
    <t>Plant Acquired.</t>
  </si>
  <si>
    <t>Balance at Beg.</t>
  </si>
  <si>
    <t>Totals from Insert Pages</t>
  </si>
  <si>
    <t xml:space="preserve">       Adjustments to gross additions:</t>
  </si>
  <si>
    <t xml:space="preserve">         Increase (Decrease) in payables related to construction</t>
  </si>
  <si>
    <t xml:space="preserve">         Decrease (Increase) in inventory related to construction</t>
  </si>
  <si>
    <t xml:space="preserve">         Capital leases</t>
  </si>
  <si>
    <t xml:space="preserve">         Equity AFUDC</t>
  </si>
  <si>
    <t xml:space="preserve">         Other adjustments</t>
  </si>
  <si>
    <t xml:space="preserve">   Total cash outflows for construction</t>
  </si>
  <si>
    <t xml:space="preserve">   Acquisition of other non-current assets (5)(d)</t>
  </si>
  <si>
    <t xml:space="preserve">   Payments for the acquisition of other debt and equity securities (5)(a)</t>
  </si>
  <si>
    <t xml:space="preserve">   Investments in and advances to subsidiary and associated companies</t>
  </si>
  <si>
    <t xml:space="preserve">   Repayments of advances by associated and subsidiary companies</t>
  </si>
  <si>
    <t xml:space="preserve">   Net proceeds from sale or disposition of:</t>
  </si>
  <si>
    <t xml:space="preserve">      Property, plant and equipment</t>
  </si>
  <si>
    <t xml:space="preserve">      Investments in subsidiary &amp; associated companies</t>
  </si>
  <si>
    <t xml:space="preserve">      Other debt and equity investments</t>
  </si>
  <si>
    <t>1.  List by balance sheet account debt held in Accounts 4050, 4210, 4260, 4270. Provide the particulars regarding each obligation within those accounts.</t>
  </si>
  <si>
    <t>2.  Explain any interest charged other than to account 7510.1.</t>
  </si>
  <si>
    <t>3.  Explain any debits and credits other than amortizations debited to account 7530, account 7510.2, or credited to account 7510.3.</t>
  </si>
  <si>
    <t>Nominal</t>
  </si>
  <si>
    <t>Face</t>
  </si>
  <si>
    <t xml:space="preserve">Interest </t>
  </si>
  <si>
    <t>Unamortized Balances</t>
  </si>
  <si>
    <t xml:space="preserve">Description of Obligation </t>
  </si>
  <si>
    <t>Stated</t>
  </si>
  <si>
    <t>Debt Exp</t>
  </si>
  <si>
    <t>Premium</t>
  </si>
  <si>
    <t>Discount</t>
  </si>
  <si>
    <t>Outstanding</t>
  </si>
  <si>
    <t>Rate</t>
  </si>
  <si>
    <t>Acct. 7510.1</t>
  </si>
  <si>
    <t>Acct. 1407</t>
  </si>
  <si>
    <t>Acct. 4220</t>
  </si>
  <si>
    <t>Acct. 4230</t>
  </si>
  <si>
    <t>Acct. 7530</t>
  </si>
  <si>
    <t>Acct. 7510.2</t>
  </si>
  <si>
    <t>Acct. 7510.3</t>
  </si>
  <si>
    <t>Account 4050, Current Maturities - Debt</t>
  </si>
  <si>
    <t>Account 4210, Funded Debt</t>
  </si>
  <si>
    <t>Account 4260, Advances from Affiliated Companies</t>
  </si>
  <si>
    <t>Account 4270, Other Long-Term Debt</t>
  </si>
  <si>
    <t>of</t>
  </si>
  <si>
    <t>Shares</t>
  </si>
  <si>
    <t>(m)</t>
  </si>
  <si>
    <t>Show separately, by subsidiary record category, amounts accrued to provide for such items as unfunded pensions, death</t>
  </si>
  <si>
    <t>benefits, deferred compensation costs and other long-term liabilities not provided for elsewhere</t>
  </si>
  <si>
    <t>Credits During Year</t>
  </si>
  <si>
    <t>Debits During Year</t>
  </si>
  <si>
    <t>(or description of item)</t>
  </si>
  <si>
    <t xml:space="preserve">                     Totals</t>
  </si>
  <si>
    <t>2.  Furnish particulars for material contingent assets or liabilities existing at the end of the year which are</t>
  </si>
  <si>
    <t xml:space="preserve">     reasonably possible in accordance with Statement of Financial standards No.5.  For any dividends in arrears at the</t>
  </si>
  <si>
    <t xml:space="preserve">     end of the year on cumulative preferred stock, state the date of the last dividend, the average per share, and the</t>
  </si>
  <si>
    <t xml:space="preserve">     total amount arrearage.  List all discounted notes receivable outstanding at the end of the year, stating for each the</t>
  </si>
  <si>
    <t xml:space="preserve">     name of maker, amount and term of note, interest rate, date discounted, and net proceeds realized. </t>
  </si>
  <si>
    <t>3.  Give a concise explanation of any retained earnings restriction and state the amount of retained earnings</t>
  </si>
  <si>
    <t xml:space="preserve">     affected by such restriction.</t>
  </si>
  <si>
    <t>4.  If the notes to balance sheet appearing in the annual report to the stockholders are applicable, such notes</t>
  </si>
  <si>
    <t xml:space="preserve">      (designated as such) may be used in lieu of answers for the foregoing.</t>
  </si>
  <si>
    <t>1.  The amount of pension funds held by outside trustees and irrevocably devoted to pension purposes at the end of the year</t>
  </si>
  <si>
    <t xml:space="preserve">     was $_______________.</t>
  </si>
  <si>
    <t>2.  Cumulative dividends in arrears at the end of the year amounted to $_____________.</t>
  </si>
  <si>
    <t>ADDITIONAL NOTES TO BALANCE SHEET</t>
  </si>
  <si>
    <t>12. INCOME AND RETAINED EARNINGS STATEMENT</t>
  </si>
  <si>
    <t>Provide total company amount on the basis of the New York Uniform System of Accounts.  Any jurisdictional differences</t>
  </si>
  <si>
    <t>between the FCC and NY PSC should be distributed to each account.</t>
  </si>
  <si>
    <t>TOTAL</t>
  </si>
  <si>
    <t>Current</t>
  </si>
  <si>
    <t>Last</t>
  </si>
  <si>
    <t>Page No.</t>
  </si>
  <si>
    <t xml:space="preserve">We have checked the accuracy of the formulas and cell references in the file.  However, all corrections may not have been made because the file was slightly revised this year.  If you feel that certain formulas or cell references in the file are incorrect, unprotect the incorrect cell and input the correct number, and describe the change made on the "Comment" sheet provided.  </t>
  </si>
  <si>
    <t>Type Of</t>
  </si>
  <si>
    <t>Amount of Inv.</t>
  </si>
  <si>
    <t>Invests Retired</t>
  </si>
  <si>
    <t>Gain or loss</t>
  </si>
  <si>
    <t>Percent of</t>
  </si>
  <si>
    <t>Companies</t>
  </si>
  <si>
    <t>Dividends</t>
  </si>
  <si>
    <t>and</t>
  </si>
  <si>
    <t>Income</t>
  </si>
  <si>
    <t>Temporary</t>
  </si>
  <si>
    <t>Investments</t>
  </si>
  <si>
    <t>Security</t>
  </si>
  <si>
    <t>Beg of Year</t>
  </si>
  <si>
    <t>on disposition</t>
  </si>
  <si>
    <t>Ownership</t>
  </si>
  <si>
    <t>Account 7355</t>
  </si>
  <si>
    <t>Declared</t>
  </si>
  <si>
    <t>Amortizations</t>
  </si>
  <si>
    <t>Account 7310</t>
  </si>
  <si>
    <t>Account 4540</t>
  </si>
  <si>
    <t>Permanent</t>
  </si>
  <si>
    <t>(A)</t>
  </si>
  <si>
    <t>(B)</t>
  </si>
  <si>
    <t>(C)</t>
  </si>
  <si>
    <t>(D)</t>
  </si>
  <si>
    <t>(E)</t>
  </si>
  <si>
    <t>(F)</t>
  </si>
  <si>
    <t>(G)</t>
  </si>
  <si>
    <t>(H)</t>
  </si>
  <si>
    <t>(I)</t>
  </si>
  <si>
    <t>(J)</t>
  </si>
  <si>
    <t>(K)</t>
  </si>
  <si>
    <t>(L)</t>
  </si>
  <si>
    <t>(M)</t>
  </si>
  <si>
    <t>(N)</t>
  </si>
  <si>
    <t>(O)</t>
  </si>
  <si>
    <t xml:space="preserve">               Total</t>
  </si>
  <si>
    <t>XXXXXXXX</t>
  </si>
  <si>
    <t>31. INVESTMENTS</t>
  </si>
  <si>
    <t>31. INVESTMENTS (Continued)</t>
  </si>
  <si>
    <t>1. With respect to each account includible in this schedule in which there was reflected an investment at any time during the year, enter in</t>
  </si>
  <si>
    <t>2. In column (i), enter an appropriate symbol with respect to each investment that is pledged as security</t>
  </si>
  <si>
    <t xml:space="preserve">    column (b) the description of each security or other investment.  The entries for accounts 1401.2 and 1402 should be identified by</t>
  </si>
  <si>
    <t xml:space="preserve">    for an obligation of the respondent or is subject to any other restrictions as to disposition, and</t>
  </si>
  <si>
    <t xml:space="preserve">    company, and separately listed by symbols to be indicated in column (a): A-1 Stocks of active telephone companies; A-2 Stocks of</t>
  </si>
  <si>
    <t xml:space="preserve">    furnish particulars in a note.</t>
  </si>
  <si>
    <t xml:space="preserve">    inactive telephone companies; A-3 Stocks of other companies; B Long-term securities owned; C Investment advances; D Other.  Subtotals</t>
  </si>
  <si>
    <t>4. CONTROL OVER RESPONDENT</t>
  </si>
  <si>
    <t>whom trust was maintained, and purpose of the trust.  If other companies are controlled by the organization which holds control over the respondent, list the names of such companies and the kind of business each is engaged in.</t>
  </si>
  <si>
    <t xml:space="preserve">223-88                                          </t>
  </si>
  <si>
    <t>6-A</t>
  </si>
  <si>
    <t>6-B</t>
  </si>
  <si>
    <t>6-C</t>
  </si>
  <si>
    <t>5. CORPORATIONS CONTROLLED BY RESPONDENT</t>
  </si>
  <si>
    <t xml:space="preserve"> 1. Report below the names of all corporations, business trusts, and similar organizations, controlled directly or indirectly by respondent at</t>
  </si>
  <si>
    <t xml:space="preserve">     any time during the year. If control ceased prior to end of year, give particulars in a footnote.</t>
  </si>
  <si>
    <t xml:space="preserve"> 2. If control was by other means than a direct holding of voting rights, state in a footnote the manner in which control was held, naming</t>
  </si>
  <si>
    <t xml:space="preserve">     any intermediaries involved.</t>
  </si>
  <si>
    <t xml:space="preserve"> 3. If control was held jointly with one or more other interests, state the fact in a footnote and name the other interests.</t>
  </si>
  <si>
    <t>Percent</t>
  </si>
  <si>
    <t>Voting</t>
  </si>
  <si>
    <t>Foot-</t>
  </si>
  <si>
    <t xml:space="preserve"> Name of Company Controlled</t>
  </si>
  <si>
    <t xml:space="preserve"> Kind of Business</t>
  </si>
  <si>
    <t>note</t>
  </si>
  <si>
    <t>Owned</t>
  </si>
  <si>
    <t>Ref.</t>
  </si>
  <si>
    <t>DEFINITIONS</t>
  </si>
  <si>
    <t>Voting Powers and Election..........................................</t>
  </si>
  <si>
    <t>9</t>
  </si>
  <si>
    <t xml:space="preserve">     Earnings Accounts................................................................</t>
  </si>
  <si>
    <t>64</t>
  </si>
  <si>
    <t>Operating Revenues.................................................................</t>
  </si>
  <si>
    <t>65</t>
  </si>
  <si>
    <t>Important Changes During the Year......................................................</t>
  </si>
  <si>
    <t>10-11</t>
  </si>
  <si>
    <t>Reserved............................................................................</t>
  </si>
  <si>
    <t>66</t>
  </si>
  <si>
    <t>Operating Expenses by Category........................................</t>
  </si>
  <si>
    <t>Financial And Accounting Data</t>
  </si>
  <si>
    <t>Taxes Charged During Year..................................................</t>
  </si>
  <si>
    <t>Income Available for Return and Calculation</t>
  </si>
  <si>
    <t>Miscellaneous Tax Refunds...................................................</t>
  </si>
  <si>
    <t>75</t>
  </si>
  <si>
    <t xml:space="preserve">     of Rate Base........................................................................................</t>
  </si>
  <si>
    <t>12-13</t>
  </si>
  <si>
    <t>Rate of Return and Return on Common Equity..............................</t>
  </si>
  <si>
    <t>14-15</t>
  </si>
  <si>
    <t>76</t>
  </si>
  <si>
    <t>Balance Sheet and Notes to Balance Sheet.................................</t>
  </si>
  <si>
    <t>Special Charges.........................................................................</t>
  </si>
  <si>
    <t>77</t>
  </si>
  <si>
    <t>Income and Retained Earnings Statement....................................</t>
  </si>
  <si>
    <t>20-21</t>
  </si>
  <si>
    <t>Other Interest Deductions.........................................................</t>
  </si>
  <si>
    <t>78</t>
  </si>
  <si>
    <t>Cash Flow Statement.............................................................................</t>
  </si>
  <si>
    <t>Other Nonoperating Income....................................................</t>
  </si>
  <si>
    <t>Items of a reverse or contrary character should be designated by appropriate symbols.</t>
  </si>
  <si>
    <t xml:space="preserve">       d. routine entries relating to the acquisition, sale, retirement, or change in the use of plant,</t>
  </si>
  <si>
    <t xml:space="preserve">           such as transfers among accounts 2111 to 2690, inclusive, 2002 and 2005.</t>
  </si>
  <si>
    <t>Charges During the Year</t>
  </si>
  <si>
    <t>Credits During The Year</t>
  </si>
  <si>
    <t>Transfers and</t>
  </si>
  <si>
    <t>Beginning</t>
  </si>
  <si>
    <t>Other Plant Added</t>
  </si>
  <si>
    <t>Plant Sold</t>
  </si>
  <si>
    <t>Other Plt. Ret.</t>
  </si>
  <si>
    <t>End</t>
  </si>
  <si>
    <t xml:space="preserve">Account         </t>
  </si>
  <si>
    <t>of the Year</t>
  </si>
  <si>
    <t>from Predecessor</t>
  </si>
  <si>
    <t>or Transferred</t>
  </si>
  <si>
    <t>With Traffic</t>
  </si>
  <si>
    <t>Charges (Credits)</t>
  </si>
  <si>
    <t xml:space="preserve"> (a)          </t>
  </si>
  <si>
    <t>2001 Telecommunications Plant in Service</t>
  </si>
  <si>
    <t xml:space="preserve">  General Support Assets</t>
  </si>
  <si>
    <t>2111</t>
  </si>
  <si>
    <t>Land</t>
  </si>
  <si>
    <t>2112</t>
  </si>
  <si>
    <t>Motor Vehicles</t>
  </si>
  <si>
    <t>2113</t>
  </si>
  <si>
    <t>Aircraft</t>
  </si>
  <si>
    <t>2114</t>
  </si>
  <si>
    <t>Special Purpose Vehicles</t>
  </si>
  <si>
    <t>2115</t>
  </si>
  <si>
    <t>Garage Work Equipment</t>
  </si>
  <si>
    <t>2116</t>
  </si>
  <si>
    <t>Other Work Equipment</t>
  </si>
  <si>
    <t>2121</t>
  </si>
  <si>
    <t>Buildings</t>
  </si>
  <si>
    <t>2122</t>
  </si>
  <si>
    <t>Furniture</t>
  </si>
  <si>
    <t>2123</t>
  </si>
  <si>
    <t>Office Equipment</t>
  </si>
  <si>
    <t xml:space="preserve">To print a schedule, select the schedule you want by clicking on the tab for that schedule.  Then click on File/Print in the menu bar.  In the "Print what" portion of the resulting "Print" dialogue box select "Active sheet(s)", and then click on "OK." </t>
  </si>
  <si>
    <t xml:space="preserve">When you have completed the report, you may want to print out the entire report.  To do this, follow the instructions above for printing individual schedules except, in the "Print what" portion of the "Print" dialogue box, select "Entire workbook".                                                </t>
  </si>
  <si>
    <t>7140</t>
  </si>
  <si>
    <t>Gains and Losses from Foreign Exchange.....................................</t>
  </si>
  <si>
    <t>7151</t>
  </si>
  <si>
    <t>Gains or Losses from Disposition of Land and Artworks................</t>
  </si>
  <si>
    <t>7160</t>
  </si>
  <si>
    <t>Other Operating Gains and Losses..................................................</t>
  </si>
  <si>
    <t>Total Other Operating Income and Expenses</t>
  </si>
  <si>
    <t>OPERATING TAXES</t>
  </si>
  <si>
    <t>7210</t>
  </si>
  <si>
    <t>Operating Investment Tax Credits-Net.............................................</t>
  </si>
  <si>
    <t>7220</t>
  </si>
  <si>
    <t>Operating Federal Income Taxes....................................................</t>
  </si>
  <si>
    <t>7230</t>
  </si>
  <si>
    <t>Operating State and Local Income Taxes........................................</t>
  </si>
  <si>
    <t>7240</t>
  </si>
  <si>
    <t>Operating Other Taxes.....................................................................</t>
  </si>
  <si>
    <t>7250</t>
  </si>
  <si>
    <t>Provision for Deferred Operating Income Taxes-Net.....................</t>
  </si>
  <si>
    <t>Total Operating Taxes</t>
  </si>
  <si>
    <t>Net Operating Income</t>
  </si>
  <si>
    <t>NONOPERATING INCOME AND EXPENSES</t>
  </si>
  <si>
    <t>7310</t>
  </si>
  <si>
    <t>Dividend Income................................................................................</t>
  </si>
  <si>
    <t>7320</t>
  </si>
  <si>
    <t>Interest Income.................................................................................</t>
  </si>
  <si>
    <t>7330</t>
  </si>
  <si>
    <t>Income from Sinking and Other Funds............................................</t>
  </si>
  <si>
    <t>7340</t>
  </si>
  <si>
    <t>Allowance for Funds Used During Construction.........................</t>
  </si>
  <si>
    <t>7350</t>
  </si>
  <si>
    <t>Gains or Losses from the Disposition of Certain Property...............</t>
  </si>
  <si>
    <t>7355</t>
  </si>
  <si>
    <t>Equity in Earnings of Affiliated Companies......................................</t>
  </si>
  <si>
    <t>7360</t>
  </si>
  <si>
    <t>Other Nonoperating Income............................................................</t>
  </si>
  <si>
    <t>7370</t>
  </si>
  <si>
    <t>Special Charges...............................................................................</t>
  </si>
  <si>
    <t>Total Nonoperating Income Items and Expenses</t>
  </si>
  <si>
    <t>For the period ending:</t>
  </si>
  <si>
    <t>December 31,1995</t>
  </si>
  <si>
    <t>Date due:</t>
  </si>
  <si>
    <t>March 31, 1995</t>
  </si>
  <si>
    <t>Please fill in the requested information on Rows 42, 43 and 44.</t>
  </si>
  <si>
    <t>COMPANY CODE:</t>
  </si>
  <si>
    <t>TELEPHONE CORPORATIONS</t>
  </si>
  <si>
    <t>OF</t>
  </si>
  <si>
    <t>Exact legal name of reporting telephone corporation</t>
  </si>
  <si>
    <t>(If name was changed during year, show also the previous name and date change)</t>
  </si>
  <si>
    <t>(Address of principal business office at end of year)</t>
  </si>
  <si>
    <t>FOR THE</t>
  </si>
  <si>
    <t>TO THE</t>
  </si>
  <si>
    <t>Name, title, address and telephone number (including area code), of the person</t>
  </si>
  <si>
    <t>to be contacted concerning this report:</t>
  </si>
  <si>
    <t>223-92</t>
  </si>
  <si>
    <t>TABLE OF CONTENTS</t>
  </si>
  <si>
    <t>Sch</t>
  </si>
  <si>
    <t>Title of Schedule</t>
  </si>
  <si>
    <t>Page</t>
  </si>
  <si>
    <t>(a)</t>
  </si>
  <si>
    <t>(b)</t>
  </si>
  <si>
    <t>(c)</t>
  </si>
  <si>
    <t>General Instructions................................................................................</t>
  </si>
  <si>
    <t>1</t>
  </si>
  <si>
    <t>General Information................................................................................</t>
  </si>
  <si>
    <t>2-3</t>
  </si>
  <si>
    <t>60</t>
  </si>
  <si>
    <t>Officers and Directors ( including Compensation)........................</t>
  </si>
  <si>
    <t>4-5</t>
  </si>
  <si>
    <t>61</t>
  </si>
  <si>
    <t>Control over Respondent.....................................................................</t>
  </si>
  <si>
    <t>6</t>
  </si>
  <si>
    <t>62</t>
  </si>
  <si>
    <t>Corporations Controlled by Respondent........................................</t>
  </si>
  <si>
    <t>7</t>
  </si>
  <si>
    <t>63</t>
  </si>
  <si>
    <t>In column (f) indicate the number of the primary plant account in which the listed subclasses are included.</t>
  </si>
  <si>
    <t>The rate to reported in column (d) with respect to an account for which subclasses are indicated in Section II is the composite</t>
  </si>
  <si>
    <t>Amounts in columns (k) and (l) shall be reported only to the nearest dollar.  Such amounts shall be totaled by primary classes and the</t>
  </si>
  <si>
    <t xml:space="preserve">rate productive of an amount equal to the sum of the estimated annual charges for the constituent subclasses, produced  </t>
  </si>
  <si>
    <t>appropriate composite rate shall be entered in column (j) opposite the respective totals in order to prove the correctness of the</t>
  </si>
  <si>
    <t>by applying (actually or in effect) the individual rates set forth in column (j), to the book cost of each subclass.</t>
  </si>
  <si>
    <t>compositing (unless the compositing is by some other process, in which event the procedure used shall be described in a note).</t>
  </si>
  <si>
    <t>Section I. Classes of Depreciable Plant</t>
  </si>
  <si>
    <t>Section II.  Subclasses of Depreciable Plant</t>
  </si>
  <si>
    <t>Ratio of</t>
  </si>
  <si>
    <t>Est. Annual</t>
  </si>
  <si>
    <t>Estimated</t>
  </si>
  <si>
    <t>Annual</t>
  </si>
  <si>
    <t>Plant Balances</t>
  </si>
  <si>
    <t>Service</t>
  </si>
  <si>
    <t>Net</t>
  </si>
  <si>
    <t>Composite</t>
  </si>
  <si>
    <t xml:space="preserve">Charges to </t>
  </si>
  <si>
    <t>Name or</t>
  </si>
  <si>
    <t>Annual Rate</t>
  </si>
  <si>
    <t>Used in</t>
  </si>
  <si>
    <t>for Compositing</t>
  </si>
  <si>
    <t>Life</t>
  </si>
  <si>
    <t>Rate at End</t>
  </si>
  <si>
    <t>Ave Monthly</t>
  </si>
  <si>
    <t>Primary</t>
  </si>
  <si>
    <t>Description of</t>
  </si>
  <si>
    <t>Service Life</t>
  </si>
  <si>
    <t>Net Salvage</t>
  </si>
  <si>
    <t>End of the</t>
  </si>
  <si>
    <t>Computing</t>
  </si>
  <si>
    <t>Purposes</t>
  </si>
  <si>
    <t>in Years</t>
  </si>
  <si>
    <t>Factor</t>
  </si>
  <si>
    <t>Book Cost</t>
  </si>
  <si>
    <t>Acct. No.</t>
  </si>
  <si>
    <t>Subclass</t>
  </si>
  <si>
    <t>Composite Rates</t>
  </si>
  <si>
    <t>(j)x(k)</t>
  </si>
  <si>
    <t xml:space="preserve"> Motor Vehicles</t>
  </si>
  <si>
    <t xml:space="preserve"> Aircraft</t>
  </si>
  <si>
    <t xml:space="preserve"> Special Purpose Vehicles</t>
  </si>
  <si>
    <t xml:space="preserve"> Garage Work Equipment</t>
  </si>
  <si>
    <t xml:space="preserve"> Other Work Equipment</t>
  </si>
  <si>
    <t xml:space="preserve"> Buildings</t>
  </si>
  <si>
    <t xml:space="preserve"> Furniture</t>
  </si>
  <si>
    <t xml:space="preserve"> Office Equipment</t>
  </si>
  <si>
    <t xml:space="preserve"> General Purpose Computers</t>
  </si>
  <si>
    <t xml:space="preserve"> Analog Electronic Switching</t>
  </si>
  <si>
    <t xml:space="preserve"> Digital Electronic Switching</t>
  </si>
  <si>
    <t xml:space="preserve"> Electro-Mechanical Switching</t>
  </si>
  <si>
    <t>.1 step-by-step</t>
  </si>
  <si>
    <t>.2 Crossbar</t>
  </si>
  <si>
    <t>.3 Other Electro-Mechanical Switching</t>
  </si>
  <si>
    <t>2200</t>
  </si>
  <si>
    <t xml:space="preserve"> Operator Systems</t>
  </si>
  <si>
    <t xml:space="preserve"> Radio Systems</t>
  </si>
  <si>
    <t xml:space="preserve">  a. the amount recorded as income for the current year</t>
  </si>
  <si>
    <t>Convert the basis points and percentages reported on line 7 and 8 to their decimal equivalents before entering them in the</t>
  </si>
  <si>
    <t xml:space="preserve">  b. the amount deferred on the balance sheet</t>
  </si>
  <si>
    <t xml:space="preserve">formula on line 9. </t>
  </si>
  <si>
    <t xml:space="preserve">  c. amortization period for the deferred amount (specify beginning and ending dates).</t>
  </si>
  <si>
    <t>Report on line 17 the applicable Federal income tax rate.  Although no tax is currently payable on the gain and loss, it should</t>
  </si>
  <si>
    <t xml:space="preserve">Briefly describe the event (e.g., settlement, curtailment or termination with short description of the change) and the date of </t>
  </si>
  <si>
    <t>be reflected because it represents a reduction of future pretax pension expense.</t>
  </si>
  <si>
    <t>its occurrence.</t>
  </si>
  <si>
    <t>which amortization of deferred gains or losses was not completed by December 31 of last year, the (1) type of event, e.g.</t>
  </si>
  <si>
    <t>If the event involves the purchase of an annuity contract(s), state whether they are participating or nonparticipating</t>
  </si>
  <si>
    <t>settlement or curtailment, (2) date of occurrence, (3) amount of gain or loss originally deferred, (4) period of amortization</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</si>
  <si>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</si>
  <si>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</si>
  <si>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</si>
  <si>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</si>
  <si>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Number</t>
  </si>
  <si>
    <t>2. GENERAL INFORMATION</t>
  </si>
  <si>
    <t>Name and title of officer having custody of the general books of account and address of the office where such books are kept.</t>
  </si>
  <si>
    <t>56. ANALYSIS OF OPEB COSTS, FUNDING, AND DEFERRALS</t>
  </si>
  <si>
    <t>Report on Pages 88 through 91, the requested data concerning Postretirement Benefits Other than Pensions</t>
  </si>
  <si>
    <t>(OPEB).  For these schedules, the measurement date, calculation of the data requested, and separate reporting for</t>
  </si>
  <si>
    <t>different types of OPEB plans shall be consistent with the disclosure requirements specified in SFAS-106 (Paragraphs</t>
  </si>
  <si>
    <t>72-89).  If the reporting company's OPEB benefits are provided through a joint plan with its parent company or holding</t>
  </si>
  <si>
    <t>company, report under the columnar heading "Total Company" the data applicable to the total plan (i.e., that of the</t>
  </si>
  <si>
    <t>parent or holding company.  The columnar heading "New York State Jurisdiction" refers to the New York State</t>
  </si>
  <si>
    <t>jurisdictional operations of the reporting company, exclusive of amounts applicable to subsidiary companies which are</t>
  </si>
  <si>
    <t>subject to the Commission's jurisdiction but are separately reported.</t>
  </si>
  <si>
    <t>The quantification of amounts reported on Lines 1 - 12 shall be as of the date reported on Line 13.</t>
  </si>
  <si>
    <t>Report on Lines 1 - 3 the actuarial present value of benefits attributed employees' service rendered to the date reported</t>
  </si>
  <si>
    <t>on Line 13.</t>
  </si>
  <si>
    <t>Report on Line 4 the amount the OPEB plan(s) could expect to receive for investments in a sale between a</t>
  </si>
  <si>
    <t>willing buyer  and a willing seller, other than in a forced or liquidation sale.</t>
  </si>
  <si>
    <t>Report on Lines 5 and 6 , the amounts applicable to OPEB that are recorded in internal reserves, net of their related deferred</t>
  </si>
  <si>
    <t>income tax effect.   For New York State Jurisdictional Operations, creation of an internal reserve was required by the</t>
  </si>
  <si>
    <t>Commission's  "Statement of Policy and Order Concerning the Accounting and Ratemaking Treatment for Pensions and</t>
  </si>
  <si>
    <t>OPEB" ( issued September 7, 1993).</t>
  </si>
  <si>
    <t>Report on Line 10 the amount of unrecognized net gain or loss (including plan asset gains and losses not yet</t>
  </si>
  <si>
    <t>reflected in the market-related value of the plan assets).</t>
  </si>
  <si>
    <t>Report on Line 11 the amount of unrecognized net asset gain or loss not yet reflected in the market-related value of</t>
  </si>
  <si>
    <t>plan assets.</t>
  </si>
  <si>
    <t xml:space="preserve">In certain instances, a portion of the New York State Jurisdiction OPEB internal reserve may not be subject to the </t>
  </si>
  <si>
    <t xml:space="preserve">accrual of interest (e.g. in the company's last rate case a portion of the reserve may have been used to reduce rate base).  </t>
  </si>
  <si>
    <t xml:space="preserve">Report on Line 12 the balance of the reserve, net of its related deferred income tax effect, which is subject to the </t>
  </si>
  <si>
    <t>accrual of interest.</t>
  </si>
  <si>
    <t>Report on Line 14 the discount rate which was used to calculate the obligations reported on Lines 1-3.</t>
  </si>
  <si>
    <t>Report on Line 15 the expected long-term return on plan assets reported on Line 4.</t>
  </si>
  <si>
    <t>Report on Line 21 the net asset gain or loss deferred during the reporting year for later recognition.  Do not</t>
  </si>
  <si>
    <t>include in this amount amortization of previously deferred gains or losses as these amounts are to be reported</t>
  </si>
  <si>
    <t>on Line 24.</t>
  </si>
  <si>
    <t xml:space="preserve">  </t>
  </si>
  <si>
    <t>30. Investments in Affiliated Companies</t>
  </si>
  <si>
    <t>List the investments by affiliate company in column (a), and the acquisition cost of the investment in column (c).</t>
  </si>
  <si>
    <t>Data for each investment should continue on the same numbered line on all pages of this schedule.</t>
  </si>
  <si>
    <t xml:space="preserve">Investments in affiliated companies must be reported using the Equity Method of accounting if the affiliate meets the definition as contained in the Glossary </t>
  </si>
  <si>
    <t>to the USOA at Item 4.</t>
  </si>
  <si>
    <t xml:space="preserve">Identify the type of security in column (d), by using a (C) for common stock, (P) for preferred, and (L) for long term debt.  Additionally, indicate by (*) and </t>
  </si>
  <si>
    <t>describe in a foot note those securities pledged as collateral.</t>
  </si>
  <si>
    <t xml:space="preserve">Under the cost method, indicate in column (m) any temporary decline in the value of an investment which has been charged to account 4540, Other Capital.  </t>
  </si>
  <si>
    <t>A permanent decline in the value of an investment, which has been charged to current period income, should be recorded in column (n).</t>
  </si>
  <si>
    <t xml:space="preserve">If the respondent considers the information requested on this schedule to be propriety, this schedule as included in the report form may be filed with totals </t>
  </si>
  <si>
    <t xml:space="preserve">only.  However, the respondent is required to file one complete copy of this schedule, including all detail by affiliate, accompanied by a request for </t>
  </si>
  <si>
    <t>proprietary treatment in accordance with General Instruction 2 of this report form.</t>
  </si>
  <si>
    <t>Equity Method</t>
  </si>
  <si>
    <t>Cost Method</t>
  </si>
  <si>
    <t>Equity in Earnings</t>
  </si>
  <si>
    <t>Of Affiliated</t>
  </si>
  <si>
    <t>Other Adjustments</t>
  </si>
  <si>
    <t>Dividend</t>
  </si>
  <si>
    <t>Decline in Value of Investments</t>
  </si>
  <si>
    <t>Amount of</t>
  </si>
  <si>
    <t xml:space="preserve">Date of </t>
  </si>
  <si>
    <t>Acquisition</t>
  </si>
  <si>
    <t>For each plan, specify and explain in the space below any accounting changes or changes in assumptions or elected</t>
  </si>
  <si>
    <t>options made during the reporting year.  Quantify the effects of each revision on each of the amounts reported on</t>
  </si>
  <si>
    <t>223-93</t>
  </si>
  <si>
    <t>56A. ANALYSIS OF OPEB COSTS, FUNDING AND DEFERRALS  (Continued)</t>
  </si>
  <si>
    <t>Company</t>
  </si>
  <si>
    <t>Accumulated Benefit Obligation Attributable to:</t>
  </si>
  <si>
    <t xml:space="preserve">     Retirees Covered by the Plan</t>
  </si>
  <si>
    <t xml:space="preserve">     Other Fully Eligible Plan Participants</t>
  </si>
  <si>
    <t xml:space="preserve">     Other Active Plan Participants</t>
  </si>
  <si>
    <t>Fair Value of Plan Assets Held in an Exterior Fund or Trust</t>
  </si>
  <si>
    <t>Plan Assets Held in an Internal Reserve (net of tax):</t>
  </si>
  <si>
    <t xml:space="preserve">     New York State Jurisdiction</t>
  </si>
  <si>
    <t xml:space="preserve">     Other</t>
  </si>
  <si>
    <t xml:space="preserve">    .1 Step-by-Step Switching</t>
  </si>
  <si>
    <t xml:space="preserve">    .2 Crossbar Switching</t>
  </si>
  <si>
    <t xml:space="preserve">    .3 Other Electro-Mechanical Switching</t>
  </si>
  <si>
    <t>2220</t>
  </si>
  <si>
    <t>Operator Systems</t>
  </si>
  <si>
    <t>2231</t>
  </si>
  <si>
    <t>Radio Systems</t>
  </si>
  <si>
    <t xml:space="preserve">    .1 Satellite &amp; Earth Station Facilities</t>
  </si>
  <si>
    <t xml:space="preserve">    .2 Other Radio Facilities</t>
  </si>
  <si>
    <t>2232</t>
  </si>
  <si>
    <t>Circuit Equipment</t>
  </si>
  <si>
    <t xml:space="preserve">  Total Central Office Assets</t>
  </si>
  <si>
    <t>14. ANALYSIS OF TELECOMMUNICATIONS PLANT ACCOUNTS (Continued)</t>
  </si>
  <si>
    <t>Information Org./Term. Assets</t>
  </si>
  <si>
    <t>2311</t>
  </si>
  <si>
    <t>Station Apparatus</t>
  </si>
  <si>
    <t>2321</t>
  </si>
  <si>
    <t>Customer Premises Wiring</t>
  </si>
  <si>
    <t>2341</t>
  </si>
  <si>
    <t>Large Private Branch Exchanges</t>
  </si>
  <si>
    <t>2351</t>
  </si>
  <si>
    <t>Public Terminal Equipment</t>
  </si>
  <si>
    <t>2362</t>
  </si>
  <si>
    <t>Other Terminal Equipment</t>
  </si>
  <si>
    <t xml:space="preserve">    Total Information Org./Term. Assets</t>
  </si>
  <si>
    <t>Cable and Wire Facilities</t>
  </si>
  <si>
    <t>Poles</t>
  </si>
  <si>
    <t xml:space="preserve">2421 </t>
  </si>
  <si>
    <t>Aerial Cable</t>
  </si>
  <si>
    <t xml:space="preserve">2422 </t>
  </si>
  <si>
    <t>Underground Cable</t>
  </si>
  <si>
    <t xml:space="preserve">2423 </t>
  </si>
  <si>
    <t>Buried Cable</t>
  </si>
  <si>
    <t xml:space="preserve">2424 </t>
  </si>
  <si>
    <t>Submarine Cable</t>
  </si>
  <si>
    <t xml:space="preserve">2425 </t>
  </si>
  <si>
    <t>Deep Sea Cable</t>
  </si>
  <si>
    <t xml:space="preserve">2426 </t>
  </si>
  <si>
    <t>Intrabuilding Network Cable</t>
  </si>
  <si>
    <t xml:space="preserve">2431 </t>
  </si>
  <si>
    <t>Aerial Wire</t>
  </si>
  <si>
    <t xml:space="preserve">2441 </t>
  </si>
  <si>
    <t>Conduit</t>
  </si>
  <si>
    <t xml:space="preserve">     Total Cable and Wire Facilities</t>
  </si>
  <si>
    <t xml:space="preserve"> Amortizable Assets</t>
  </si>
  <si>
    <t xml:space="preserve">2681 </t>
  </si>
  <si>
    <t>Capital Leases</t>
  </si>
  <si>
    <t xml:space="preserve">2682 </t>
  </si>
  <si>
    <t>Leasehold Improvements</t>
  </si>
  <si>
    <t xml:space="preserve">2690 </t>
  </si>
  <si>
    <t>Intangibles</t>
  </si>
  <si>
    <t xml:space="preserve">     Total Amortizable Assets</t>
  </si>
  <si>
    <t>Total Telecommunications Plant in Service</t>
  </si>
  <si>
    <t>2002 Property Held for Future Telecom. Use</t>
  </si>
  <si>
    <t>2003 Telecom. Plt. Under Constr.-Short Term</t>
  </si>
  <si>
    <t>2004 Telecom. Plt. Under Constr.-Long Term</t>
  </si>
  <si>
    <t>2005 Telecom. Plt. Acquisition Adjustment</t>
  </si>
  <si>
    <t xml:space="preserve">     .1 Tel.. Plant Acquisition Adjustment</t>
  </si>
  <si>
    <t xml:space="preserve">     .2 Other Plant Adjustments</t>
  </si>
  <si>
    <t>2006 Nonoperating Plant</t>
  </si>
  <si>
    <t>2007 Goodwill</t>
  </si>
  <si>
    <t xml:space="preserve">Total Telecommunications Plant  </t>
  </si>
  <si>
    <t xml:space="preserve">instruction 663.2 of the Uniform System of Accounts.  Report in column (e) all amounts relating to </t>
  </si>
  <si>
    <t xml:space="preserve">    2005, or  between accounts listed in this schedule and other accounts, shall be included in</t>
  </si>
  <si>
    <t xml:space="preserve">sales of plant with traffic accounted for in accordance with instruction 663.5(e) of the Uniform System </t>
  </si>
  <si>
    <t xml:space="preserve">    column (g) and  explained in a note, except the following which shall be included in the</t>
  </si>
  <si>
    <t>of Accounts.</t>
  </si>
  <si>
    <t xml:space="preserve">    columns (c) through (f),  as appropriate:</t>
  </si>
  <si>
    <t xml:space="preserve">       a. transfers and adjustments amounting to less than $5,000;</t>
  </si>
  <si>
    <t xml:space="preserve">Credits to accounts listed in this schedule relating to property retired and charged to Account 2006 </t>
  </si>
  <si>
    <t xml:space="preserve">       b. adjustments and corrections of additions and retirements for the current or preceding year;</t>
  </si>
  <si>
    <t>'Nonoperating Plant', shall be included in column (f).</t>
  </si>
  <si>
    <t xml:space="preserve">       c. transfers involving account 2003 and 2004, the plant accounts, and account 2002 made in</t>
  </si>
  <si>
    <t xml:space="preserve">           connection with the closing of the records of construction work orders or authorizations;</t>
  </si>
  <si>
    <t>Rochester (Frontier Comm.)</t>
  </si>
  <si>
    <t xml:space="preserve">State </t>
  </si>
  <si>
    <t xml:space="preserve">Taconic </t>
  </si>
  <si>
    <t xml:space="preserve">Township </t>
  </si>
  <si>
    <t>Trumansburg Home</t>
  </si>
  <si>
    <t xml:space="preserve">Vernon </t>
  </si>
  <si>
    <t xml:space="preserve">Warwick Valley </t>
  </si>
  <si>
    <t>STATE OF NEW YORK</t>
  </si>
  <si>
    <t>PUBLIC SERVICE COMMISSION</t>
  </si>
  <si>
    <t>ANNUAL REPORT</t>
  </si>
  <si>
    <t>OF TELEPHONE CORPORATIONS</t>
  </si>
  <si>
    <t>Instructions for this Tab:</t>
  </si>
  <si>
    <t>Fill in your name and address below so that this information will carry to other parts of the spreadsheet.</t>
  </si>
  <si>
    <t>If the respondent's name is long, the "Year ended December 31, 19__" may over pass the print range. This can be corrected by one of two methods: selecting a smaller font size on the specific sheet, or to delete some spaces on the combined string below.</t>
  </si>
  <si>
    <t>Please fill in the following:</t>
  </si>
  <si>
    <t>Respondent's exact legal name :</t>
  </si>
  <si>
    <t>Address line 1:</t>
  </si>
  <si>
    <t>Address line 2:</t>
  </si>
  <si>
    <t>Example</t>
  </si>
  <si>
    <t>For the period starting:</t>
  </si>
  <si>
    <t xml:space="preserve"> </t>
  </si>
  <si>
    <t>charged to Account 7240 must be separated into intrastate and interstate operations.</t>
  </si>
  <si>
    <t>apportioning such tax.</t>
  </si>
  <si>
    <t>Do not include gasoline and other sales taxes which have been charged to accounts to which was charged the material</t>
  </si>
  <si>
    <t>Taxes not includable in the accounts listed below should be itemized in column (l) along with the applicable account to</t>
  </si>
  <si>
    <t>on which the tax was levied.</t>
  </si>
  <si>
    <t>be charged indicated in column (k).</t>
  </si>
  <si>
    <t>For taxes charged to telecommunications plant, show only the number of the appropriate balance sheet plant account.</t>
  </si>
  <si>
    <t>Itemize significant amounts included under the "Other" caption in column (a).  Class A companies must itemize</t>
  </si>
  <si>
    <t>individual charges greater than $1,000,000, and Class B companies must itemize amounts greater than $25,000.</t>
  </si>
  <si>
    <t>Total taxes</t>
  </si>
  <si>
    <t>Kind of Tax</t>
  </si>
  <si>
    <t>charged</t>
  </si>
  <si>
    <t>during year</t>
  </si>
  <si>
    <t>Interstate</t>
  </si>
  <si>
    <t>Federal Taxes:</t>
  </si>
  <si>
    <t>FICA-Contribution</t>
  </si>
  <si>
    <t>Unemployment</t>
  </si>
  <si>
    <t xml:space="preserve">       Total</t>
  </si>
  <si>
    <t>XXXXXXX</t>
  </si>
  <si>
    <t>State Taxes:</t>
  </si>
  <si>
    <t>Franchise-Gross Income-186a</t>
  </si>
  <si>
    <t>Franch.-Gross Inc.-Access Charges</t>
  </si>
  <si>
    <t>Franchise-Gross Earnings-184</t>
  </si>
  <si>
    <t>Franchise-Excess Div.-186</t>
  </si>
  <si>
    <t>Temporary Surcharges-</t>
  </si>
  <si>
    <t xml:space="preserve">   Sec. 186a (Gross Income)</t>
  </si>
  <si>
    <t xml:space="preserve">   Sec. 184  (Gross Earnings) </t>
  </si>
  <si>
    <t xml:space="preserve">   Sec. 184   (Gross Earnings)</t>
  </si>
  <si>
    <t xml:space="preserve">   Sec. 186  ( Excess Dividend)</t>
  </si>
  <si>
    <t xml:space="preserve">   Sec. 186   ( Excess Dividend)</t>
  </si>
  <si>
    <t>MTA Surcharge</t>
  </si>
  <si>
    <t>Unemployment Insurance</t>
  </si>
  <si>
    <t>Disability Insurance</t>
  </si>
  <si>
    <t>Sales and Use</t>
  </si>
  <si>
    <t>Local Taxes:</t>
  </si>
  <si>
    <t>Real Estate</t>
  </si>
  <si>
    <t>Special Franchise</t>
  </si>
  <si>
    <t>Municipal Gross Income</t>
  </si>
  <si>
    <t>NYC-Spec. Franchise</t>
  </si>
  <si>
    <t>Other (list):</t>
  </si>
  <si>
    <t xml:space="preserve">       Totals</t>
  </si>
  <si>
    <t xml:space="preserve"> XXXXXXX</t>
  </si>
  <si>
    <t>46. MISCELLANEOUS TAX REFUNDS</t>
  </si>
  <si>
    <t xml:space="preserve">Report below particulars concerning all tax refunds received or used as a reduction of taxes payable during the </t>
  </si>
  <si>
    <t xml:space="preserve">year which are not more than $1.5 million or do not exceed $1,000 and 0.2% of the utility's operating revenues. </t>
  </si>
  <si>
    <t xml:space="preserve">This information is requested in compliance with Section 89.3, Notification Concerning Tax Refunds, of 16 </t>
  </si>
  <si>
    <t xml:space="preserve">NYCRR.  This report shall be inapplicable to ordinary operating refunds that are not attributable to negotiation </t>
  </si>
  <si>
    <t xml:space="preserve">or to new legislation, adjudication, or rulemaking (such as refunds for overpayment of estimated taxes, and </t>
  </si>
  <si>
    <t>carrybacks of net operating losses and investment tax credits).</t>
  </si>
  <si>
    <t xml:space="preserve">In determining whether a refund exceeds 0.2% of operating revenues for purposes of this report, the operating </t>
  </si>
  <si>
    <t>revenues of a telecommunication utility shall not include interstate revenues.</t>
  </si>
  <si>
    <t>In determining whether a refund meets the criteria stated in Instruction 1 above, multiple refunds shall be treated</t>
  </si>
  <si>
    <t>as a single refund if they share a common cause such as a common act of negotiation, legislation, adjudication</t>
  </si>
  <si>
    <t xml:space="preserve">or rulemaking.  In this report, the utility also shall either propose a method of distributing to its customers the </t>
  </si>
  <si>
    <t>entire amount refunded or show why it should not make such a distribution.</t>
  </si>
  <si>
    <t>Unappropriated Undistributed Affiliate Earnings</t>
  </si>
  <si>
    <t>(beginning of period)..........</t>
  </si>
  <si>
    <t>Equity in Earnings for Period........................................................</t>
  </si>
  <si>
    <t>(end of period)..........</t>
  </si>
  <si>
    <t>NOTES TO INCOME AND RETAINED EARNINGS STATEMENT</t>
  </si>
  <si>
    <t>Note 1.</t>
  </si>
  <si>
    <t>Refunds to subscribers, in the event of an adverse decision in pending rate proceedings, would</t>
  </si>
  <si>
    <t>reduce the amount of  "Operating Revenues"  for the current year by approximately $______________</t>
  </si>
  <si>
    <t>13.  STATEMENT OF CASH FLOWS</t>
  </si>
  <si>
    <t>Items</t>
  </si>
  <si>
    <t>Current Year</t>
  </si>
  <si>
    <t>Last Year</t>
  </si>
  <si>
    <t>Cash flows from operating activities:</t>
  </si>
  <si>
    <t xml:space="preserve">   Net Income</t>
  </si>
  <si>
    <t xml:space="preserve">      Adjustments to reconcile net income to net cash provided</t>
  </si>
  <si>
    <t xml:space="preserve">         by (used in) operating activities:</t>
  </si>
  <si>
    <t>January 1, 1995</t>
  </si>
  <si>
    <t>Distribution of Total Compensation of Employees</t>
  </si>
  <si>
    <t xml:space="preserve">   and Number of Employees.........................................</t>
  </si>
  <si>
    <t>48</t>
  </si>
  <si>
    <t xml:space="preserve">As stated above, the name of the two files are TELCOAR.XLS, AJCDR.XLS and TCMR.XLS.  It is advised that you call up the file and then immediately save it using the assigned file names as shown below. </t>
  </si>
  <si>
    <t>TELCOAR.XLS</t>
  </si>
  <si>
    <t>AJCDR.XLS</t>
  </si>
  <si>
    <t>ALLTAR.XLS</t>
  </si>
  <si>
    <t>ALLTJCD.XLS</t>
  </si>
  <si>
    <t>ALLTCMR.XLS</t>
  </si>
  <si>
    <t>ARMSAR.XLS</t>
  </si>
  <si>
    <t>ARMSJCD.XLS</t>
  </si>
  <si>
    <t>ARMSTCMR.XLS</t>
  </si>
  <si>
    <t>BERKAR.XLS</t>
  </si>
  <si>
    <t>BERKJCD.XLS</t>
  </si>
  <si>
    <t>BERKTCMR.XLS</t>
  </si>
  <si>
    <t>CASSAR.XLS</t>
  </si>
  <si>
    <t>CASSJCD.XLS</t>
  </si>
  <si>
    <t>CASSTCMR.XLS</t>
  </si>
  <si>
    <t>CHAMAR.XLS</t>
  </si>
  <si>
    <t>CHAMJCD.XLS</t>
  </si>
  <si>
    <t>CHAMTCMR.XLS</t>
  </si>
  <si>
    <t>CHAUTAR.XLS</t>
  </si>
  <si>
    <t>CHAUTJCD.XLS</t>
  </si>
  <si>
    <t>CHAUTCMR.XLS</t>
  </si>
  <si>
    <t>CHAZYAR.XLS</t>
  </si>
  <si>
    <t>CHAZYJCD.XLS</t>
  </si>
  <si>
    <t>CHAZYCMR.XLS</t>
  </si>
  <si>
    <t>CITTHAR.XLS</t>
  </si>
  <si>
    <t>CITTHJCD.XLS</t>
  </si>
  <si>
    <t>CITTHCMR.XLS</t>
  </si>
  <si>
    <t>CITTNAR.XLS</t>
  </si>
  <si>
    <t>CITTNJCD.XLS</t>
  </si>
  <si>
    <t>CITTNCMR.XLS</t>
  </si>
  <si>
    <t>CRPTAR.XLS</t>
  </si>
  <si>
    <t>CRPTJCD.XLS</t>
  </si>
  <si>
    <t>CRPTCMR.XLS</t>
  </si>
  <si>
    <t>DELHIAR.XLS</t>
  </si>
  <si>
    <t>DELHIJCD.XLS</t>
  </si>
  <si>
    <t>DELHICMR.XLS</t>
  </si>
  <si>
    <t>DEPAR.XLS</t>
  </si>
  <si>
    <t>DEPJCD.XLS</t>
  </si>
  <si>
    <t>DEPTCMR.XLS</t>
  </si>
  <si>
    <t>D&amp;FAR.XLS</t>
  </si>
  <si>
    <t>D&amp;FJCD.XLS</t>
  </si>
  <si>
    <t>D&amp;FTCMR.XLS</t>
  </si>
  <si>
    <t>EDWAR.XLS</t>
  </si>
  <si>
    <t>EDWJCD.XLS</t>
  </si>
  <si>
    <t>EDWTCMR.XLS</t>
  </si>
  <si>
    <t>EMPAR.XLS</t>
  </si>
  <si>
    <t>EMPJCD.XLS</t>
  </si>
  <si>
    <t>EMPTCMR.XLS</t>
  </si>
  <si>
    <t>FISHAR.XLS</t>
  </si>
  <si>
    <t>FISHJCD.XLS</t>
  </si>
  <si>
    <t>FISHTCMR.XLS</t>
  </si>
  <si>
    <t>FRTAVAR.XLS</t>
  </si>
  <si>
    <t>FRTAVJCD.XLS</t>
  </si>
  <si>
    <t>FRTAVCMR.XLS</t>
  </si>
  <si>
    <t>FRTNYAR.XLS</t>
  </si>
  <si>
    <t>FRTNYJCD.XLS</t>
  </si>
  <si>
    <t>FRTNYCMR.XLS</t>
  </si>
  <si>
    <t>FRTSGAR.XLS</t>
  </si>
  <si>
    <t>FRTSGJCD.XLS</t>
  </si>
  <si>
    <t>FRTSGCMR.XLS</t>
  </si>
  <si>
    <t>FRTSLAR.XLS</t>
  </si>
  <si>
    <t>FRTSLJCD.XLS</t>
  </si>
  <si>
    <t>FRTSLCMR.XLS</t>
  </si>
  <si>
    <t>GERMAR.XLS</t>
  </si>
  <si>
    <t>GERMJCD.XLS</t>
  </si>
  <si>
    <t>GERMCMR.XLS</t>
  </si>
  <si>
    <t>HANCAR.XLS</t>
  </si>
  <si>
    <t>HANCJCD.XLS</t>
  </si>
  <si>
    <t>HANCTCMR.XLS</t>
  </si>
  <si>
    <t>MARGAR.XLS</t>
  </si>
  <si>
    <t>MARGJCD.XLS</t>
  </si>
  <si>
    <t>MARGTCMR.XLS</t>
  </si>
  <si>
    <t>MIDAR.XLS</t>
  </si>
  <si>
    <t>MIDJCD.XLS</t>
  </si>
  <si>
    <t>MIDJTCMR.XLS</t>
  </si>
  <si>
    <t>NYNEXAR.XLS</t>
  </si>
  <si>
    <t>NYNEXJCD.XLS</t>
  </si>
  <si>
    <t>NYNEXCMR.XLS</t>
  </si>
  <si>
    <t>NEWPAR.XLS</t>
  </si>
  <si>
    <t>NEWPJCD.XLS</t>
  </si>
  <si>
    <t>NEWPTCMR.XLS</t>
  </si>
  <si>
    <t>NICHAR.XLS</t>
  </si>
  <si>
    <t>NICHJCD.XLS</t>
  </si>
  <si>
    <t>NICHTCMR.XLS</t>
  </si>
  <si>
    <t>OGDENAR.XLS</t>
  </si>
  <si>
    <t>OGDENJCD.XLS</t>
  </si>
  <si>
    <t>OGDENCMR.XLS</t>
  </si>
  <si>
    <t>ONCRAR.XLS</t>
  </si>
  <si>
    <t>ONCRJCD.XLS</t>
  </si>
  <si>
    <t>ONCRCMR.XLS</t>
  </si>
  <si>
    <t>ONTARAR.XLS</t>
  </si>
  <si>
    <t>ONTARJCD.XLS</t>
  </si>
  <si>
    <t>ONTARCMR.XLS</t>
  </si>
  <si>
    <t>ORISFAR.XLS</t>
  </si>
  <si>
    <t>ORISFJCD.XLS</t>
  </si>
  <si>
    <t>ORISFCMR.XLS</t>
  </si>
  <si>
    <t>PATTAR.XLS</t>
  </si>
  <si>
    <t>PATTJCD.XLS</t>
  </si>
  <si>
    <t>PATTCMR.XLS</t>
  </si>
  <si>
    <t>PTBNAR.XLS</t>
  </si>
  <si>
    <t>PTBNJCD.XLS</t>
  </si>
  <si>
    <t>PTBNCMR.XLS</t>
  </si>
  <si>
    <t>RTCAR.XLS</t>
  </si>
  <si>
    <t>RTCJCD.XLS</t>
  </si>
  <si>
    <t>RTCTCMR.XLS</t>
  </si>
  <si>
    <t>STATEAR.XLS</t>
  </si>
  <si>
    <t>STATEJCD.XLS</t>
  </si>
  <si>
    <t>STATECMR.XLS</t>
  </si>
  <si>
    <t>TACAR.XLS</t>
  </si>
  <si>
    <t>TACJCD.XLS</t>
  </si>
  <si>
    <t>TACTCMR.XLS</t>
  </si>
  <si>
    <t>TOWNAR.XLS</t>
  </si>
  <si>
    <t>TOWNJCD.XLS</t>
  </si>
  <si>
    <t>TOWNCMR.XLS</t>
  </si>
  <si>
    <t>TRUAR.XLS</t>
  </si>
  <si>
    <t>TRUJCD.XLS</t>
  </si>
  <si>
    <t>TRUTCMR.XLS</t>
  </si>
  <si>
    <t>VERNAR.XLS</t>
  </si>
  <si>
    <t>VERNJCD.XLS</t>
  </si>
  <si>
    <t>VERNTCMR.XLS</t>
  </si>
  <si>
    <t>WARWAR.XLS</t>
  </si>
  <si>
    <t>WARWJCD.XLS</t>
  </si>
  <si>
    <t>WARWTCMR.XLS</t>
  </si>
  <si>
    <t>There are three Excel files that make up the annual report.  The files are called TELCOAR.XLS, AJCDR.XLS and TCMR.XLS, respectively.  TELCOAR.XLS is the main body of the report and is broken down into three sections: General Information; Financial and Accounting Information; and Operating Data.  AJCDR.XLS is a supplementary  report which contains Annual Joint Cost Data Report.  TCMR.XLS is the Commission's Telecommunication Competition Monitoring Report and replaces the Transitional Monitoring Report.</t>
  </si>
  <si>
    <t>TCMR.XLS</t>
  </si>
  <si>
    <t>to cover pension, profit sharing, group life insurance, accident and sickness, medical, hospital, prescription</t>
  </si>
  <si>
    <t>drugs, guaranteed annual wage, severance pay, and any other plan maintained for employees (or retirees), but</t>
  </si>
  <si>
    <t>it is not intended to cover such a plan required by law, (e.g. social security).</t>
  </si>
  <si>
    <t>For each plan report:</t>
  </si>
  <si>
    <t>1.  the identity thereof, and the employee group covered (e.g. management, non-management, executive</t>
  </si>
  <si>
    <t xml:space="preserve">     officers, etc.)</t>
  </si>
  <si>
    <t xml:space="preserve">2.  whether the benefits are provided through an insurance carrier or directly by the company.  </t>
  </si>
  <si>
    <t>3.  the total cost for the year.</t>
  </si>
  <si>
    <t>Note:  If any important change is made with respect to any such plan during the year, give brief particulars.</t>
  </si>
  <si>
    <t>54. ANALYSIS OF PENSION COST</t>
  </si>
  <si>
    <t>54. ANALYSIS OF PENSION COST (Continued)</t>
  </si>
  <si>
    <t>On lines 1-21 report the terms of the Pension Plan for the holding company or parent company; on lines 22-32 report</t>
  </si>
  <si>
    <t xml:space="preserve">details for the reporting company.  If the reporting company has more than one pension plan, report each using separate </t>
  </si>
  <si>
    <t>forms.</t>
  </si>
  <si>
    <t>Report on line 1 the actuarial present value of benefits determined as of a specific date during the calendar year according</t>
  </si>
  <si>
    <t>to the terms of a pension plan and based on employees' compensation and service to that date (salary progression is not</t>
  </si>
  <si>
    <t>considered in making this computation).</t>
  </si>
  <si>
    <t>PLAN</t>
  </si>
  <si>
    <t>Total Nonproperty Related Deferred Nonoperating Income Taxes - Dr.</t>
  </si>
  <si>
    <t>28. DEFERRED INCOME TAXES-Cr. AND INVESTMENT TAX CREDIT</t>
  </si>
  <si>
    <t>State below the option selected for the investment tax credit, (1) reduction to rate base, or (2) reduction of cost of service for rate purposes in accordance with Section 46(e)</t>
  </si>
  <si>
    <t>of the Internal Revenue Code.</t>
  </si>
  <si>
    <t xml:space="preserve">  Current Deferred Operating Income Taxes-Cr. (Account 4100)</t>
  </si>
  <si>
    <t xml:space="preserve">   Noncurrent Deferred Operating Income Taxes-Cr. (Account 4340)</t>
  </si>
  <si>
    <t>Total Property Related Deferred Operating Income Taxes-Cr.</t>
  </si>
  <si>
    <t>28. DEFERRED INCOME TAXES-Cr. AND INVESTMENT TAX CREDIT (Continued)</t>
  </si>
  <si>
    <t>Total Nonproperty Related Deferred Operating Income Taxes - Cr.</t>
  </si>
  <si>
    <t>Operating Investment Tax Credit (Account 4320)</t>
  </si>
  <si>
    <t xml:space="preserve">  Current Deferred Nonoperating Income Taxes-Cr. (Account 4110)</t>
  </si>
  <si>
    <t>Noncurrent Deferred Nonoperating Income Taxes-Cr. (Account 4350)</t>
  </si>
  <si>
    <t>Total Property Related Deferred Nonoperating Income Taxes-Cr.</t>
  </si>
  <si>
    <t xml:space="preserve">   Noncurrent Deferred Nonoperating Income Taxes-Cr. (Account 4350)</t>
  </si>
  <si>
    <t>Total Nonproperty Related Deferred Nonoperating Income Taxes - Cr.</t>
  </si>
  <si>
    <t>Nonoperating Investment Tax Credit (Account 4330)</t>
  </si>
  <si>
    <t>Respondents shall report all services rendered by or provided to affiliated and nonaffiliated companies under a license</t>
  </si>
  <si>
    <t>agreement, a general service contract, or other arrangement for furnishing of general accounting, advisory, engineering,</t>
  </si>
  <si>
    <t>Name all classes of service furnished by respondent.</t>
  </si>
  <si>
    <t xml:space="preserve"> 223-88 </t>
  </si>
  <si>
    <t>2</t>
  </si>
  <si>
    <t>2. GENERAL INFORMATION (Continued)</t>
  </si>
  <si>
    <t>At End of</t>
  </si>
  <si>
    <t>Division of Territory</t>
  </si>
  <si>
    <t>Added</t>
  </si>
  <si>
    <t>Discontinued</t>
  </si>
  <si>
    <t>NUMBER AT END OF THE YEAR</t>
  </si>
  <si>
    <t>Access Lines Classified by Type</t>
  </si>
  <si>
    <t>Business</t>
  </si>
  <si>
    <t>Public</t>
  </si>
  <si>
    <t>Residential</t>
  </si>
  <si>
    <t>Mobile</t>
  </si>
  <si>
    <t>Private</t>
  </si>
  <si>
    <t>Single</t>
  </si>
  <si>
    <t>Multi-Line</t>
  </si>
  <si>
    <t>Four or More</t>
  </si>
  <si>
    <t>Circuits</t>
  </si>
  <si>
    <t>(Instr. 2)</t>
  </si>
  <si>
    <t>(Instr. 3)</t>
  </si>
  <si>
    <t>One Party</t>
  </si>
  <si>
    <t>Two Party</t>
  </si>
  <si>
    <t>Parties</t>
  </si>
  <si>
    <t>Lines</t>
  </si>
  <si>
    <t>(Instr. 4)</t>
  </si>
  <si>
    <t xml:space="preserve">If the respondent's annual report to stockholders or audited annual financial statements are prepared on a calendar year basis, the major financial statements contained therein, i.e., Balance Sheet, Income and Retained Earnings Statement and Statement of Cash Flows, shall be reconciled with the corresponding statements in this annual  </t>
  </si>
  <si>
    <t>report. The reconciliation shall contain an explanation of all differences in reporting.</t>
  </si>
  <si>
    <t xml:space="preserve">If at any time during the year the property of the company was held by a receiver or trustee, give (a) the name of the receiver or trustee, (b) the date such receiver or trustee took possession, (c) the authority by which the receivership or trusteeship was vested, and (d) the date when possession by receiver or trustee </t>
  </si>
  <si>
    <t>ceased.</t>
  </si>
  <si>
    <t>complete the applicable sections on the bottom of the form.  Use separate forms to report the effect of each event and, if</t>
  </si>
  <si>
    <t>the event affected more than one plan, use separate forms for each plan.  These events include:</t>
  </si>
  <si>
    <t xml:space="preserve">      a.  purchases of annuity contracts.</t>
  </si>
  <si>
    <t>Unrecognized net asset</t>
  </si>
  <si>
    <t xml:space="preserve">      b.  lump-sum cash payments to plan participants.</t>
  </si>
  <si>
    <t>Unrecognized net actuarial gain or (loss)</t>
  </si>
  <si>
    <t xml:space="preserve">     voting control is equally divided between two holders, or each party holds a veto power over the other. Joint control may exist by</t>
  </si>
  <si>
    <t>.1 Satellite and Earth Station Facilities</t>
  </si>
  <si>
    <t>.2 Other Radio Facilities</t>
  </si>
  <si>
    <t xml:space="preserve"> Circuit Equipment</t>
  </si>
  <si>
    <t xml:space="preserve"> Information Origination/Termination Assets</t>
  </si>
  <si>
    <t xml:space="preserve"> Station Apparatus</t>
  </si>
  <si>
    <t xml:space="preserve"> Customer Premises Wiring</t>
  </si>
  <si>
    <t xml:space="preserve"> Large Private Branch Exchanges</t>
  </si>
  <si>
    <t xml:space="preserve"> Public Telephone Terminal Equipment</t>
  </si>
  <si>
    <t xml:space="preserve"> Other Terminal Equipment</t>
  </si>
  <si>
    <t xml:space="preserve"> Poles</t>
  </si>
  <si>
    <t xml:space="preserve"> Aerial Cable</t>
  </si>
  <si>
    <t xml:space="preserve"> Underground Cable</t>
  </si>
  <si>
    <t xml:space="preserve"> Buried Cable</t>
  </si>
  <si>
    <t xml:space="preserve"> Submarine Cable</t>
  </si>
  <si>
    <t xml:space="preserve"> Deep Sea Cable</t>
  </si>
  <si>
    <t xml:space="preserve"> Intrabuilding Network Cable</t>
  </si>
  <si>
    <t xml:space="preserve"> Aerial Wire</t>
  </si>
  <si>
    <t xml:space="preserve"> Conduit Systems</t>
  </si>
  <si>
    <t xml:space="preserve"> Composite rate for all depreciable accounts</t>
  </si>
  <si>
    <t>XXXXXXXXXX</t>
  </si>
  <si>
    <t xml:space="preserve"> Composite rate for all plant accounts included in </t>
  </si>
  <si>
    <t xml:space="preserve"> account 2001</t>
  </si>
  <si>
    <t xml:space="preserve"> Ratio to all depreciable accounts</t>
  </si>
  <si>
    <t xml:space="preserve"> Ratio to all plant accounts included in account 2001</t>
  </si>
  <si>
    <t>Amount at End</t>
  </si>
  <si>
    <t>Particulars</t>
  </si>
  <si>
    <t xml:space="preserve"> Balance at beginning of the year</t>
  </si>
  <si>
    <t xml:space="preserve"> Collection of amounts previously written off</t>
  </si>
  <si>
    <t xml:space="preserve"> Other debits (explain in a note)</t>
  </si>
  <si>
    <t>Other Plan Assets (Specify ....................................)</t>
  </si>
  <si>
    <t>Unrecognized Transition Obligation</t>
  </si>
  <si>
    <t>Gains or (Losses) Unrecognized in Market Related Value of Assets</t>
  </si>
  <si>
    <t>NYS Jurisdiction Internal Reserve Balance Subject to Accrual of Interest (net of tax)</t>
  </si>
  <si>
    <t>Date of Valuation for Amounts Reported on Lines 1 - 12.</t>
  </si>
  <si>
    <t>Customer Deposits) and preferred stock are totaled and then subtracted from the respective rate of return, the fall</t>
  </si>
  <si>
    <t>out number is the weighted cost of common equity.  The return on common equity (Column (c) ) is derived by</t>
  </si>
  <si>
    <t>dividing the weighted cost of common equity (Column (d) ) by the Common equity percentage of total</t>
  </si>
  <si>
    <t>capitalization (Column (b) ).</t>
  </si>
  <si>
    <t>ALTERNATIVE CAPITAL STRUCTURE</t>
  </si>
  <si>
    <t>For companies who are required to report their achieved returns to this Commission on a regular</t>
  </si>
  <si>
    <t>basis and companies that use alternative capital structures for ratemaking purposes, report the capital structure</t>
  </si>
  <si>
    <t>used for that purpose herein.  Explain the basis for the capital structure used.</t>
  </si>
  <si>
    <t>Line 5:</t>
  </si>
  <si>
    <t>Required Additional Revenues:</t>
  </si>
  <si>
    <t xml:space="preserve">It should be noted that these calculated rates of return and common equity returns are not intended as an evaluation </t>
  </si>
  <si>
    <t>of the reasonableness of the earnings of any utility under the jurisdiction of the Public Service Commission.  Also, the</t>
  </si>
  <si>
    <t>Multiply the rate base (Line 2, Column (a) ) by the common equity percentage of total capitalization (Line 10,</t>
  </si>
  <si>
    <t>Column (b) ).  Take this Product and multiply by 1% and then divide the result by 63.5%.  The resulting product is</t>
  </si>
  <si>
    <t>computed in a formal rate proceeding.  Differences may occur because the data in formal proceeding are analyzed in</t>
  </si>
  <si>
    <t>the additional revenues.</t>
  </si>
  <si>
    <t>detail and some adjustments are usually made to booked amounts.</t>
  </si>
  <si>
    <t>Multiply the rate base (Line 2, Column (b) ) by the common equity percentage  of total capitalization (Line 16,</t>
  </si>
  <si>
    <t>*   Use alternative capital structure if applicable.</t>
  </si>
  <si>
    <t>Column (b) ).  Take this product and multiply  by 1% and then divide the result by 63.5%  The resulting product is</t>
  </si>
  <si>
    <t>11. BALANCE SHEET</t>
  </si>
  <si>
    <t>Assets and Other Debits</t>
  </si>
  <si>
    <t xml:space="preserve"> Provide total company amounts on the basis of the New York Uniform System of Accounts.  Any jurisdictional differences between </t>
  </si>
  <si>
    <t xml:space="preserve"> the FCC and NY PSC should be distributed to each account.</t>
  </si>
  <si>
    <t>Sch.</t>
  </si>
  <si>
    <t>Balance at</t>
  </si>
  <si>
    <t>Increase</t>
  </si>
  <si>
    <t>End of</t>
  </si>
  <si>
    <t>Investment Tax Credits - Net</t>
  </si>
  <si>
    <t>Federal Income Taxes</t>
  </si>
  <si>
    <t>L11</t>
  </si>
  <si>
    <t>Provision - Def. Operating Income Taxes - Net</t>
  </si>
  <si>
    <t xml:space="preserve">        Net Operating Income</t>
  </si>
  <si>
    <t>From Above</t>
  </si>
  <si>
    <t>NON-OPERATING INCOME &amp; EXPENSES</t>
  </si>
  <si>
    <t>Dividend Income</t>
  </si>
  <si>
    <t>L17</t>
  </si>
  <si>
    <t>Interest Income</t>
  </si>
  <si>
    <t>L18</t>
  </si>
  <si>
    <t>Income - Sinking and Other Funds</t>
  </si>
  <si>
    <t>Allowance for Funds Used During Construction</t>
  </si>
  <si>
    <t>L20</t>
  </si>
  <si>
    <t>Gains/Losses - Disposal of Property</t>
  </si>
  <si>
    <t>Equity in Earnings of Affiliated Companies</t>
  </si>
  <si>
    <t>Other Non-Operating Income</t>
  </si>
  <si>
    <t>Special Charges</t>
  </si>
  <si>
    <t xml:space="preserve">        Total Non-Operating Income &amp; Expenses</t>
  </si>
  <si>
    <t>NON-OPERATING TAXES</t>
  </si>
  <si>
    <t>L26+L27+L30</t>
  </si>
  <si>
    <t>L28+L29</t>
  </si>
  <si>
    <t xml:space="preserve">        Total Non-Operating Taxes</t>
  </si>
  <si>
    <t>Income Available Before Interest Charges</t>
  </si>
  <si>
    <t>INTEREST CHARGES</t>
  </si>
  <si>
    <t>Interest on Funded Debt</t>
  </si>
  <si>
    <t>L34</t>
  </si>
  <si>
    <t>Other Interest Expense</t>
  </si>
  <si>
    <t xml:space="preserve">        Total Interest Charges</t>
  </si>
  <si>
    <t>L38</t>
  </si>
  <si>
    <t>Income Before Extraordinary &amp; Nonregulated Items</t>
  </si>
  <si>
    <t>Extraordinary &amp; Nonregulated Items</t>
  </si>
  <si>
    <t>Sch 12, Pg 21 (C)</t>
  </si>
  <si>
    <t>Extraordinary Items</t>
  </si>
  <si>
    <t>L46</t>
  </si>
  <si>
    <t>RETAINED EARNINGS STATEMENT</t>
  </si>
  <si>
    <t>Unappropriated Retained Earnings:</t>
  </si>
  <si>
    <t>Beginning Year Balance</t>
  </si>
  <si>
    <t>Transferred from Income</t>
  </si>
  <si>
    <t>L50</t>
  </si>
  <si>
    <t>Appropriations</t>
  </si>
  <si>
    <t>L51</t>
  </si>
  <si>
    <t>Dividends Declared:</t>
  </si>
  <si>
    <t xml:space="preserve">  Preferred Stock</t>
  </si>
  <si>
    <t>L52</t>
  </si>
  <si>
    <t xml:space="preserve">  Common Stock</t>
  </si>
  <si>
    <t>L53</t>
  </si>
  <si>
    <t>L54</t>
  </si>
  <si>
    <t>Ending Year Balance</t>
  </si>
  <si>
    <t>Appropriated/Undistributed Affiliated Retained Earnings</t>
  </si>
  <si>
    <t>L57+L60-L61+L62)</t>
  </si>
  <si>
    <t xml:space="preserve">        Total Retained Earnings</t>
  </si>
  <si>
    <t>For the Year Ended December 31,</t>
  </si>
  <si>
    <t>CASH FLOW STATEMENT</t>
  </si>
  <si>
    <t xml:space="preserve">Cash Flows from Operating Activities </t>
  </si>
  <si>
    <t>Non-Cash Items Included in Net Income</t>
  </si>
  <si>
    <t>Sch 13, Pg 22 (B)</t>
  </si>
  <si>
    <t>Depreciation, Depletion &amp; Amortization</t>
  </si>
  <si>
    <t>L2+L3</t>
  </si>
  <si>
    <t>Changes in Accumulated Deferred Income Taxes</t>
  </si>
  <si>
    <t>L4</t>
  </si>
  <si>
    <t>Changes in Working Capital</t>
  </si>
  <si>
    <t>L6+L7+L8+L10+L11</t>
  </si>
  <si>
    <t>Capitalized AFDC - Equity</t>
  </si>
  <si>
    <t xml:space="preserve">        Total Non-Cash Items</t>
  </si>
  <si>
    <t>Net Cash Provided by (Used In) Operating Activities</t>
  </si>
  <si>
    <t>Cash Flows from Investing Activities</t>
  </si>
  <si>
    <t>Cash Flows from Construction</t>
  </si>
  <si>
    <t>L28</t>
  </si>
  <si>
    <t>Purchase of Other Investments</t>
  </si>
  <si>
    <t>L29+L30+L31+L32</t>
  </si>
  <si>
    <t>Sale of Other Investments</t>
  </si>
  <si>
    <t>L33+L34+L35+L36</t>
  </si>
  <si>
    <t>L37+L38+L39</t>
  </si>
  <si>
    <t>Cash Flows from Financing Activities</t>
  </si>
  <si>
    <t>Sch 13, Pg 23 (B)</t>
  </si>
  <si>
    <t>Net Proceeds (Payments)</t>
  </si>
  <si>
    <t>L43+L49</t>
  </si>
  <si>
    <t>L41+L47</t>
  </si>
  <si>
    <t>L42+L48</t>
  </si>
  <si>
    <t>Short-Term Debt</t>
  </si>
  <si>
    <t>Dividends Paid</t>
  </si>
  <si>
    <t>L50+L51</t>
  </si>
  <si>
    <t>Other Financing</t>
  </si>
  <si>
    <t>Net Cash Provided by (Used In) Financing</t>
  </si>
  <si>
    <t>Cash &amp; Equivalents at Beginning of Year</t>
  </si>
  <si>
    <t>L61</t>
  </si>
  <si>
    <t>Cash &amp; Equivalents at End of Year</t>
  </si>
  <si>
    <t>DISTRIBUTION OF TELEPHONE REVENUES</t>
  </si>
  <si>
    <t>Revenues</t>
  </si>
  <si>
    <t>Sch 61</t>
  </si>
  <si>
    <t xml:space="preserve"> 1. For any deferred credit being amortized, show the period of amortization and the date of Commission authorization.</t>
  </si>
  <si>
    <t>Each file includes a tab called a Data Sheet.  The completion of the Data Sheet will automatically transfer your company's name and year of the  report to each page of the annual report.  There are numerous formulas and cell references in both files.  The cells that contain the formulas and cell references have been protected.    To unprotect  these cells, the following instructions should be used:   Format/Cells/Protection and uncheck "Locked" (Please use caution after unprotecting cells).</t>
  </si>
  <si>
    <t>The pages/schedules in each file are separated by Tabs.  The names of the Tabs in TELCOAR.XLS are arranged by Schedule Number.   The names of the Tabs in AJCDR.XLS and TCMR.XLS are arranged by page number.  A  Table of Contents is provided in TELCOAR.XLS and TCMR.XLS. (Tab called Table).</t>
  </si>
  <si>
    <t>Shares Outstanding</t>
  </si>
  <si>
    <t>Pg. 63, Ln 9 (c)</t>
  </si>
  <si>
    <t>Pg. 100, Ln 32</t>
  </si>
  <si>
    <t>Additional Calculations</t>
  </si>
  <si>
    <t>Data used for "Pretax Income":</t>
  </si>
  <si>
    <t>NOI Before FIT</t>
  </si>
  <si>
    <t>Non-Oper. Inc. &amp; Exp.</t>
  </si>
  <si>
    <t>Non-Oper. Tax - Other</t>
  </si>
  <si>
    <t>Data used for "Net Income":</t>
  </si>
  <si>
    <t>Pref. Dividends</t>
  </si>
  <si>
    <t>Reconciliation of Reported Net Income with</t>
  </si>
  <si>
    <t xml:space="preserve">     Taxable Income for Federal Income Taxes.....................…</t>
  </si>
  <si>
    <t xml:space="preserve">     Management, Engineering or Purchasing</t>
  </si>
  <si>
    <t xml:space="preserve">     Services …………………………………………….</t>
  </si>
  <si>
    <t xml:space="preserve">Line  </t>
  </si>
  <si>
    <t>Acct. Dr.</t>
  </si>
  <si>
    <t>at End</t>
  </si>
  <si>
    <t xml:space="preserve">No.  </t>
  </si>
  <si>
    <t>OUTSTANDING PER BALANCE SHEET*</t>
  </si>
  <si>
    <t>HELD BY RESPONDENT</t>
  </si>
  <si>
    <t>DIVIDENDS DURING YEAR</t>
  </si>
  <si>
    <t>Additional</t>
  </si>
  <si>
    <t>Paid in Capital</t>
  </si>
  <si>
    <t>(Account</t>
  </si>
  <si>
    <t>shares</t>
  </si>
  <si>
    <t>(Acct. 4520)</t>
  </si>
  <si>
    <t>4530)</t>
  </si>
  <si>
    <t>Paid</t>
  </si>
  <si>
    <t>Account 4510.1 Capital Stock-Common</t>
  </si>
  <si>
    <t>TOTALS (Account 4510.1)</t>
  </si>
  <si>
    <t>Account 4510.2 Capital Stock-Preferred</t>
  </si>
  <si>
    <t>TOTALS (Account 4510.2)</t>
  </si>
  <si>
    <t>41. ANALYSIS OF ENTRIES IN OTHER CAPITAL AND RETAINED EARNINGS ACCOUNTS</t>
  </si>
  <si>
    <t>Report separately by accounts particulars with respect to the major items entered in any of the following accounts during</t>
  </si>
  <si>
    <t>the year: Account 4520, Additional Paid-in Capital; Account 4530, Treasury Stock; Account 4540, Other Capital; and</t>
  </si>
  <si>
    <t>Account 4550.5, Appropriations of Retained Earnings, and Account 4550.8, Adjustments to Retained Earnings.</t>
  </si>
  <si>
    <t xml:space="preserve">With respect to prior period adjustments included in Account 4550.8, Adjustments to Retained Earnings, show in </t>
  </si>
  <si>
    <t>column (a) a description of the item, the reason for the adjustment, and the amount applicable to each year.</t>
  </si>
  <si>
    <t>(See also Section 661.17,' General Instructions of the Uniform System of Accounts).</t>
  </si>
  <si>
    <t>For all items in this account cite the date of Commission approval and authorization (e.g.. Case or Docket No.).</t>
  </si>
  <si>
    <t>The aggregate of all other items in each account shall be reported on a separate line immediately preceding the total for</t>
  </si>
  <si>
    <t>the account.</t>
  </si>
  <si>
    <t>Included In</t>
  </si>
  <si>
    <t>42. OPERATING REVENUES</t>
  </si>
  <si>
    <t>This Year</t>
  </si>
  <si>
    <t>LOCAL NETWORK SERVICES REVENUES</t>
  </si>
  <si>
    <t xml:space="preserve">  5001</t>
  </si>
  <si>
    <t>Basic Area</t>
  </si>
  <si>
    <t>If reports to stockholders or audited annual financial statements are not prepared, so state below:</t>
  </si>
  <si>
    <t>3</t>
  </si>
  <si>
    <t>3. OFFICERS AND DIRECTORS (including Compensation)</t>
  </si>
  <si>
    <t>3. OFFICERS AND DIRECTORS (including Compensation - Continued)</t>
  </si>
  <si>
    <t>Furnish the indicated data with respect to each executive officer and director, whether or not they received any</t>
  </si>
  <si>
    <t xml:space="preserve">  4.  If any person reported in this schedule received remuneration directly or indirectly other than salary shown</t>
  </si>
  <si>
    <t>compensation from the respondent.</t>
  </si>
  <si>
    <t xml:space="preserve">  3. Include in column (g), Part 36 interstate amounts and any reconciliation of New York State amounts.</t>
  </si>
  <si>
    <t xml:space="preserve">  4. Include on Line 27 any adjustments needed for items includable in Earnings Available for Rate of Return</t>
  </si>
  <si>
    <t xml:space="preserve">      calculation purposes which are not includable in the lines above (e.g. tax imputation for imputed interest, etc.)</t>
  </si>
  <si>
    <t xml:space="preserve">      Please identify and explain.</t>
  </si>
  <si>
    <t>Subject to</t>
  </si>
  <si>
    <t>New York</t>
  </si>
  <si>
    <t xml:space="preserve">Line </t>
  </si>
  <si>
    <t>Nonregulated</t>
  </si>
  <si>
    <t>Adjustments</t>
  </si>
  <si>
    <t>Separations</t>
  </si>
  <si>
    <t>State</t>
  </si>
  <si>
    <t>Operating Revenues</t>
  </si>
  <si>
    <t>Local Network Services</t>
  </si>
  <si>
    <t>Network Access Services</t>
  </si>
  <si>
    <t>Long Distance Network Serv.</t>
  </si>
  <si>
    <t>Miscellaneous</t>
  </si>
  <si>
    <t>Settlements</t>
  </si>
  <si>
    <t>Nonregulated Revenues</t>
  </si>
  <si>
    <t xml:space="preserve">          Subtotal</t>
  </si>
  <si>
    <t>Uncollectibles</t>
  </si>
  <si>
    <t xml:space="preserve">          Total Operating Revenues</t>
  </si>
  <si>
    <t/>
  </si>
  <si>
    <t>Operating Expenses</t>
  </si>
  <si>
    <t>Plant Specific</t>
  </si>
  <si>
    <t>Plant Non-specific</t>
  </si>
  <si>
    <t>Marketing</t>
  </si>
  <si>
    <t>Customer Operations Services</t>
  </si>
  <si>
    <t>Access</t>
  </si>
  <si>
    <t>Corporate Operations</t>
  </si>
  <si>
    <t>Depreciation &amp; Amortization</t>
  </si>
  <si>
    <t xml:space="preserve">          Total Operating Expenses</t>
  </si>
  <si>
    <t>Net Operating Revenues</t>
  </si>
  <si>
    <t>Operating Taxes</t>
  </si>
  <si>
    <t>Operating FIT</t>
  </si>
  <si>
    <t>Deferred Operating FIT-Net</t>
  </si>
  <si>
    <t>Operating Investment Tax</t>
  </si>
  <si>
    <t xml:space="preserve">  Credit - Amort (Option 2)</t>
  </si>
  <si>
    <t>Total Federal Income Taxes</t>
  </si>
  <si>
    <t>Other Operating Taxes</t>
  </si>
  <si>
    <t xml:space="preserve">          Total Operating Taxes</t>
  </si>
  <si>
    <t>Other Operating Income and</t>
  </si>
  <si>
    <t xml:space="preserve">     Expenses</t>
  </si>
  <si>
    <t xml:space="preserve">     Net Operating Income*</t>
  </si>
  <si>
    <t>Rate Case Adj, if applicable</t>
  </si>
  <si>
    <t xml:space="preserve">      Net Operating Income</t>
  </si>
  <si>
    <t xml:space="preserve">          after Rate Case Adj</t>
  </si>
  <si>
    <t>Telephone Plant in Service</t>
  </si>
  <si>
    <t>Noninterest Bearing Telephone</t>
  </si>
  <si>
    <t xml:space="preserve">  Plant under Construction</t>
  </si>
  <si>
    <t>Telephone Plant Held for</t>
  </si>
  <si>
    <t>The weighted cost column represents the cost rate of the total capitalization and is equal to the respective rate</t>
  </si>
  <si>
    <t>of returns (Line 3, Column (a) by Column (b).  Once the weighted cost of debt (Long-Term Debt, Notes Payable,</t>
  </si>
  <si>
    <t>L6</t>
  </si>
  <si>
    <t>Current Maturities - Long-Term Debt</t>
  </si>
  <si>
    <t>L7-8</t>
  </si>
  <si>
    <t>L11-12</t>
  </si>
  <si>
    <t>Other Current Liabilities</t>
  </si>
  <si>
    <t xml:space="preserve">        Total Current Liabilities</t>
  </si>
  <si>
    <t>L15</t>
  </si>
  <si>
    <t>L23</t>
  </si>
  <si>
    <t>OTHER LIAB. &amp; DEFERRED CREDITS</t>
  </si>
  <si>
    <t>Unamortized ITC</t>
  </si>
  <si>
    <t>L25-26</t>
  </si>
  <si>
    <t>Non-Current Deferred Taxes</t>
  </si>
  <si>
    <t>L27-28</t>
  </si>
  <si>
    <t>Other Deferred Credits</t>
  </si>
  <si>
    <t>L29</t>
  </si>
  <si>
    <t>Other Jurisdictional Differences - Net</t>
  </si>
  <si>
    <t>L30</t>
  </si>
  <si>
    <t>Other Liabilities</t>
  </si>
  <si>
    <t xml:space="preserve">        Total Other Liab. and Def. Credits</t>
  </si>
  <si>
    <t>L31</t>
  </si>
  <si>
    <t>STOCKHOLDER'S EQUITY</t>
  </si>
  <si>
    <t>Common Stock</t>
  </si>
  <si>
    <t>Other Paid in Capital</t>
  </si>
  <si>
    <t>L34-36</t>
  </si>
  <si>
    <t>Retained Earnings</t>
  </si>
  <si>
    <t>Formula</t>
  </si>
  <si>
    <t xml:space="preserve">        Total Stockholder's Equity</t>
  </si>
  <si>
    <t>L40</t>
  </si>
  <si>
    <t>Total Liab. and Stockholder's Equity</t>
  </si>
  <si>
    <t>INCOME STATEMENT</t>
  </si>
  <si>
    <t>OPERATING REVENUES</t>
  </si>
  <si>
    <t>Sch 42, Pg 65 (b)</t>
  </si>
  <si>
    <t>L10</t>
  </si>
  <si>
    <t>Long Distance Network Services</t>
  </si>
  <si>
    <t>Miscellaneous Revenues</t>
  </si>
  <si>
    <t>L41</t>
  </si>
  <si>
    <t>Less:  Uncollectible Revenues</t>
  </si>
  <si>
    <t>L44</t>
  </si>
  <si>
    <t xml:space="preserve">        Total Operating Revenues</t>
  </si>
  <si>
    <t>OPERATING EXPENSES</t>
  </si>
  <si>
    <t>Sch 44, Pg 67 (F)</t>
  </si>
  <si>
    <t>L14</t>
  </si>
  <si>
    <t>L19</t>
  </si>
  <si>
    <t>Central Office Switching</t>
  </si>
  <si>
    <t>L24</t>
  </si>
  <si>
    <t>Central Office Transmission</t>
  </si>
  <si>
    <t>Info. Origination/Termination</t>
  </si>
  <si>
    <t>Cable &amp; Wire Facilities</t>
  </si>
  <si>
    <t>L43</t>
  </si>
  <si>
    <t xml:space="preserve">        Total Plant Specific Operations</t>
  </si>
  <si>
    <t>Sch 44, Pg 69 (F)</t>
  </si>
  <si>
    <t>Other Plant, Property &amp; Equipment</t>
  </si>
  <si>
    <t>L49</t>
  </si>
  <si>
    <t>Network Operations</t>
  </si>
  <si>
    <t>L59</t>
  </si>
  <si>
    <t>L60</t>
  </si>
  <si>
    <t>Depreciation and Amortization</t>
  </si>
  <si>
    <t>L66</t>
  </si>
  <si>
    <t xml:space="preserve">        Total Plant Non-Specific Operations</t>
  </si>
  <si>
    <t>Sch 44, Pg 71 (F)</t>
  </si>
  <si>
    <t>Marketing Expense</t>
  </si>
  <si>
    <t>L71</t>
  </si>
  <si>
    <t>Services Expense</t>
  </si>
  <si>
    <t>L78</t>
  </si>
  <si>
    <t xml:space="preserve">        Total Customer Operations</t>
  </si>
  <si>
    <t>Sch 44, Pg 73 (F)</t>
  </si>
  <si>
    <t>Executive &amp; Planning</t>
  </si>
  <si>
    <t>L82</t>
  </si>
  <si>
    <t>L91</t>
  </si>
  <si>
    <t>Provision - Uncollectible Notes Rec.</t>
  </si>
  <si>
    <t>Less L92</t>
  </si>
  <si>
    <t xml:space="preserve">        Total Corporate Operations</t>
  </si>
  <si>
    <t xml:space="preserve">        Total Operations Expense</t>
  </si>
  <si>
    <t>Sch 12, Pg 20 (C)</t>
  </si>
  <si>
    <t>Other Operating Income &amp; Expenses</t>
  </si>
  <si>
    <t>L9</t>
  </si>
  <si>
    <t>State &amp; Local Income Taxes</t>
  </si>
  <si>
    <t>L12</t>
  </si>
  <si>
    <t xml:space="preserve">     year. When the holder of record is a trustee, or other intermediate agency (except a corporation), the data should be reported</t>
  </si>
  <si>
    <t xml:space="preserve">     opposite the names of the beneficial owners, designated as such, under a general heading identifying the trustee or other</t>
  </si>
  <si>
    <t xml:space="preserve">     agency. For corporations listed hereunder as holders of voting securities, see the next succeeding schedule. Securities with</t>
  </si>
  <si>
    <t xml:space="preserve">     contingent voting rights may be disregarded.</t>
  </si>
  <si>
    <t xml:space="preserve"> 2. Attach hereto a certified copy of every effective voting trust established under Section 621 of the Business Corporation Law</t>
  </si>
  <si>
    <t>Report on line 4 the expected return on plan assets (a component of the current-year expense calculation, which should</t>
  </si>
  <si>
    <t>be prorated for the elapsed portion of the current year).</t>
  </si>
  <si>
    <t>Explain the basis of allocation used to derive the amount reported on line 16 from that reported on line 15:</t>
  </si>
  <si>
    <t xml:space="preserve">Report on line 6 the Pension Benefit Obligation (PBO) updated from the previous year-end figure to the settlement date. </t>
  </si>
  <si>
    <t>This amount should reflect the addition of a pro rata portion of the service cost and interest cost and the subtraction of</t>
  </si>
  <si>
    <t>benefit payments.  It should also reflect any plan changes made during the year.</t>
  </si>
  <si>
    <t>For the amount reported on line 16 specify:</t>
  </si>
  <si>
    <t>Temporary Investments .............................…………………..</t>
  </si>
  <si>
    <t>be given as the answer to any particular inquiry or schedule</t>
  </si>
  <si>
    <t>treatment, with the Records Access Officer, in</t>
  </si>
  <si>
    <t>where it truly and completely states the fact. Unless</t>
  </si>
  <si>
    <t>accordance with the Rules of Procedure of</t>
  </si>
  <si>
    <t>otherwise indicated, no information will be accepted which</t>
  </si>
  <si>
    <t>Title 16, NYCRR, Chapter I, Section 6-1.3(b).  However,</t>
  </si>
  <si>
    <t>incorporates by reference information from another</t>
  </si>
  <si>
    <t>the company must still file such additional "Public" copy</t>
  </si>
  <si>
    <t>document or report, Where information called for herein is</t>
  </si>
  <si>
    <t>as required (one conformed copy) with the proprietary</t>
  </si>
  <si>
    <t>not given, state fully the reason for its omission.</t>
  </si>
  <si>
    <t>information blocked out and accompanied by a letter</t>
  </si>
  <si>
    <t>stating that this was done.</t>
  </si>
  <si>
    <t>8.</t>
  </si>
  <si>
    <t>The report should not  be permanently bound.</t>
  </si>
  <si>
    <t>Extra copies of any page of the report will be</t>
  </si>
  <si>
    <t>3.</t>
  </si>
  <si>
    <t>All telephone corporations upon which this report form is</t>
  </si>
  <si>
    <t>furnished on request.  If necessary or desirable to insert</t>
  </si>
  <si>
    <t>served are required by statute to complete and to file the</t>
  </si>
  <si>
    <t>additional statements for the purpose of further explanation</t>
  </si>
  <si>
    <t>report. The statute further provides that when any such</t>
  </si>
  <si>
    <t>of accounts or schedules, they shall be legibly made on</t>
  </si>
  <si>
    <t>report is defective or believed to be erroneous, the reporting</t>
  </si>
  <si>
    <t>paper of durable quality and shall correspond to this form in</t>
  </si>
  <si>
    <t>corporation shall be duly notified and given reasonable time</t>
  </si>
  <si>
    <t>size of page and width of margin.   Additional sheets, ruled</t>
  </si>
  <si>
    <t>within to make the necessary amendments or corrections.</t>
  </si>
  <si>
    <t>either vertically or horizontally, will be furnished on request.</t>
  </si>
  <si>
    <t>All data comprising this report shall be submitted in</t>
  </si>
  <si>
    <t>Inserts, if any, should be appropriately identified with the</t>
  </si>
  <si>
    <t>permanent form, i.e., washable ink or washable</t>
  </si>
  <si>
    <t xml:space="preserve">schedules to which they relate. </t>
  </si>
  <si>
    <t>reproductions should not be used.</t>
  </si>
  <si>
    <t>9.</t>
  </si>
  <si>
    <t>If the telephone corporation conducts operations both</t>
  </si>
  <si>
    <t>4.</t>
  </si>
  <si>
    <t>All accounting terms and phrases used in this form are</t>
  </si>
  <si>
    <t>within and outside the State of New York, data should be</t>
  </si>
  <si>
    <t>to be interpreted in accordance with the effective</t>
  </si>
  <si>
    <t>reported so that there will be shown the number of</t>
  </si>
  <si>
    <t>applicable Uniform System of Accounts prescribed</t>
  </si>
  <si>
    <t>subscribers within this state, and  (separately by accounts)</t>
  </si>
  <si>
    <t>by this Commission as set forth in 16 NYCRR,</t>
  </si>
  <si>
    <t>the operating revenues from sources within this state, and</t>
  </si>
  <si>
    <t>Subchapter E, Article 1 (Case 8579).</t>
  </si>
  <si>
    <t>the plant investment as of the end of the year within this</t>
  </si>
  <si>
    <t xml:space="preserve">The Uniform System of Accounts defines Class A </t>
  </si>
  <si>
    <t xml:space="preserve">state. </t>
  </si>
  <si>
    <t xml:space="preserve">companies as those with annual revenues from </t>
  </si>
  <si>
    <t>regulated telecommunications operations of $100 million</t>
  </si>
  <si>
    <t>10.</t>
  </si>
  <si>
    <t>Whenever schedules call for comparison of figures of a</t>
  </si>
  <si>
    <t>or more. Class B are defined as those with annual</t>
  </si>
  <si>
    <t>previous year, the figures reported must be based upon</t>
  </si>
  <si>
    <t>revenues form regulated telecommunications operations</t>
  </si>
  <si>
    <t>those shown by the annual report of the previous year or</t>
  </si>
  <si>
    <t>of less than $100 million.  Whenever the term respondent</t>
  </si>
  <si>
    <t>an appropriate explanation given why different figures were</t>
  </si>
  <si>
    <t>is used, it shall be understood to mean the reporting</t>
  </si>
  <si>
    <t>used.</t>
  </si>
  <si>
    <t>5.</t>
  </si>
  <si>
    <t>11.</t>
  </si>
  <si>
    <t>Throughout the report money items shall be shown in units of dollars adjusted to accord footings.  Omitting cents does not apply, however, to items in which cents are of significance as, for instance in averages and in unit costs.</t>
  </si>
  <si>
    <t>6.</t>
  </si>
  <si>
    <t>If the report is made for a period less than the calendar year,  the period covered must be clearly stated on the front cover</t>
  </si>
  <si>
    <t>12.</t>
  </si>
  <si>
    <t>In the space provided on the upper outside margin of each page there should be inserted (by rubber stamp, if desired), the name of the respondent and the year to which the report relates.</t>
  </si>
  <si>
    <t>223-95</t>
  </si>
  <si>
    <t>Comment Sheet</t>
  </si>
  <si>
    <t xml:space="preserve">      Net change in short-term debt (5)(c)</t>
  </si>
  <si>
    <t xml:space="preserve">      Contributions and advances from subsidiary and associated companies</t>
  </si>
  <si>
    <t xml:space="preserve">      Principal payments under capital leases</t>
  </si>
  <si>
    <t xml:space="preserve">      Payments for retirement of: (-)</t>
  </si>
  <si>
    <t xml:space="preserve">      Dividends paid on: (-)</t>
  </si>
  <si>
    <t xml:space="preserve">      Other:(5)(e)</t>
  </si>
  <si>
    <t>Net cash provided by (used in) financing activities</t>
  </si>
  <si>
    <t>Net increase(decrease) in cash and cash equivalents</t>
  </si>
  <si>
    <t>Cash &amp; cash equivalents at the beginning of the year</t>
  </si>
  <si>
    <t>Cash &amp; cash equivalents at the end of the year</t>
  </si>
  <si>
    <t>INSTRUCTIONS</t>
  </si>
  <si>
    <t xml:space="preserve"> 1. If the notes to the cash flow statement in the respondent's report to</t>
  </si>
  <si>
    <t>4. Investing activities - Include at "Other" line 37 the</t>
  </si>
  <si>
    <t xml:space="preserve">     stockholders are applicable to this statement, such notes should be </t>
  </si>
  <si>
    <t xml:space="preserve">    net cash flow to acquire other companies that</t>
  </si>
  <si>
    <t xml:space="preserve">     attached below.  Information about non-cash investing and</t>
  </si>
  <si>
    <t xml:space="preserve">    are not associated or subsidiaries.  Provide a</t>
  </si>
  <si>
    <t xml:space="preserve">     financing activities should be provided below.  Also, provide below a </t>
  </si>
  <si>
    <t xml:space="preserve">    reconciliation of assets  acquired with liabilities</t>
  </si>
  <si>
    <t xml:space="preserve">     reconciliation between "Cash and Cash Equivalents at End of Year"</t>
  </si>
  <si>
    <t xml:space="preserve">    assumed below.</t>
  </si>
  <si>
    <t xml:space="preserve">     with related accounts on the balance sheet.</t>
  </si>
  <si>
    <t>5. Codes used:</t>
  </si>
  <si>
    <t xml:space="preserve"> 2. "Other" in operating activities should include net changes</t>
  </si>
  <si>
    <t xml:space="preserve">    (a) Net proceeds or payments.</t>
  </si>
  <si>
    <t xml:space="preserve">     in deferred debits and credits.  In all activities companies should</t>
  </si>
  <si>
    <t xml:space="preserve">    (b) Bonds, debentures and other long-term debt.</t>
  </si>
  <si>
    <t xml:space="preserve">     specify significant amounts and group others.</t>
  </si>
  <si>
    <t xml:space="preserve">    (c) Include commercial paper.</t>
  </si>
  <si>
    <t xml:space="preserve">    (d) Identify separately in space below such items</t>
  </si>
  <si>
    <t xml:space="preserve"> 3. Operating activities - other: Exclude gains and losses from investing</t>
  </si>
  <si>
    <t xml:space="preserve">         as investments, fixed assets , intangibles, etc.</t>
  </si>
  <si>
    <t xml:space="preserve">     and financing activities on lines 14 through 16.  Include these gains </t>
  </si>
  <si>
    <t xml:space="preserve">    (e) Show separately, by issue, financing expenses </t>
  </si>
  <si>
    <t xml:space="preserve">     or losses in the appropriate investing or financing activities section. </t>
  </si>
  <si>
    <t xml:space="preserve">         related to issuance and gains or losses</t>
  </si>
  <si>
    <t xml:space="preserve">     Show below the amounts of interest paid (net of amounts capitalized) </t>
  </si>
  <si>
    <t xml:space="preserve">         resulting from redemptions.</t>
  </si>
  <si>
    <t xml:space="preserve">     and income taxes paid.</t>
  </si>
  <si>
    <t>14. ANALYSIS OF TELECOMMUNICATIONS PLANT ACCOUNTS</t>
  </si>
  <si>
    <t>Report in column (c) all amounts relating to purchases of plant accounted for in accordance with</t>
  </si>
  <si>
    <t>4. Each transfer or adjustment between accounts listed in this schedule, including account</t>
  </si>
  <si>
    <t>Discount on Long-Term Debt ........................................</t>
  </si>
  <si>
    <t>4240</t>
  </si>
  <si>
    <t>Reacquired Debt .............................................................</t>
  </si>
  <si>
    <t>4250</t>
  </si>
  <si>
    <t>Obligations Under Capital Leases .................</t>
  </si>
  <si>
    <t>4260</t>
  </si>
  <si>
    <t>Advances from Affiliated Companies ............................</t>
  </si>
  <si>
    <t>4270</t>
  </si>
  <si>
    <t>Other Long-Term Debt ...................................................</t>
  </si>
  <si>
    <t>Total Long-Term Debt</t>
  </si>
  <si>
    <t>OTHER LIABILITIES AND DEFERRED CREDITS</t>
  </si>
  <si>
    <t>4310</t>
  </si>
  <si>
    <t>Other Long-Term Liabilities ...........................................</t>
  </si>
  <si>
    <t>4320</t>
  </si>
  <si>
    <t>Un.Oper.Invest.Tax Credits-Net ....................................</t>
  </si>
  <si>
    <t>4330</t>
  </si>
  <si>
    <t>Un.Nonoper.Invest.Tax Credits-Net ..............................</t>
  </si>
  <si>
    <t>4340</t>
  </si>
  <si>
    <t>Noncurrent Def.Oper Income Taxes-Cr. ........................</t>
  </si>
  <si>
    <t>4350</t>
  </si>
  <si>
    <t>Noncurrent Def.Nonoper Income Taxes-Cr. ..................</t>
  </si>
  <si>
    <t>4360</t>
  </si>
  <si>
    <t>Other Deferred Credits ...................................................</t>
  </si>
  <si>
    <t>4370</t>
  </si>
  <si>
    <t>Other Juris.Liabilities &amp; Def.Credits-Net .......................</t>
  </si>
  <si>
    <t>Total Other Liabilities and Def. Credits</t>
  </si>
  <si>
    <t>STOCKHOLDERS' EQUITY</t>
  </si>
  <si>
    <t>4510.1</t>
  </si>
  <si>
    <t>Capital Stock-Common ..................................................</t>
  </si>
  <si>
    <t>4510.2</t>
  </si>
  <si>
    <t>Capital Stock-Preferred ..................................................</t>
  </si>
  <si>
    <t>4520</t>
  </si>
  <si>
    <t>Additional Paid-in Capital ...............................................</t>
  </si>
  <si>
    <t>4530</t>
  </si>
  <si>
    <t>Treasury Stock ............................................</t>
  </si>
  <si>
    <t>4540</t>
  </si>
  <si>
    <t>Other Capital ...................................................................</t>
  </si>
  <si>
    <t>4550.1</t>
  </si>
  <si>
    <t>Appropriated Retained Earnings ....................................</t>
  </si>
  <si>
    <t>4550.2</t>
  </si>
  <si>
    <t>Unappropriated Undistrib. Affil Earnings .......................</t>
  </si>
  <si>
    <t>4550.3</t>
  </si>
  <si>
    <t>Unappropriated Retained Earnings ................................</t>
  </si>
  <si>
    <t>Total Stockholders' Equity</t>
  </si>
  <si>
    <t>TOTAL  LIABILITIES AND OTHER CREDITS</t>
  </si>
  <si>
    <t>11. NOTES TO BALANCE SHEET</t>
  </si>
  <si>
    <t>1.  The space below and on the page following is provided for important notes regarding the balance sheet or any account thereof.</t>
  </si>
  <si>
    <t xml:space="preserve"> on account of violations of statutes; and abandoned construction projects.  Amounts of less than $25,000</t>
  </si>
  <si>
    <t xml:space="preserve"> may be grouped by subsidiary categories for each of the items for Class A companies and less than  $2,000</t>
  </si>
  <si>
    <t>49. OTHER INTEREST DEDUCTIONS</t>
  </si>
  <si>
    <t xml:space="preserve">1.   From each affiliated company to which interest on debt was incurred during the year  show the amount and </t>
  </si>
  <si>
    <t xml:space="preserve">      interest rate respectively for (a) advances on notes, (b) advances on open account, (c) notes payable, and </t>
  </si>
  <si>
    <t xml:space="preserve">      (e) other debt, and total interest.  Explain the nature of the other debt on which interest was incurred</t>
  </si>
  <si>
    <t xml:space="preserve">      during the year.</t>
  </si>
  <si>
    <t>59. GENERAL SERVICES AND LICENSES,</t>
  </si>
  <si>
    <t>ADVISORY, MANAGEMENT, ENGINEERING, OR PURCHASING SERVICES</t>
  </si>
  <si>
    <t>Balance at End</t>
  </si>
  <si>
    <t>Charges</t>
  </si>
  <si>
    <t>Credits</t>
  </si>
  <si>
    <t xml:space="preserve"> Central Office Assets</t>
  </si>
  <si>
    <t>Digital Electronic Switching</t>
  </si>
  <si>
    <t>Public Telephone Terminal Equip.</t>
  </si>
  <si>
    <t xml:space="preserve"> Cable and Wire Facilities Assets</t>
  </si>
  <si>
    <t>2411</t>
  </si>
  <si>
    <t>2421</t>
  </si>
  <si>
    <t>2422</t>
  </si>
  <si>
    <t>2423</t>
  </si>
  <si>
    <t>2424</t>
  </si>
  <si>
    <t>2425</t>
  </si>
  <si>
    <t>2426</t>
  </si>
  <si>
    <t>2431</t>
  </si>
  <si>
    <t>2441</t>
  </si>
  <si>
    <t>Conduit Systems</t>
  </si>
  <si>
    <t>During Year</t>
  </si>
  <si>
    <t>Retirements</t>
  </si>
  <si>
    <t>Debit or</t>
  </si>
  <si>
    <t>Date</t>
  </si>
  <si>
    <t>(Credit)</t>
  </si>
  <si>
    <t>End of Year</t>
  </si>
  <si>
    <t>THIS PAGE LEFT BLANK INTENTIONALLY</t>
  </si>
  <si>
    <t>18. ANALYSIS OF ASSETS PURCHASED OR SOLD TO AFFILIATES</t>
  </si>
  <si>
    <t xml:space="preserve">1.  </t>
  </si>
  <si>
    <t xml:space="preserve">Report separately, for each affiliate by account, sales and/or purchases of assets at </t>
  </si>
  <si>
    <t>3. In column (g), report the fair market value which determined the sale or purchase price.  Indicate in</t>
  </si>
  <si>
    <t>any time during the year.</t>
  </si>
  <si>
    <t xml:space="preserve">    footnote the source of fair market value.  If sale price was determined instead by tariffed rate, </t>
  </si>
  <si>
    <t xml:space="preserve">    report this value.  Indicate fair market value with an (F) and tariffed rate with (T) next to the amount in</t>
  </si>
  <si>
    <t xml:space="preserve">2.  </t>
  </si>
  <si>
    <t>The net book value in column (f) shall equal the gross investment less accumulated depreciation</t>
  </si>
  <si>
    <t xml:space="preserve">    column (g).</t>
  </si>
  <si>
    <t>and other applicable valuation reserves in column (e).</t>
  </si>
  <si>
    <t>Name of</t>
  </si>
  <si>
    <t>Account</t>
  </si>
  <si>
    <t>Original</t>
  </si>
  <si>
    <t>Accumulated</t>
  </si>
  <si>
    <t>Net Book</t>
  </si>
  <si>
    <t>FMV or</t>
  </si>
  <si>
    <t>Sale</t>
  </si>
  <si>
    <t>Affiliate</t>
  </si>
  <si>
    <t>Cost</t>
  </si>
  <si>
    <t>Depreciation</t>
  </si>
  <si>
    <t>Value</t>
  </si>
  <si>
    <t>Tariffed Rate</t>
  </si>
  <si>
    <t>Purchased Price</t>
  </si>
  <si>
    <t>Price</t>
  </si>
  <si>
    <t>Notes:</t>
  </si>
  <si>
    <t>19. ANALYSIS OF ENTRIES IN ACCUMULATED DEPRECIATION</t>
  </si>
  <si>
    <t>For the total of accrual reflected in column (c), show in a note the amounts concurrently charged to Accounts 6561,</t>
  </si>
  <si>
    <t>6562 and to other accounts (specify).</t>
  </si>
  <si>
    <t>INCOME</t>
  </si>
  <si>
    <t>TELEPHONE OPERATING INCOME</t>
  </si>
  <si>
    <t>Operating Revenues........................................................................</t>
  </si>
  <si>
    <t>Operating Expenses........................................................................</t>
  </si>
  <si>
    <t>72</t>
  </si>
  <si>
    <t>OTHER OPERATING INCOME AND EXPENSE</t>
  </si>
  <si>
    <t>7110</t>
  </si>
  <si>
    <t>Income from Custom Work...............................................................</t>
  </si>
  <si>
    <t>7130</t>
  </si>
  <si>
    <t>Return from Nonregulated Use of Regulated Facilities...................</t>
  </si>
  <si>
    <t xml:space="preserve">2.  Report the amount and interest rate for each class of debt on which other interest charges were incurred </t>
  </si>
  <si>
    <t xml:space="preserve">     during the year.</t>
  </si>
  <si>
    <t>Account 7540.1  Other Interest Deductions-Affiliated Companies</t>
  </si>
  <si>
    <t>Total Other Interest Deductions-Affiliated Companies</t>
  </si>
  <si>
    <t xml:space="preserve">Account 7540.2  Other Interest Deductions </t>
  </si>
  <si>
    <t xml:space="preserve">                  Total Other Interest Deductions</t>
  </si>
  <si>
    <t>50. OTHER NONOPERATING INCOME</t>
  </si>
  <si>
    <t>Give the nature and source of each item recorded in this account, before taxes, and the amount thereof for the year.</t>
  </si>
  <si>
    <t xml:space="preserve">Amounts of less than $25,000 may be grouped by subsidiary categories for each of the items for Class A companies and </t>
  </si>
  <si>
    <t xml:space="preserve">Total  </t>
  </si>
  <si>
    <t>51. EXTRAORDINARY ITEMS</t>
  </si>
  <si>
    <t>Show in column (a), separately by accounts, a brief description of each item in accounts 7610, Extraordinary Income Credits, and 7620,</t>
  </si>
  <si>
    <t>Extraordinary Income Charges.  Report the applicable income tax effect in column (d).</t>
  </si>
  <si>
    <t>For each item, cite the date of Commission approval and authorization (e.g. Case or Docket No.).   Also, see section 661.17 of the</t>
  </si>
  <si>
    <t>Uniform System of Accounts.</t>
  </si>
  <si>
    <t>Tax Effect Incl. in</t>
  </si>
  <si>
    <t>Debit Amounts</t>
  </si>
  <si>
    <t>Credit Amounts</t>
  </si>
  <si>
    <t>Totals</t>
  </si>
  <si>
    <t>51A. CONTINGENT LIABILITIES</t>
  </si>
  <si>
    <t>Describe in column (e) the details of all contingent liabilities.</t>
  </si>
  <si>
    <t>In columns (f) through (i) report the accounts used to record the contingent liabilities and the amounts.</t>
  </si>
  <si>
    <t>For each item, cite the date of Commission approval and authorization (e.g. Case or Docket No.). Also, see section 661.17 of the</t>
  </si>
  <si>
    <t xml:space="preserve">Total       </t>
  </si>
  <si>
    <t xml:space="preserve">  X X X</t>
  </si>
  <si>
    <t>53. Employee Protective Plans</t>
  </si>
  <si>
    <t>Report a summary of each employee program in effect at any time during the year.  This schedule is intended</t>
  </si>
  <si>
    <t>Plant Specific Operations (cont.)</t>
  </si>
  <si>
    <t>Cable and Wire Facilities Expenses</t>
  </si>
  <si>
    <t>6411</t>
  </si>
  <si>
    <t>6421</t>
  </si>
  <si>
    <t>6422</t>
  </si>
  <si>
    <t>6423</t>
  </si>
  <si>
    <t>6424</t>
  </si>
  <si>
    <t>6425</t>
  </si>
  <si>
    <t>6426</t>
  </si>
  <si>
    <t>6431</t>
  </si>
  <si>
    <t>6441</t>
  </si>
  <si>
    <t>6410</t>
  </si>
  <si>
    <t>Total Plant Specific Operations Expense</t>
  </si>
  <si>
    <t>Plant Nonspecific Operations</t>
  </si>
  <si>
    <t>Other Property, Plant &amp; Equipment Expenses</t>
  </si>
  <si>
    <t>On line 22, the term "Minimum Required Contribution" shall mean the payment by the employer to its employees' pension</t>
  </si>
  <si>
    <t>Interest Cost</t>
  </si>
  <si>
    <t>fund necessary to meet the requirement set forth in the Employee Retirement Income Security Act of 1974.</t>
  </si>
  <si>
    <t>Actual Return on Plan Assets [(Gain) or Loss]</t>
  </si>
  <si>
    <t>On line 24, the term "Maximum Amount Deductible" shall mean the amount of pension expense that is allowable under</t>
  </si>
  <si>
    <t>Deferral of Asset Gain or (Loss)</t>
  </si>
  <si>
    <t>Section 415 of the Internal Revenue Code.</t>
  </si>
  <si>
    <t>Amortization of Transition Amount</t>
  </si>
  <si>
    <t>Report on line 26 the dollar amount applicable to the reporting company which has been included in the amount on line 18.</t>
  </si>
  <si>
    <t>Amortization of Unrecognized Prior Service Cost</t>
  </si>
  <si>
    <t>13.</t>
  </si>
  <si>
    <t>Report on line 27 the dollar amount included on line 26 which has been capitalized.</t>
  </si>
  <si>
    <t>Total Pension Cost</t>
  </si>
  <si>
    <t>Number of Active Employees Covered by Plan</t>
  </si>
  <si>
    <t>For the above plan, specify and explain in the space below any accounting changes or changes in assumptions or elected</t>
  </si>
  <si>
    <t>Number of Retired Employees Covered by Plan</t>
  </si>
  <si>
    <t>options made during the reporting year.  Quantify the effects of each such revision on each of the amounts reported on</t>
  </si>
  <si>
    <t>Number of Previous Employees Vested but Not Retired</t>
  </si>
  <si>
    <t>page 85.  Use a separate insert sheet if more space is required.</t>
  </si>
  <si>
    <t>REPORTING COMPANY</t>
  </si>
  <si>
    <t>Pension Cost Capitalized</t>
  </si>
  <si>
    <t xml:space="preserve">     and a certified copy of every other agreement (trustee or otherwise) under which voting securities are held for beneficial</t>
  </si>
  <si>
    <t xml:space="preserve">     owners. If any such agreement has been filed with a previous report, reference to the earlier report will be sufficient provided</t>
  </si>
  <si>
    <t xml:space="preserve">     changes or modification since filing are shown.</t>
  </si>
  <si>
    <t xml:space="preserve"> Number of Votes as of</t>
  </si>
  <si>
    <t>Name and Address of Security Holder</t>
  </si>
  <si>
    <t>Common</t>
  </si>
  <si>
    <t>Other (Specify)</t>
  </si>
  <si>
    <t xml:space="preserve"> 223-88</t>
  </si>
  <si>
    <t>7. VOTING POWERS AND ELECTIONS</t>
  </si>
  <si>
    <t xml:space="preserve">      '(if the answer to either query 1 or 2 is "No", give full particulars in a note.)</t>
  </si>
  <si>
    <t xml:space="preserve"> 4. State the place and date of the latest general meeting held prior to the end of the year for the election of directors.</t>
  </si>
  <si>
    <t xml:space="preserve">     date.</t>
  </si>
  <si>
    <t xml:space="preserve"> 7. If any security has preferences, special privileges, or restrictions in the election of directors, trustees or managers, or in the</t>
  </si>
  <si>
    <t xml:space="preserve">     determination of any corporate action, give details.</t>
  </si>
  <si>
    <t>223-96</t>
  </si>
  <si>
    <t>8. IMPORTANT CHANGES DURING THE YEAR</t>
  </si>
  <si>
    <t xml:space="preserve">Report important changes of the types listed.  Except as otherwise indicated, data  furnished should apply to the same period the </t>
  </si>
  <si>
    <t>Other Prepayments ...............................................................</t>
  </si>
  <si>
    <t>1350</t>
  </si>
  <si>
    <t>Other Current Assets ...........................................................</t>
  </si>
  <si>
    <t>1360</t>
  </si>
  <si>
    <t xml:space="preserve"> 1. Report the requested information for each holder of record of five percent or more of the voting capital or, if there are fewer</t>
  </si>
  <si>
    <t>NONOPERATING TAXES</t>
  </si>
  <si>
    <t>7410</t>
  </si>
  <si>
    <t>Nonoperating Investment Tax Credits-Net (-).....................................</t>
  </si>
  <si>
    <t>7420</t>
  </si>
  <si>
    <t>Nonoperating Federal Income Taxes.............................................</t>
  </si>
  <si>
    <t>73</t>
  </si>
  <si>
    <t>7430</t>
  </si>
  <si>
    <t>Nonoperating State and Local Income Taxes...............................</t>
  </si>
  <si>
    <t>7440</t>
  </si>
  <si>
    <t>Nonoperating Other Taxes..............................................................</t>
  </si>
  <si>
    <t>7450</t>
  </si>
  <si>
    <t>Provision for Deferred Nonoperating Income Taxes-Net...............</t>
  </si>
  <si>
    <t>Total Nonoperating Taxes</t>
  </si>
  <si>
    <t>Total Nonoperating Income</t>
  </si>
  <si>
    <t>Income Available for Fixed Charges</t>
  </si>
  <si>
    <t>INTEREST AND RELATED ITEMS</t>
  </si>
  <si>
    <t>7510</t>
  </si>
  <si>
    <t>Interest on Funded Debt..................................................................</t>
  </si>
  <si>
    <t>7520</t>
  </si>
  <si>
    <t>7530</t>
  </si>
  <si>
    <t>7540</t>
  </si>
  <si>
    <t>Other Interest Deductions................................................................</t>
  </si>
  <si>
    <t>Total Interest and Related Items</t>
  </si>
  <si>
    <t>Income Before Extraordinary Items</t>
  </si>
  <si>
    <t>12. INCOME AND RETAINED EARNINGS STATEMENT (Continued)</t>
  </si>
  <si>
    <t>EXTRAORDINARY ITEMS</t>
  </si>
  <si>
    <t>7610</t>
  </si>
  <si>
    <t>Extraordinary Income Credits...........................................................</t>
  </si>
  <si>
    <t>7620</t>
  </si>
  <si>
    <t>Extraordinary Income Charges........................................................</t>
  </si>
  <si>
    <t>7630</t>
  </si>
  <si>
    <t>Current Income Tax Effect of Extraordinary Items-Net....................</t>
  </si>
  <si>
    <t>7640</t>
  </si>
  <si>
    <t>Provision for Def. Income Tax Effect of Extra. Items-Net................</t>
  </si>
  <si>
    <t>Total Extraordinary Items</t>
  </si>
  <si>
    <t>JURISDICTIONAL DIFFERENCES AND NONREG. INCOME ITEMS</t>
  </si>
  <si>
    <t>7910</t>
  </si>
  <si>
    <t>Income Effect of Jurisdictional Ratemaking Differences-Net..........</t>
  </si>
  <si>
    <t>- -</t>
  </si>
  <si>
    <t>x</t>
  </si>
  <si>
    <t>7990</t>
  </si>
  <si>
    <t>Nonregulated Net Income...............................................................</t>
  </si>
  <si>
    <t>47</t>
  </si>
  <si>
    <t>Total Jurisdictional Differences and Extraordinary Items</t>
  </si>
  <si>
    <t>Net Income</t>
  </si>
  <si>
    <t>RETAINED EARNINGS</t>
  </si>
  <si>
    <t>Unappropriated Retained Earnings (at Beginning of Period)..</t>
  </si>
  <si>
    <t>50</t>
  </si>
  <si>
    <t>4550.4</t>
  </si>
  <si>
    <t>51</t>
  </si>
  <si>
    <t>4550.5</t>
  </si>
  <si>
    <t>52</t>
  </si>
  <si>
    <t>4550.6</t>
  </si>
  <si>
    <t>Dividends Declared-Preferred Stock..............................................</t>
  </si>
  <si>
    <t>53</t>
  </si>
  <si>
    <t>4550.7</t>
  </si>
  <si>
    <t>Dividends Declared-Common Stock..............................................</t>
  </si>
  <si>
    <t>4550.8</t>
  </si>
  <si>
    <t>Adjustments to Retained Earnings.................................................</t>
  </si>
  <si>
    <t>Net Change to Unappropriated Retained Earnings</t>
  </si>
  <si>
    <t>58</t>
  </si>
  <si>
    <t>Total Retained Earnings</t>
  </si>
  <si>
    <t>UNAPPROPRIATED UNDISTRIBUTED AFFILIATE EARNINGS</t>
  </si>
  <si>
    <t>59</t>
  </si>
  <si>
    <t xml:space="preserve"> File Name to Save</t>
  </si>
  <si>
    <t xml:space="preserve">  5040</t>
  </si>
  <si>
    <t>Local Private Line</t>
  </si>
  <si>
    <t xml:space="preserve">  5050</t>
  </si>
  <si>
    <t>Customer Premises</t>
  </si>
  <si>
    <t xml:space="preserve">  5060</t>
  </si>
  <si>
    <t>Other Local Exchange</t>
  </si>
  <si>
    <t xml:space="preserve">  5069</t>
  </si>
  <si>
    <t>Other Local Exchange Settlements</t>
  </si>
  <si>
    <t>Total Local Network Services Revenues</t>
  </si>
  <si>
    <t>NETWORK ACCESS SERVICES REVENUES</t>
  </si>
  <si>
    <t xml:space="preserve">  5081</t>
  </si>
  <si>
    <t>End User</t>
  </si>
  <si>
    <t xml:space="preserve">  5082</t>
  </si>
  <si>
    <t>Switched Access</t>
  </si>
  <si>
    <t xml:space="preserve">  5083</t>
  </si>
  <si>
    <t>Special Access</t>
  </si>
  <si>
    <t xml:space="preserve">  5084</t>
  </si>
  <si>
    <t>State Access</t>
  </si>
  <si>
    <t>Total Access Services Revenues</t>
  </si>
  <si>
    <t>LONG DISTANCE NETWORK SERVICES REVENUES</t>
  </si>
  <si>
    <t xml:space="preserve">  5100</t>
  </si>
  <si>
    <t>Long Distance Message</t>
  </si>
  <si>
    <t xml:space="preserve">  5111</t>
  </si>
  <si>
    <t>Long Distance Inward-Only</t>
  </si>
  <si>
    <t xml:space="preserve">  5112</t>
  </si>
  <si>
    <t>Long Distance Outward-Only</t>
  </si>
  <si>
    <t xml:space="preserve">  5121</t>
  </si>
  <si>
    <t>Subvoice Grade Long Distance Private Network</t>
  </si>
  <si>
    <t xml:space="preserve">  5122</t>
  </si>
  <si>
    <t>Voice Grade Long Distance Private Network</t>
  </si>
  <si>
    <t xml:space="preserve">  5123</t>
  </si>
  <si>
    <t>Audio Program Grade Long Distance Private Network</t>
  </si>
  <si>
    <t xml:space="preserve">  5124</t>
  </si>
  <si>
    <t>Video Program Grade Long Distance Private Network</t>
  </si>
  <si>
    <t xml:space="preserve">  5125</t>
  </si>
  <si>
    <t>Digital Transmission Long Distance Private Network</t>
  </si>
  <si>
    <t xml:space="preserve">  5126</t>
  </si>
  <si>
    <t>Long Distance Private Network Switching</t>
  </si>
  <si>
    <t xml:space="preserve">  5128</t>
  </si>
  <si>
    <t>Other Long Distance Private Network</t>
  </si>
  <si>
    <t xml:space="preserve">  5129</t>
  </si>
  <si>
    <t>Other Long Distance Private Network Settlements</t>
  </si>
  <si>
    <t xml:space="preserve">  5160</t>
  </si>
  <si>
    <t>Other Long Distance</t>
  </si>
  <si>
    <t xml:space="preserve">  5169</t>
  </si>
  <si>
    <t>Other Long Distance Settlements</t>
  </si>
  <si>
    <t>Total Long Distance Network Services Revenues</t>
  </si>
  <si>
    <t>MISCELLANEOUS REVENUES</t>
  </si>
  <si>
    <t xml:space="preserve">  5230</t>
  </si>
  <si>
    <t>Directory</t>
  </si>
  <si>
    <t xml:space="preserve">  5240</t>
  </si>
  <si>
    <t>Rent</t>
  </si>
  <si>
    <t xml:space="preserve">  5250</t>
  </si>
  <si>
    <t xml:space="preserve">  5261</t>
  </si>
  <si>
    <t>Special Billing Arrangements</t>
  </si>
  <si>
    <t xml:space="preserve">  5262</t>
  </si>
  <si>
    <t>Customer Operations</t>
  </si>
  <si>
    <t xml:space="preserve">  5263</t>
  </si>
  <si>
    <t>Plant Operations</t>
  </si>
  <si>
    <t xml:space="preserve">  5264</t>
  </si>
  <si>
    <t>Other Incidental Regulated</t>
  </si>
  <si>
    <t xml:space="preserve">  5269</t>
  </si>
  <si>
    <t>Other Settlements</t>
  </si>
  <si>
    <t xml:space="preserve">  5270.1</t>
  </si>
  <si>
    <t>Interstate Billing and Collection</t>
  </si>
  <si>
    <t xml:space="preserve">  5270.2</t>
  </si>
  <si>
    <t>Intrastate Billing and Collection</t>
  </si>
  <si>
    <t xml:space="preserve">  5280</t>
  </si>
  <si>
    <t>Total Miscellaneous Revenues</t>
  </si>
  <si>
    <t>UNCOLLECTIBLE REVENUES</t>
  </si>
  <si>
    <t xml:space="preserve">  5301</t>
  </si>
  <si>
    <t>Uncollectible-Telecommunications</t>
  </si>
  <si>
    <t xml:space="preserve">  5302</t>
  </si>
  <si>
    <t>Uncollectible-Other</t>
  </si>
  <si>
    <t>Total Uncollectible Revenues</t>
  </si>
  <si>
    <t xml:space="preserve">TOTAL OPERATING REVENUES   </t>
  </si>
  <si>
    <t>contracts.  If they are participating, explain the terms and state the cost difference between the contract(s) purchased and</t>
  </si>
  <si>
    <t>specified by beginning and ending dates, and (5) amount of the current year's amortization.</t>
  </si>
  <si>
    <t>identical contracts without the participating feature.</t>
  </si>
  <si>
    <t>If the event qualified as a "small settlement" under SFAS 88, and the company elected not to recognize the gain or loss, state:</t>
  </si>
  <si>
    <t xml:space="preserve">   a. number of employees affected</t>
  </si>
  <si>
    <t xml:space="preserve">   b. the cost of the settlement</t>
  </si>
  <si>
    <t xml:space="preserve">   c. the amount of PBO settled</t>
  </si>
  <si>
    <t xml:space="preserve">Fair Value of Plan Assets at End of the Period </t>
  </si>
  <si>
    <t>56C. ANALYSIS OF OPEB COSTS, FUNDING AND DEFERRALS (Continued)</t>
  </si>
  <si>
    <t>The data requested on Lines 1 through 12  are for the internal reserve, the establishment of which is required by the Commission's</t>
  </si>
  <si>
    <t>"Statement of Policy and Order Concerning the Accounting and Ratemaking Treatment for Pensions and Postretirement Benefits Other</t>
  </si>
  <si>
    <t>Than Pensions"  (Case 91-M-0890, issued and effective September 7, 1993).   The amounts reported below are to be consistent with the</t>
  </si>
  <si>
    <t>definitions and intent contained in that Statement.</t>
  </si>
  <si>
    <t>The "rate allowance"  to be reported on Line 2  is the amount which was projected to be charged to expense accounts (i.e., not charged to</t>
  </si>
  <si>
    <t>construction, depreciation, nor the rate base allowance related to capitalized OPEB costs) in the company's latest rate proceeding,</t>
  </si>
  <si>
    <t>adjusted to actual Kwh (etc.) sales as per the above Policy Statement.</t>
  </si>
  <si>
    <t>The amount reported on Line 9 less the amount on Line 10 should total the amount reported on Line 5 of Page 89.</t>
  </si>
  <si>
    <t>In certain instances, a portion of the OPEB internal reserve may not be subject to the accrual of interest (e.g., in the company's last rate case,</t>
  </si>
  <si>
    <t>a portion of the reserve may have been used as a rate base reduction).  Report on Line 12 the balance of the reserve, net of its related</t>
  </si>
  <si>
    <t>deferred income tax effect, which is subject to the accrual of interest.</t>
  </si>
  <si>
    <t>The Commission's September 7, 1993 Policy Statement on pensions and OPEB stated that, except under certain circumstances, the</t>
  </si>
  <si>
    <t>difference between 1)  the rate allowance for OPEB expense, plus any pension related or other funds or credits the company is directed to</t>
  </si>
  <si>
    <t>use for OPEB purposes, and 2)  OPEB expense determined as required therein, are to be deferred for future recovery.   Report on Lines 13</t>
  </si>
  <si>
    <t xml:space="preserve"> through 17 the amounts relating to this requirement. </t>
  </si>
  <si>
    <t>New York State</t>
  </si>
  <si>
    <t>Jurisdiction</t>
  </si>
  <si>
    <t xml:space="preserve">      (b)   </t>
  </si>
  <si>
    <t xml:space="preserve">              OPEB RELATED ASSETS RECORDED IN AN INTERNAL RESERVE</t>
  </si>
  <si>
    <t>Balance in Internal Reserve at Beginning of the Period - [ (Debit) / Credit ]</t>
  </si>
  <si>
    <t>Amount of the Company's Latest Rate Allowance for OPEB Expense</t>
  </si>
  <si>
    <t>Amount of OPEB costs actually charged to Construction</t>
  </si>
  <si>
    <t xml:space="preserve">Pension Related or Other Funds or Credits this Commission Directed the Company </t>
  </si>
  <si>
    <t xml:space="preserve">     to Use for OPEB Purposes</t>
  </si>
  <si>
    <t>Interest Accrued on Fund Balance</t>
  </si>
  <si>
    <t>Cost Benefits Paid to or for Plan Participants</t>
  </si>
  <si>
    <t>Amount Transferred to an External OPEB Dedicated Fund</t>
  </si>
  <si>
    <t>Other Debits or Credits to the Internal Reserve *</t>
  </si>
  <si>
    <t>Balance in Internal Reserve at End of the Period</t>
  </si>
  <si>
    <t>Balance of Deferred Income Tax Applicable to the Internal Reserve</t>
  </si>
  <si>
    <t>Interest Rate Applied  to Internal Reserve  Balances</t>
  </si>
  <si>
    <t>Internal Reserve Balance Subject to Accrual of Interest (net of tax)</t>
  </si>
  <si>
    <t xml:space="preserve">              ACCUMULATED DEFERRED OPEB EXPENSE</t>
  </si>
  <si>
    <t>Accumulated Deferred Balance Beginning of Period - [Debit / (Credit)]</t>
  </si>
  <si>
    <t>Deferral Applicable to Current Year Variation</t>
  </si>
  <si>
    <t>Amortization of Previous Deferrals</t>
  </si>
  <si>
    <t>Accumulated Deferred Balance at End of Period</t>
  </si>
  <si>
    <t>Balance of Deferred Income Tax Applicable to Deferred OPEB Expense at the End of Period</t>
  </si>
  <si>
    <t xml:space="preserve">  * Briefly explain any amounts reported on Line 8.</t>
  </si>
  <si>
    <t>The amount reported on Line 24 is to include the amortization of gains and losses arising from changes in</t>
  </si>
  <si>
    <t>assumptions.</t>
  </si>
  <si>
    <t xml:space="preserve">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function will not print the insert pages.  As a result, you will have to print these schedules manually. </t>
  </si>
  <si>
    <t xml:space="preserve">New York (Bell Atlantic/NYNEX) </t>
  </si>
  <si>
    <t xml:space="preserve">Standard accounting procedures will apply in determining the nature of any entry (e.g. Uncollectibles, a revenue item, is normally a debit entry, and should be entered as a "positive" number unless the reported balance is a "credit").  Entries of a reverse or contrary character shall be indicated by parentheses around the number. </t>
  </si>
  <si>
    <t>If any corporation, business trust, or similar organization or combination of such organizations jointly held control over the respondent at end of year, state name of controlling corporation or organization, manner in which control was held and extent of control. If control was in a holding company organization, show the chain of ownership or control to the main parent company or organization. If control was held by trustee(s), state name of trustee(s), name of beneficiaries for</t>
  </si>
  <si>
    <t>* Allowance based upon collection of revenues and operating expenses:</t>
  </si>
  <si>
    <t>For Example:</t>
  </si>
  <si>
    <t>Lag</t>
  </si>
  <si>
    <t>Weighted</t>
  </si>
  <si>
    <t>Amount</t>
  </si>
  <si>
    <t>Percentage</t>
  </si>
  <si>
    <t>Days</t>
  </si>
  <si>
    <t>1.  Advance Billings (Local Service, etc.)</t>
  </si>
  <si>
    <t xml:space="preserve">     Arrears Billings (Toll, etc.)</t>
  </si>
  <si>
    <t>2.  Weighted Days - 33 divided by 365 days equals 9.04%</t>
  </si>
  <si>
    <t>3.  Operating Expenses minus Depreciation multiplied by 9.04% equals Cash Working Capital</t>
  </si>
  <si>
    <t>10. Instructions for Rate of Return and Return on Common Equity</t>
  </si>
  <si>
    <t>10. Rate of Return and Return on Common Equity</t>
  </si>
  <si>
    <t xml:space="preserve">Subject to </t>
  </si>
  <si>
    <t>RATE OF RETURN AND RETURN ON COMMON EQUITY COMPUTATIONS:</t>
  </si>
  <si>
    <t>Separation</t>
  </si>
  <si>
    <t>Intrastate</t>
  </si>
  <si>
    <t>Line 1:</t>
  </si>
  <si>
    <t>Income Available for Return and Calculation of Rate Base</t>
  </si>
  <si>
    <t>Column (a): Page 12, Line 29, Column (e)</t>
  </si>
  <si>
    <t>Net Operating Income after Rate Case Adj</t>
  </si>
  <si>
    <t>$</t>
  </si>
  <si>
    <t>Column (b): Page 12, Line 29, Column (f)</t>
  </si>
  <si>
    <t>Rate Base</t>
  </si>
  <si>
    <t>Line 2:</t>
  </si>
  <si>
    <t>Column (a): Page 13, Line 14, Column (e)</t>
  </si>
  <si>
    <t>Total Operation Expenses</t>
  </si>
  <si>
    <t>Net Increase (Decrease) in Cash &amp; Equivalents</t>
  </si>
  <si>
    <t>Net Cash Provided by (Used In) Investing Activities</t>
  </si>
  <si>
    <t>Total Extraordinary &amp; Nonregulated Items</t>
  </si>
  <si>
    <t>If this is the first year the company is subject to the reporting requirements of this schedule, complete separate forms for</t>
  </si>
  <si>
    <t xml:space="preserve">     PBO at settlement date</t>
  </si>
  <si>
    <t>each reportable event having occurred since the company's adoption of SFAS-87 and include those forms in the current</t>
  </si>
  <si>
    <t xml:space="preserve">     Year-to-date increase (or decrease) in actuarial discount rate </t>
  </si>
  <si>
    <t>Annual Report.</t>
  </si>
  <si>
    <t xml:space="preserve">     Percentage decrease in PBO for each 100 basis-point increase in the discount rate</t>
  </si>
  <si>
    <t xml:space="preserve">     Liability gain or (loss): {(6) x (7) x (8)} x 100 -- see instructions</t>
  </si>
  <si>
    <t>In line 1-15 report activities for holding company or parent company; on line 16-18 report details for the reporting</t>
  </si>
  <si>
    <t>Settlement gain or (loss):</t>
  </si>
  <si>
    <t xml:space="preserve">company. </t>
  </si>
  <si>
    <t xml:space="preserve">      Accounting value of obligation which was settled</t>
  </si>
  <si>
    <t xml:space="preserve">      Settlement cost (e.g., price of purchased annuity contract)</t>
  </si>
  <si>
    <t>Report on line 1 the amount of overfunding remaining (excess of plan assets, adjusted for accrued or prepaid pension</t>
  </si>
  <si>
    <t xml:space="preserve">      Settlement gain or (loss): (10)-(11)</t>
  </si>
  <si>
    <t>costs, over the Pension Benefit Obligation), if any, from when the company first complied with SFAS-87.  The amount</t>
  </si>
  <si>
    <t>Total accumulated gain or (loss): (1)+(2)+(5)+(9)+(12)</t>
  </si>
  <si>
    <t>should be adjusted by the year-to-date amortization.</t>
  </si>
  <si>
    <t>Settlement ratio: (10)/(6)</t>
  </si>
  <si>
    <t>14.</t>
  </si>
  <si>
    <t>Pretax gain recognizable in current income: (13) x (14)</t>
  </si>
  <si>
    <t>15.</t>
  </si>
  <si>
    <t>Report on line 2 the actuarial gains and losses that occurred in prior fiscal years</t>
  </si>
  <si>
    <t>following compliance with SFAS-87 but have not yet been amortized.  The amount should be</t>
  </si>
  <si>
    <t>Portion of amount on line 15 allocated to reporting company</t>
  </si>
  <si>
    <t>16.</t>
  </si>
  <si>
    <t>adjusted by the year-to-date amortization.</t>
  </si>
  <si>
    <t>Tax-affected gain:</t>
  </si>
  <si>
    <t xml:space="preserve">     Tax rate</t>
  </si>
  <si>
    <t>17.</t>
  </si>
  <si>
    <t>Report on line 3 the actual return on plan assets (the sum of investment income and appreciation).</t>
  </si>
  <si>
    <t xml:space="preserve">     Gain or (loss) after provision for income tax: 16 x [100% - (17)]</t>
  </si>
  <si>
    <t>18.</t>
  </si>
  <si>
    <t xml:space="preserve">      Dividends received from associated and subsidiary companies</t>
  </si>
  <si>
    <t xml:space="preserve">         accounted for under the equity method</t>
  </si>
  <si>
    <t xml:space="preserve">      Other Adjustments:</t>
  </si>
  <si>
    <t xml:space="preserve">      Total Adjustments</t>
  </si>
  <si>
    <t>Net cash provided by (used in) operating activities</t>
  </si>
  <si>
    <t>Cash flows from investing activities:</t>
  </si>
  <si>
    <t xml:space="preserve">   Cash outflows for construction (-)</t>
  </si>
  <si>
    <t xml:space="preserve">      Gross additions to:</t>
  </si>
  <si>
    <t xml:space="preserve">         Telephone plant (include capital leases)</t>
  </si>
  <si>
    <t xml:space="preserve">         Common plant</t>
  </si>
  <si>
    <t xml:space="preserve">         Non-utility plant</t>
  </si>
  <si>
    <t xml:space="preserve">         Other plant</t>
  </si>
  <si>
    <t>The estimated net salvage factors in columns (c) and (i) shall be shown as a percentage of original cost. Columns (b) and (c)</t>
  </si>
  <si>
    <t>shall be left blank only when two or more subclasses are indicated in Section II.</t>
  </si>
  <si>
    <t>3. If the consideration given or received for any investment reported in the schedule was other than cash,</t>
  </si>
  <si>
    <t xml:space="preserve">    individually to less than $100,000 each in the case of Class A companies, or $10,000 in case of class B companies, may be shown as a</t>
  </si>
  <si>
    <t xml:space="preserve">    give particulars in a note.</t>
  </si>
  <si>
    <t xml:space="preserve">    balancing amount on the line immediately preceding the total of account 1402.  (By an inactive company is meant one which has been</t>
  </si>
  <si>
    <t xml:space="preserve">    practically absorbed in a controlling company, and which neither operates properly nor administers its financial affairs; if it maintains an</t>
  </si>
  <si>
    <t>4. The book cost of investments transferred from other accounts shall be reported in column(d).  The book</t>
  </si>
  <si>
    <t xml:space="preserve">    organization, it does so only for the purpose of complying with legal requirements and maintaining title to property or franchises.)</t>
  </si>
  <si>
    <t xml:space="preserve">    cost of investments transferred to other accounts or the amount by which investments are written down</t>
  </si>
  <si>
    <t xml:space="preserve">    shall be reported in column (e).  All such entries shall be explained in notes.</t>
  </si>
  <si>
    <t>INVESTMENTS AT END OF YEAR</t>
  </si>
  <si>
    <t>% of</t>
  </si>
  <si>
    <t>Interest or Dividends</t>
  </si>
  <si>
    <t>Book Cost of</t>
  </si>
  <si>
    <t>Shares of Stock</t>
  </si>
  <si>
    <t>Gain (G)</t>
  </si>
  <si>
    <t>Credited</t>
  </si>
  <si>
    <t>Investment</t>
  </si>
  <si>
    <t>of Investments</t>
  </si>
  <si>
    <t>Lien</t>
  </si>
  <si>
    <t>or Loss (L)</t>
  </si>
  <si>
    <t>to Income</t>
  </si>
  <si>
    <t>Class</t>
  </si>
  <si>
    <t>Description of Investment</t>
  </si>
  <si>
    <t>Made During</t>
  </si>
  <si>
    <t>Disposed of</t>
  </si>
  <si>
    <t>Face Amount of</t>
  </si>
  <si>
    <t>Rights in</t>
  </si>
  <si>
    <t>References</t>
  </si>
  <si>
    <t>from Investments</t>
  </si>
  <si>
    <t>During the Year</t>
  </si>
  <si>
    <t>(Including nominal interest rate and term when appropriate)</t>
  </si>
  <si>
    <t>the Year</t>
  </si>
  <si>
    <t>Other Investments</t>
  </si>
  <si>
    <t>Account 7310, 7320</t>
  </si>
  <si>
    <t>Account 1401.2, Advances to Affiliated Companies:</t>
  </si>
  <si>
    <t>Total Account 1401.2</t>
  </si>
  <si>
    <t>Account 1402, Investments in Nonaffiliated Companies:</t>
  </si>
  <si>
    <t>Total Account 1402</t>
  </si>
  <si>
    <t>32. NONREGULATED INVESTMENTS</t>
  </si>
  <si>
    <t xml:space="preserve"> 1. This account shall include the carrier's investment in nonregulated activities, accounted for as provided in Section 661.14 of the Uniform System of Accounts.</t>
  </si>
  <si>
    <t>Subaccount</t>
  </si>
  <si>
    <t>Beginning of Year</t>
  </si>
  <si>
    <t xml:space="preserve"> Subaccount 1406.1 Permanent Investment</t>
  </si>
  <si>
    <t xml:space="preserve"> Subaccount 1406.2 Receivable/Payable</t>
  </si>
  <si>
    <t xml:space="preserve"> Subaccount 1406.3 Current Net Income or Loss</t>
  </si>
  <si>
    <t xml:space="preserve">                     Total</t>
  </si>
  <si>
    <t>36</t>
  </si>
  <si>
    <t>94</t>
  </si>
  <si>
    <t>37</t>
  </si>
  <si>
    <t>38</t>
  </si>
  <si>
    <t>Operating Data</t>
  </si>
  <si>
    <t>Notes Receivable and Notes Receivable</t>
  </si>
  <si>
    <t xml:space="preserve">     Allowance.............................................................................................</t>
  </si>
  <si>
    <t>39</t>
  </si>
  <si>
    <t>Access Lines in Service...........................................................</t>
  </si>
  <si>
    <t>40</t>
  </si>
  <si>
    <t>41-42</t>
  </si>
  <si>
    <t>43-44</t>
  </si>
  <si>
    <t>Deferred Income Taxes  - Cr.  and</t>
  </si>
  <si>
    <t>Nonregulated Investments...................................................................</t>
  </si>
  <si>
    <t>54</t>
  </si>
  <si>
    <t>Other Deferred Charges........................................................................</t>
  </si>
  <si>
    <t>55</t>
  </si>
  <si>
    <t>56</t>
  </si>
  <si>
    <t>57</t>
  </si>
  <si>
    <t>223-97</t>
  </si>
  <si>
    <t>1. GENERAL INSTRUCTIONS</t>
  </si>
  <si>
    <t>1.</t>
  </si>
  <si>
    <t>The completed original of this report shall be filed with the</t>
  </si>
  <si>
    <t>and elsewhere throughout the report where the period</t>
  </si>
  <si>
    <t>Public Service Commission, Albany, NY,</t>
  </si>
  <si>
    <t>covered is shown.  When operations cease during the year</t>
  </si>
  <si>
    <t>on or before the 31st of March next following the end of the</t>
  </si>
  <si>
    <t>because of the disposition of property, the balance sheet</t>
  </si>
  <si>
    <t xml:space="preserve">year to which the report applies.  At least one additional </t>
  </si>
  <si>
    <t>and supporting schedules should consist of balances and</t>
  </si>
  <si>
    <t>copy shall be retained in the files of the reporting</t>
  </si>
  <si>
    <t>items immediately prior to transfer (for accounting</t>
  </si>
  <si>
    <t>telephone corporation.</t>
  </si>
  <si>
    <t>purposes).   If the books are not closed as of that date the</t>
  </si>
  <si>
    <t>data in the report should nevertheless be complete, and the</t>
  </si>
  <si>
    <t>2.</t>
  </si>
  <si>
    <t>If the respondent considers any information requested on  a</t>
  </si>
  <si>
    <t>amounts reported should be supported by information set</t>
  </si>
  <si>
    <t>schedule to be of a proprietary nature, as defined in 16</t>
  </si>
  <si>
    <t>forth in, or as part of, the books of account.</t>
  </si>
  <si>
    <t>NYCRR, Chapter 1, Section 6-1.3 of Chapter 1 of the Rules</t>
  </si>
  <si>
    <t>of Procedure, the schedule as included in the report forms</t>
  </si>
  <si>
    <t>7.</t>
  </si>
  <si>
    <t>All instructions shall be followed and each question shall</t>
  </si>
  <si>
    <t>should be filed as directed by the Commission.  However,</t>
  </si>
  <si>
    <t>be answered fully and accurately. Sufficient answer shall</t>
  </si>
  <si>
    <t>the respondent is required to file one complete copy of</t>
  </si>
  <si>
    <t>appear to show that no question or schedule has been</t>
  </si>
  <si>
    <t>each schedule deemed proprietary, including all detail</t>
  </si>
  <si>
    <t>overlooked. The expression "none" or "not applicable" shall</t>
  </si>
  <si>
    <t>requested, accompanied by a request for proprietary</t>
  </si>
  <si>
    <t>Acct.</t>
  </si>
  <si>
    <t>27. DEFERRED INCOME TAXES-Dr.</t>
  </si>
  <si>
    <t xml:space="preserve"> Report the details of operating income tax expense related to current and noncurrent items which have been paid in advance but which are expected to be charged to income in a</t>
  </si>
  <si>
    <t xml:space="preserve"> future period as a result of tax normalization accounting.</t>
  </si>
  <si>
    <t xml:space="preserve"> In column (f) respondents shall report the adjustments, debit or (credit), made to the items in column (a).  The Adjustment should be explained in a note if the individual item amounts</t>
  </si>
  <si>
    <t xml:space="preserve"> amounts to more than $100,000 for Class A companies or $10,000 for Class B companies.</t>
  </si>
  <si>
    <t>Description of Item</t>
  </si>
  <si>
    <t>Contra</t>
  </si>
  <si>
    <t>Accrual</t>
  </si>
  <si>
    <t>Amortization</t>
  </si>
  <si>
    <t>Property Related</t>
  </si>
  <si>
    <t xml:space="preserve">  Current Deferred Operating Income Taxes-Dr. (Account 1360)</t>
  </si>
  <si>
    <t>Noncurrent Deferred Operating Income Taxes-Dr. (Account 1510)</t>
  </si>
  <si>
    <t>Total Property Related Deferred Operating Income Taxes-Dr.</t>
  </si>
  <si>
    <t>Nonproperty Related</t>
  </si>
  <si>
    <t>27. DEFERRED INCOME TAXES-Dr. (Continued)</t>
  </si>
  <si>
    <t xml:space="preserve">   Noncurrent Deferred Operating Income Taxes-Dr. (Account 1510)</t>
  </si>
  <si>
    <t>Total Nonproperty Related Deferred Operating Income Taxes - Dr.</t>
  </si>
  <si>
    <t xml:space="preserve">  Current Deferred Nonoperating Income Taxes-Dr. (Account 1360)</t>
  </si>
  <si>
    <t>Deferred Income Tax Effect of Extraordinary Items</t>
  </si>
  <si>
    <t>Noncurrent Deferred Nonoperating Income Taxes-Dr. (Account 1510)</t>
  </si>
  <si>
    <t>Total Property Related Deferred Nonoperating Income Taxes-Dr.</t>
  </si>
  <si>
    <t xml:space="preserve">   Noncurrent Deferred Nonoperating Income Taxes-Dr. (Account (1510)</t>
  </si>
  <si>
    <t>FOOTNOTE:   USF Revenues $.....................</t>
  </si>
  <si>
    <t>Recorded in Account:   ....................</t>
  </si>
  <si>
    <t>44. OPERATING EXPENSES BY CATEGORY</t>
  </si>
  <si>
    <t>44. OPERATING EXPENSES BY CATEGORY (Continued)</t>
  </si>
  <si>
    <t>Salaries &amp; Wages</t>
  </si>
  <si>
    <t>Benefits</t>
  </si>
  <si>
    <t>Other Expenses</t>
  </si>
  <si>
    <t xml:space="preserve">(b) </t>
  </si>
  <si>
    <t xml:space="preserve">(c) </t>
  </si>
  <si>
    <t xml:space="preserve">(d) </t>
  </si>
  <si>
    <t>Plant Specific Operations</t>
  </si>
  <si>
    <t>Network Support Expenses</t>
  </si>
  <si>
    <t>6112</t>
  </si>
  <si>
    <t>Motor Vehicle</t>
  </si>
  <si>
    <t>Clearance</t>
  </si>
  <si>
    <t>Net Balance</t>
  </si>
  <si>
    <t>6113</t>
  </si>
  <si>
    <t>6114</t>
  </si>
  <si>
    <t>6115</t>
  </si>
  <si>
    <t>6116</t>
  </si>
  <si>
    <t>6110</t>
  </si>
  <si>
    <t>General Support Expenses</t>
  </si>
  <si>
    <t>6121</t>
  </si>
  <si>
    <t>Land and Building</t>
  </si>
  <si>
    <t>6122</t>
  </si>
  <si>
    <t>Furniture and Artworks</t>
  </si>
  <si>
    <t>6123</t>
  </si>
  <si>
    <t>6124</t>
  </si>
  <si>
    <t>6120</t>
  </si>
  <si>
    <t>Central Office Switching Expenses</t>
  </si>
  <si>
    <t>6211</t>
  </si>
  <si>
    <t>Analog Electronic</t>
  </si>
  <si>
    <t>6212</t>
  </si>
  <si>
    <t>Digital Electronic</t>
  </si>
  <si>
    <t>6215</t>
  </si>
  <si>
    <t>Electro-Mechanical</t>
  </si>
  <si>
    <t>6210</t>
  </si>
  <si>
    <t>6220</t>
  </si>
  <si>
    <t>Operator Systems Expense</t>
  </si>
  <si>
    <t>Central Office Transmission Expenses</t>
  </si>
  <si>
    <t>6231</t>
  </si>
  <si>
    <t>6232</t>
  </si>
  <si>
    <t>6230</t>
  </si>
  <si>
    <t>Information Origination/Termination Expenses</t>
  </si>
  <si>
    <t>6311</t>
  </si>
  <si>
    <t>6321</t>
  </si>
  <si>
    <t>6341</t>
  </si>
  <si>
    <t>Large Private Branch Exchange</t>
  </si>
  <si>
    <t>6351</t>
  </si>
  <si>
    <t>Public Telephone Terminal Equipment</t>
  </si>
  <si>
    <t>6362</t>
  </si>
  <si>
    <t>6310</t>
  </si>
  <si>
    <t>67</t>
  </si>
  <si>
    <t>68</t>
  </si>
  <si>
    <t xml:space="preserve">  5002</t>
  </si>
  <si>
    <t>Optional Extended Area Service</t>
  </si>
  <si>
    <t xml:space="preserve">  5003</t>
  </si>
  <si>
    <t>Cellular Mobile</t>
  </si>
  <si>
    <t xml:space="preserve">  5004</t>
  </si>
  <si>
    <t>Other Mobile Services</t>
  </si>
  <si>
    <t xml:space="preserve">  5010</t>
  </si>
  <si>
    <t>Public Telephone</t>
  </si>
  <si>
    <t xml:space="preserve"> 3. Show the number and aggregate amount of all other items.</t>
  </si>
  <si>
    <t>the report covers.  Answers should be numbered in accordance with the inquiries, and if "none" states the fact, it should be</t>
  </si>
  <si>
    <t>used.  If information which answers an inquiry is given elsewhere in the report, identification of the other source will be sufficient.</t>
  </si>
  <si>
    <t>1.  Changes in rights to furnish service, i.e. distribution franchises or similar consents:  For each franchise surrendered show the</t>
  </si>
  <si>
    <t xml:space="preserve">      name of the municipality, date of grant, and date of surrender.  For each franchise acquired, show the grantor, the  date, the</t>
  </si>
  <si>
    <t xml:space="preserve">      specific territory covered, the party from whom acquired, and the  consideration.</t>
  </si>
  <si>
    <t>2.  Consolidations, mergers and reorganizations:  Give names of other companies  involved, particulars of each such incident, date,</t>
  </si>
  <si>
    <t xml:space="preserve">      and Commission authorization.</t>
  </si>
  <si>
    <t>3.  Purchase or sale of entire property, or a part of property when service territory is included:  Give brief description of each</t>
  </si>
  <si>
    <t xml:space="preserve">      transaction, name of the other party, date, consideration and Commission authorization.</t>
  </si>
  <si>
    <t xml:space="preserve">4.  Lease of property (to or from another) of the kind covered by the preceding inquiry:  To the extent applicable give details </t>
  </si>
  <si>
    <t xml:space="preserve">      corresponding to those required by the preceding inquiry.</t>
  </si>
  <si>
    <t>5.  Securities issued during the year:  Identify the securities, give purposes of  issuance, date, consideration received and Commission</t>
  </si>
  <si>
    <t xml:space="preserve">      authorization.  As here used the term "securities" shall be taken to mean any capital stock or debt, the issuance of which </t>
  </si>
  <si>
    <t xml:space="preserve">      requires prior authorization by this Commission.</t>
  </si>
  <si>
    <t xml:space="preserve">6.  Changes in rates:  Show brief particulars of each intrastate rate change, the estimated increase or decrease in annual revenues </t>
  </si>
  <si>
    <t xml:space="preserve">      by reason of such changes, the service classification, effective date, and date ordered or allowed by the Commission. Give the same</t>
  </si>
  <si>
    <t xml:space="preserve">      information for interstate rate changes.</t>
  </si>
  <si>
    <t>7.  Changes in scales of wages:  State the estimated annual effect and nature of any important wage scale changes during the year.</t>
  </si>
  <si>
    <t xml:space="preserve">8.  Changes in articles of incorporation:  Give brief particulars of each change and date.    </t>
  </si>
  <si>
    <t>9.  Changes in general officers between end of period covered by this report  and date of filing thereof.  Give brief particulars.</t>
  </si>
  <si>
    <t>10. Other important changes:  Give brief particulars of each other important change which is not disclosed elsewhere in this report.</t>
  </si>
  <si>
    <t>11. Give information on any changes in accounting standards that have occurred during the year.</t>
  </si>
  <si>
    <t>8. IMPORTANT CHANGES DURING THE YEAR (Continued)</t>
  </si>
  <si>
    <t>9. INCOME AVAILABLE FOR RETURN AND CALCULATION OF RATE BASE</t>
  </si>
  <si>
    <t xml:space="preserve">  1. All columns must be filled in for those companies whose toll settlements are based on actual cost.  Companies </t>
  </si>
  <si>
    <t xml:space="preserve">      that receive toll settlements on the basis of average cost need to complete columns (b) through (e).</t>
  </si>
  <si>
    <t xml:space="preserve">  2. The totals as reported on this schedule should conform with amounts reported on corresponding schedules.</t>
  </si>
  <si>
    <t>financial, legal, patent, purchasing or other general services of a continuous nature.</t>
  </si>
  <si>
    <t>Report the valuation method used; tariffed rate or cost.</t>
  </si>
  <si>
    <t>Valuation</t>
  </si>
  <si>
    <t>Service Provided</t>
  </si>
  <si>
    <t>Name of Affiliate or Other Company</t>
  </si>
  <si>
    <t>Method</t>
  </si>
  <si>
    <t>For/To</t>
  </si>
  <si>
    <t>Affiliates:</t>
  </si>
  <si>
    <t>Total Affiliates</t>
  </si>
  <si>
    <t>Other Companies:</t>
  </si>
  <si>
    <t>Aggregate of All Other Items</t>
  </si>
  <si>
    <t>Total Other Companies</t>
  </si>
  <si>
    <t>Total General Services and Licenses</t>
  </si>
  <si>
    <t>61. ACCESS LINES IN SERVICE</t>
  </si>
  <si>
    <t>Access lines are any and all facilities appearing at a customer's premises for which an access line charge is made as provided for</t>
  </si>
  <si>
    <t>in company tariffs.</t>
  </si>
  <si>
    <t>Multi-line business access lines shall include all access lines provided to businesses with two or more lines on the same premises</t>
  </si>
  <si>
    <t>(i.e., two line service, key telephone system services, PBX system  services).</t>
  </si>
  <si>
    <t>Public access lines shall include all access lines provided to serve public coin telephones,  semi-public coin telephones, customer</t>
  </si>
  <si>
    <t>owned coin operated telephones (COCOTS) and credit card telephones.</t>
  </si>
  <si>
    <t>Private Line Circuits are telephone facilities furnished under contracts providing exclusive service, i.e., service not requiring</t>
  </si>
  <si>
    <t>central office switching operations.</t>
  </si>
  <si>
    <t>Number of Access Lines</t>
  </si>
  <si>
    <t>At Beginning</t>
  </si>
  <si>
    <t xml:space="preserve"> Future Use</t>
  </si>
  <si>
    <t>Materials and Supplies</t>
  </si>
  <si>
    <t>Prepayments</t>
  </si>
  <si>
    <t>Cash Working Capital *</t>
  </si>
  <si>
    <t>RTB Stock</t>
  </si>
  <si>
    <t>Other Rate Base Adjustments,</t>
  </si>
  <si>
    <t xml:space="preserve">  If Applicable</t>
  </si>
  <si>
    <t>Unamortized Deferrals</t>
  </si>
  <si>
    <t>Depreciation Reserve</t>
  </si>
  <si>
    <t>Amortization Reserve</t>
  </si>
  <si>
    <t>Accumulated Deferred</t>
  </si>
  <si>
    <t xml:space="preserve"> Income Taxes</t>
  </si>
  <si>
    <t xml:space="preserve"> Investment Tax Credit</t>
  </si>
  <si>
    <t xml:space="preserve"> (Option 1 Only)</t>
  </si>
  <si>
    <t>Rate Base (Lines 1-9 minus</t>
  </si>
  <si>
    <t xml:space="preserve"> lines 10-13)</t>
  </si>
  <si>
    <t xml:space="preserve">    for each of the required classifications and totals for each account shall be shown.  The aggregate of all deposits of cash amounting</t>
  </si>
  <si>
    <t xml:space="preserve">      Depreciation and depletion</t>
  </si>
  <si>
    <t xml:space="preserve">      Amortizations</t>
  </si>
  <si>
    <t xml:space="preserve">      Increase (Decrease) in deferred taxes and investment tax credits-net</t>
  </si>
  <si>
    <t xml:space="preserve">      Equity  (AFUDC)</t>
  </si>
  <si>
    <t xml:space="preserve">      Decrease (Increase) in receivables related to operations excluding</t>
  </si>
  <si>
    <t xml:space="preserve">          unbilled revenues</t>
  </si>
  <si>
    <t xml:space="preserve">      Decrease (Increase) in inventory related to operations</t>
  </si>
  <si>
    <t xml:space="preserve">      Increase (Decrease) in accrued expenses and accounts payable</t>
  </si>
  <si>
    <t xml:space="preserve">         related to operations</t>
  </si>
  <si>
    <t xml:space="preserve">      Unbilled revenues</t>
  </si>
  <si>
    <t xml:space="preserve">      Increase (Decrease) in current income taxes and other taxes payable</t>
  </si>
  <si>
    <t xml:space="preserve">      Increase (Decrease) in interest payable</t>
  </si>
  <si>
    <t xml:space="preserve">      Equity in loss(earnings) of affiliates</t>
  </si>
  <si>
    <t>Amortization of Debt Issuance Expense......................................</t>
  </si>
  <si>
    <t>Interest Expense-Capital Leases...…….................................</t>
  </si>
  <si>
    <t>Balance Transferred from Income.......................................…</t>
  </si>
  <si>
    <t>Appropriations of Retained Earnings....................................</t>
  </si>
  <si>
    <t>Unappropriated Retained Earnings (End of Period)..............</t>
  </si>
  <si>
    <t>Appropriated Retained Earnings (End of Period).................</t>
  </si>
  <si>
    <t>Dividends Received.............................................................</t>
  </si>
  <si>
    <t>Other Changes (explain)....................................................</t>
  </si>
  <si>
    <t>Holders of Voting Securities................................................................</t>
  </si>
  <si>
    <t>8</t>
  </si>
  <si>
    <t>Analysis of Entries in Other Capital and Retained</t>
  </si>
  <si>
    <t>Report in column (e) the ratios of the depreciation charge actually included in the accounts to the average monthly</t>
  </si>
  <si>
    <t xml:space="preserve"> subclass for the purpose of this schedule.</t>
  </si>
  <si>
    <t>book costs of the plant indicated.  The average monthly book cost shall be determined by dividing by 12 the sum</t>
  </si>
  <si>
    <t>of the monthly book cost to which the depreciation rates were applied.</t>
  </si>
  <si>
    <t>79</t>
  </si>
  <si>
    <t>Analysis of Telecommunications Plant Accounts........................</t>
  </si>
  <si>
    <t>24-25</t>
  </si>
  <si>
    <t>Extraordinary Items....................................................................</t>
  </si>
  <si>
    <t>80</t>
  </si>
  <si>
    <t>51A</t>
  </si>
  <si>
    <t>26</t>
  </si>
  <si>
    <t>81</t>
  </si>
  <si>
    <t>27</t>
  </si>
  <si>
    <t>Analysis of Pension Cost.........................................................</t>
  </si>
  <si>
    <t>28</t>
  </si>
  <si>
    <t>Analysis of Pension Settlements, Curtailments,</t>
  </si>
  <si>
    <t>Reserved.............................................................................</t>
  </si>
  <si>
    <t>29</t>
  </si>
  <si>
    <t xml:space="preserve">     and Terminations..................................................................</t>
  </si>
  <si>
    <t>Analysis of Assets Purchased or Sold to Affiliates......................</t>
  </si>
  <si>
    <t>Analysis of OPEB Costs, Funding and Deferrals..................</t>
  </si>
  <si>
    <t>Analysis of Entries in Accumulated Depreciation........................</t>
  </si>
  <si>
    <t>32-33</t>
  </si>
  <si>
    <t>Reserved...........................................................................</t>
  </si>
  <si>
    <t>92</t>
  </si>
  <si>
    <t>Basis of Charges for Depreciation....................................................</t>
  </si>
  <si>
    <t>93</t>
  </si>
  <si>
    <t>General Services and Licenses, Advisory,</t>
  </si>
  <si>
    <t>Debits</t>
  </si>
  <si>
    <t>Name of Debtor</t>
  </si>
  <si>
    <t xml:space="preserve"> Other credits (explain in a note)</t>
  </si>
  <si>
    <t xml:space="preserve"> Uncollectibles written off during the year</t>
  </si>
  <si>
    <t>24. NOTES RECEIVABLE AND NOTES RECEIVABLE ALLOWANCE</t>
  </si>
  <si>
    <t>List the information for each affiliate, and also the ten largest nonaffiliate debtors.  Aggregate all other nonaffiliate notes receivable.</t>
  </si>
  <si>
    <t>Interest</t>
  </si>
  <si>
    <t>Date of</t>
  </si>
  <si>
    <t>Rate Per</t>
  </si>
  <si>
    <t>Transaction</t>
  </si>
  <si>
    <t>Issue</t>
  </si>
  <si>
    <t>Maturity</t>
  </si>
  <si>
    <t>Annum</t>
  </si>
  <si>
    <t xml:space="preserve"> Account 1200.1 Notes Receivable</t>
  </si>
  <si>
    <t xml:space="preserve">  from Affiliated Companies:</t>
  </si>
  <si>
    <t>%</t>
  </si>
  <si>
    <t xml:space="preserve">                    Total</t>
  </si>
  <si>
    <t>xxx</t>
  </si>
  <si>
    <t xml:space="preserve"> Account 1200.2 Other Notes Receivable:</t>
  </si>
  <si>
    <t xml:space="preserve"> Aggregate of all other items</t>
  </si>
  <si>
    <t>Explain in a note the basis used to determine the accruals charged to Account 6790.</t>
  </si>
  <si>
    <t>Affiliates</t>
  </si>
  <si>
    <t>Nonaffiliates</t>
  </si>
  <si>
    <t xml:space="preserve"> Accruals charged to account 6790</t>
  </si>
  <si>
    <t xml:space="preserve">   Total credits</t>
  </si>
  <si>
    <t xml:space="preserve">    Total debits</t>
  </si>
  <si>
    <t>Balance at end of the year</t>
  </si>
  <si>
    <t>49</t>
  </si>
  <si>
    <t>Investments...............................................................................................</t>
  </si>
  <si>
    <t>Access Lines</t>
  </si>
  <si>
    <t>Pg 96, L10 (e)</t>
  </si>
  <si>
    <t>DOLLAR AMOUNTS</t>
  </si>
  <si>
    <t>Sch 44</t>
  </si>
  <si>
    <t>Wages and Benefits</t>
  </si>
  <si>
    <t>Pg 71, L94 (b) (c)</t>
  </si>
  <si>
    <t>Other Operations Expense</t>
  </si>
  <si>
    <t>Income Taxes - Operating Taxes</t>
  </si>
  <si>
    <t>Other Taxes - Operating Taxes</t>
  </si>
  <si>
    <t>Capital Costs</t>
  </si>
  <si>
    <t xml:space="preserve">     Total</t>
  </si>
  <si>
    <t>PERCENT OF REVENUES</t>
  </si>
  <si>
    <t>DOLLARS PER ACCESS LINE</t>
  </si>
  <si>
    <t>TELECOMMUNICATIONS PLANT AND SELECTED RATIOS</t>
  </si>
  <si>
    <t>Plant In Service</t>
  </si>
  <si>
    <t>Sch 14, Pg 24, 25</t>
  </si>
  <si>
    <t>L25</t>
  </si>
  <si>
    <t>Information Origination/Termination</t>
  </si>
  <si>
    <t>Cable And Wire Facilities</t>
  </si>
  <si>
    <t>Amortizable Assets</t>
  </si>
  <si>
    <t>L45</t>
  </si>
  <si>
    <t xml:space="preserve">  Total Plant In Service</t>
  </si>
  <si>
    <t>Property Held For Future Use</t>
  </si>
  <si>
    <t>L47</t>
  </si>
  <si>
    <t>Plant Under Construction -</t>
  </si>
  <si>
    <t xml:space="preserve">                    Short &amp; Long Term</t>
  </si>
  <si>
    <t>L48,49</t>
  </si>
  <si>
    <t>Telecommunications Plant Adjustment:</t>
  </si>
  <si>
    <t xml:space="preserve">  Tel. Acquisition</t>
  </si>
  <si>
    <t>Other Plant</t>
  </si>
  <si>
    <t>Nonoperating Plant</t>
  </si>
  <si>
    <t>Goodwill</t>
  </si>
  <si>
    <t xml:space="preserve">  Total Telecommunications Plant</t>
  </si>
  <si>
    <t>Less Acc. Prov. For Depreciation &amp; Amort.</t>
  </si>
  <si>
    <t xml:space="preserve">  Net Total Utility Plant</t>
  </si>
  <si>
    <t>SELECTED RATIOS AND STATISTICS</t>
  </si>
  <si>
    <t>Current Assets / Current Liabilities</t>
  </si>
  <si>
    <t>Total Capitalization</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</si>
  <si>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</si>
  <si>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</si>
  <si>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</si>
  <si>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</si>
  <si>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</si>
  <si>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</si>
  <si>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</si>
  <si>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Internal Cash Generated as a % of</t>
  </si>
  <si>
    <t xml:space="preserve">    Cash Outflows for Construction </t>
  </si>
  <si>
    <t>CWIP as a % of Plant</t>
  </si>
  <si>
    <t>Number of Employees</t>
  </si>
  <si>
    <t>Current Assets</t>
  </si>
  <si>
    <t>Current Liabilities</t>
  </si>
  <si>
    <t>Common Stock and Retained Earnings</t>
  </si>
  <si>
    <t xml:space="preserve">    (Excl. Preferred Stock)</t>
  </si>
  <si>
    <t>Pretax Income</t>
  </si>
  <si>
    <t>See Below</t>
  </si>
  <si>
    <t>Interest Expense</t>
  </si>
  <si>
    <t>Common Dividends Paid</t>
  </si>
  <si>
    <t xml:space="preserve">    (Excl. Preferred Stock Dividends)</t>
  </si>
  <si>
    <t>Internal Cash</t>
  </si>
  <si>
    <t>Cash Outflows for Construction</t>
  </si>
  <si>
    <t>CWIP</t>
  </si>
  <si>
    <t>Total Plant</t>
  </si>
  <si>
    <t>Name of state in which incorporated, date of incorporation, and designation of law under which incorporated. If not incorporated, show type of organization, date organized and the identity of the parties in interest together with the extent of their respective interests.</t>
  </si>
  <si>
    <t xml:space="preserve">State the name of each other state or federal body exercising regulatory jurisdiction over respondent (excepting taxing authorities); and if such jurisdiction is limited, the extent of limitation should be set forth. If such jurisdiction terminated prior to the end of the year, state that fact with reasons for such termination and the effective date thereof.  </t>
  </si>
  <si>
    <t xml:space="preserve">Attach herein (following this page) the respondent's latest annual report to stockholders. If such a report is not prepared, but if audited annual financial statements on which a certified public accountant expresses an opinion are regularly prepared and distributed to bondholders, banking institutions or security analysts, submit that. </t>
  </si>
  <si>
    <t xml:space="preserve">If the respondent's annual report to stockholders or audited annual financial statements are prepared on a fiscal year basis, then a statement shall be included stating that, except as noted, the major financial statements are prepared on the same basis as in this annual report to the Commission and are in conformity with this Commission's applicable Uniform system of Accounts. </t>
  </si>
  <si>
    <t>Please complete the information on this schedule for all copies (paper and electronic version)</t>
  </si>
  <si>
    <t>Include in columns (d), (f), (g) and (h) the amounts on open retirement work orders carried in sub-account 3100.01, Retirement</t>
  </si>
  <si>
    <t>Work in Progress.</t>
  </si>
  <si>
    <t xml:space="preserve">3.  </t>
  </si>
  <si>
    <t>With respect to items in columns (e) and (i), include in a note the contra accounts charged or credited together with an</t>
  </si>
  <si>
    <t>explanation of the entries.</t>
  </si>
  <si>
    <t>Balance</t>
  </si>
  <si>
    <t>Credits During the Year</t>
  </si>
  <si>
    <t>Debits During the Year</t>
  </si>
  <si>
    <t>at Beginning</t>
  </si>
  <si>
    <t>Salvage</t>
  </si>
  <si>
    <t>Cost of</t>
  </si>
  <si>
    <t>Plant Account</t>
  </si>
  <si>
    <t>of Year</t>
  </si>
  <si>
    <t>Accruals</t>
  </si>
  <si>
    <t>Insurance, etc.</t>
  </si>
  <si>
    <t>with Traffic</t>
  </si>
  <si>
    <t>without Traffic</t>
  </si>
  <si>
    <t>Removal</t>
  </si>
  <si>
    <t>End of the Year</t>
  </si>
  <si>
    <t>Telecommunications Plant in Service</t>
  </si>
  <si>
    <t>General Support Assets</t>
  </si>
  <si>
    <t xml:space="preserve">        .1</t>
  </si>
  <si>
    <t>Office Support Equipment</t>
  </si>
  <si>
    <t xml:space="preserve">        .2</t>
  </si>
  <si>
    <t>Company Communications Equipment</t>
  </si>
  <si>
    <t>Total General Support Assets</t>
  </si>
  <si>
    <t>Central Office Assets</t>
  </si>
  <si>
    <t>Step-by Step</t>
  </si>
  <si>
    <t>Crossbar</t>
  </si>
  <si>
    <t xml:space="preserve">        .3</t>
  </si>
  <si>
    <t>Other Electro-Mechanical Switching</t>
  </si>
  <si>
    <t>Satellite and Earth Station Facilities</t>
  </si>
  <si>
    <t>Other Radio Facilities</t>
  </si>
  <si>
    <t>Total Central Office Assets</t>
  </si>
  <si>
    <t>Information Orig/Termination Assets</t>
  </si>
  <si>
    <t>Total Information Orig/Termination Assets</t>
  </si>
  <si>
    <t>Cable and Wire Facilities Assets</t>
  </si>
  <si>
    <t>Total Cable and Wire Facilities Assets</t>
  </si>
  <si>
    <t>3100</t>
  </si>
  <si>
    <t>Other - Explain</t>
  </si>
  <si>
    <t>Total Accumulated Depreciation - TPIS</t>
  </si>
  <si>
    <t>3200</t>
  </si>
  <si>
    <t>Held for Future Communications Use</t>
  </si>
  <si>
    <t>3300</t>
  </si>
  <si>
    <t>Nonoperating</t>
  </si>
  <si>
    <t>Total Accumulated Depreciation</t>
  </si>
  <si>
    <t>3410</t>
  </si>
  <si>
    <t>3420</t>
  </si>
  <si>
    <t>Accumulated Amortization - Tangible</t>
  </si>
  <si>
    <t>3500</t>
  </si>
  <si>
    <t>Accumulated Amortization - Intangible</t>
  </si>
  <si>
    <t>3600</t>
  </si>
  <si>
    <t>Accumulated Amortization - Other</t>
  </si>
  <si>
    <t>Total Accumulated Amortization</t>
  </si>
  <si>
    <t>Total Accumulated Depreciation &amp; Amortization</t>
  </si>
  <si>
    <t>20. BASIS OF CHARGES FOR DEPRECIATION</t>
  </si>
  <si>
    <t>20. BASES OF CHARGES FOR DEPRECIATION (Continued)</t>
  </si>
  <si>
    <t xml:space="preserve">Each type of plant for which a separate depreciation rate is determined and applied in the accounts shall be considered as a </t>
  </si>
  <si>
    <t>.1 Office Support Equipment</t>
  </si>
  <si>
    <t>.2 Company Communications Equipment</t>
  </si>
  <si>
    <t>2124</t>
  </si>
  <si>
    <t>General Purpose Computers</t>
  </si>
  <si>
    <t xml:space="preserve">  Total General Support Assets</t>
  </si>
  <si>
    <t xml:space="preserve">  Central Office Assets</t>
  </si>
  <si>
    <t>2211</t>
  </si>
  <si>
    <t>Analog Electronic Switching</t>
  </si>
  <si>
    <t>2212</t>
  </si>
  <si>
    <t>Digital-Electronic Switching</t>
  </si>
  <si>
    <t>2215</t>
  </si>
  <si>
    <t>Electro-Mechanical Switching</t>
  </si>
  <si>
    <t>Instructions</t>
  </si>
  <si>
    <t>Do not include this sheet in the Annual Report you send to the Commission</t>
  </si>
  <si>
    <t xml:space="preserve">We have included general instructions below to assist you in completing the report. </t>
  </si>
  <si>
    <t>General Information</t>
  </si>
  <si>
    <t>Insert Pages</t>
  </si>
  <si>
    <t>Printing Individual Schedules on the File</t>
  </si>
  <si>
    <t>Saving the File</t>
  </si>
  <si>
    <t xml:space="preserve">Print the Entire Report </t>
  </si>
  <si>
    <t>Company Name</t>
  </si>
  <si>
    <t>ALLTEL</t>
  </si>
  <si>
    <t>Armstrong</t>
  </si>
  <si>
    <t xml:space="preserve">Berkshire </t>
  </si>
  <si>
    <t>Cassadaga</t>
  </si>
  <si>
    <t xml:space="preserve">Champlain </t>
  </si>
  <si>
    <t xml:space="preserve">Chautaqua &amp; Erie </t>
  </si>
  <si>
    <t xml:space="preserve">Chazy &amp; Westport </t>
  </si>
  <si>
    <t>Citizens Tel of Hammond</t>
  </si>
  <si>
    <t>Citizens Tel of New York</t>
  </si>
  <si>
    <t xml:space="preserve">Crown Point </t>
  </si>
  <si>
    <t xml:space="preserve">Delhi </t>
  </si>
  <si>
    <t xml:space="preserve">Deposit </t>
  </si>
  <si>
    <t>Dunkirk &amp; Fredonia</t>
  </si>
  <si>
    <t>Edwards</t>
  </si>
  <si>
    <t>Empire</t>
  </si>
  <si>
    <t>Fishers Island</t>
  </si>
  <si>
    <t xml:space="preserve">Frontier of Ausable Valley </t>
  </si>
  <si>
    <t>Frontier of New York (Highland)</t>
  </si>
  <si>
    <t xml:space="preserve">Frontier of Seneca-Gorham </t>
  </si>
  <si>
    <t xml:space="preserve">Frontier of Sylvan Lake </t>
  </si>
  <si>
    <t xml:space="preserve">Germantown </t>
  </si>
  <si>
    <t xml:space="preserve">Hancock </t>
  </si>
  <si>
    <t>Margaretville</t>
  </si>
  <si>
    <t>Middleburgh</t>
  </si>
  <si>
    <t xml:space="preserve">Newport </t>
  </si>
  <si>
    <t>Nicholville</t>
  </si>
  <si>
    <t xml:space="preserve">Ogden </t>
  </si>
  <si>
    <t>Oneida County Rural</t>
  </si>
  <si>
    <t xml:space="preserve">Ontario </t>
  </si>
  <si>
    <t>Oriskany Falls</t>
  </si>
  <si>
    <t xml:space="preserve">Pattersonville </t>
  </si>
  <si>
    <t>Port Byron</t>
  </si>
  <si>
    <t>6511</t>
  </si>
  <si>
    <t>Property Held for Future Telephone Use</t>
  </si>
  <si>
    <t>6512</t>
  </si>
  <si>
    <t>Provisioning</t>
  </si>
  <si>
    <t>6510</t>
  </si>
  <si>
    <t>Total Other Property, Plant &amp; Equipment Expenses</t>
  </si>
  <si>
    <t>Network Operations Expenses</t>
  </si>
  <si>
    <t>6531</t>
  </si>
  <si>
    <t>Power</t>
  </si>
  <si>
    <t>6532</t>
  </si>
  <si>
    <t>Network Administration</t>
  </si>
  <si>
    <t>6533</t>
  </si>
  <si>
    <t>Testing</t>
  </si>
  <si>
    <t>6534</t>
  </si>
  <si>
    <t>Plant Operations Administration</t>
  </si>
  <si>
    <t>6535</t>
  </si>
  <si>
    <t>Engineering</t>
  </si>
  <si>
    <t>6530</t>
  </si>
  <si>
    <t>Network Operations Expense</t>
  </si>
  <si>
    <t>6540</t>
  </si>
  <si>
    <t>Access Expense</t>
  </si>
  <si>
    <t>Depreciation &amp; Amortization Expenses</t>
  </si>
  <si>
    <t>6561</t>
  </si>
  <si>
    <t>Depreciation-TPIS</t>
  </si>
  <si>
    <t>6562</t>
  </si>
  <si>
    <t>Depreciation-Property Held for Future Tel.. Use</t>
  </si>
  <si>
    <t>6563</t>
  </si>
  <si>
    <t>Amortization-Tangible</t>
  </si>
  <si>
    <t>6564</t>
  </si>
  <si>
    <t>Amortization-Intangible</t>
  </si>
  <si>
    <t>6565</t>
  </si>
  <si>
    <t>Amortization-Other</t>
  </si>
  <si>
    <t>6560</t>
  </si>
  <si>
    <t>Total Plant Nonspecific Operations Expense</t>
  </si>
  <si>
    <t>223-91</t>
  </si>
  <si>
    <t>69</t>
  </si>
  <si>
    <t>70</t>
  </si>
  <si>
    <t>6611</t>
  </si>
  <si>
    <t>Product Management</t>
  </si>
  <si>
    <t>6612</t>
  </si>
  <si>
    <t>Sales</t>
  </si>
  <si>
    <t>6613</t>
  </si>
  <si>
    <t>Product Advertising</t>
  </si>
  <si>
    <t>71</t>
  </si>
  <si>
    <t>6610</t>
  </si>
  <si>
    <t>Services</t>
  </si>
  <si>
    <t>6621</t>
  </si>
  <si>
    <t>Call Completion Services</t>
  </si>
  <si>
    <t>6622.1</t>
  </si>
  <si>
    <t>Number Services-Directory Assistance</t>
  </si>
  <si>
    <t>74</t>
  </si>
  <si>
    <t>6622.2</t>
  </si>
  <si>
    <t>Number Services-Directory Publishing</t>
  </si>
  <si>
    <t>6623.1</t>
  </si>
  <si>
    <t>Customer Services-Order Processing &amp; Instruction</t>
  </si>
  <si>
    <t>6623.2</t>
  </si>
  <si>
    <t>Customer Services-Billing and Collections</t>
  </si>
  <si>
    <t>6623.3</t>
  </si>
  <si>
    <t>Customer Services-Public Telephone Expenses</t>
  </si>
  <si>
    <t>6620</t>
  </si>
  <si>
    <t>Total Customer Operations Expense</t>
  </si>
  <si>
    <t>Corporate Operations Expense</t>
  </si>
  <si>
    <t>Executive and Planning</t>
  </si>
  <si>
    <t>6711</t>
  </si>
  <si>
    <t>Executive</t>
  </si>
  <si>
    <t>6712</t>
  </si>
  <si>
    <t>Planning</t>
  </si>
  <si>
    <t>82</t>
  </si>
  <si>
    <t>6710</t>
  </si>
  <si>
    <t>General &amp; Administrative</t>
  </si>
  <si>
    <t>83</t>
  </si>
  <si>
    <t>6721</t>
  </si>
  <si>
    <t>Accounting &amp; Finance</t>
  </si>
  <si>
    <t>84</t>
  </si>
  <si>
    <t>6722</t>
  </si>
  <si>
    <t>External Relations</t>
  </si>
  <si>
    <t>85</t>
  </si>
  <si>
    <t>6723</t>
  </si>
  <si>
    <t>Human Resources</t>
  </si>
  <si>
    <t>86</t>
  </si>
  <si>
    <t>6724</t>
  </si>
  <si>
    <t>Information Management</t>
  </si>
  <si>
    <t>87</t>
  </si>
  <si>
    <t>6725</t>
  </si>
  <si>
    <t>Legal</t>
  </si>
  <si>
    <t>88</t>
  </si>
  <si>
    <t>6726</t>
  </si>
  <si>
    <t>Procurement</t>
  </si>
  <si>
    <t>89</t>
  </si>
  <si>
    <t>6727</t>
  </si>
  <si>
    <t>Research and Development</t>
  </si>
  <si>
    <t>90</t>
  </si>
  <si>
    <t>6728</t>
  </si>
  <si>
    <t>Other General &amp; Administrative</t>
  </si>
  <si>
    <t>91</t>
  </si>
  <si>
    <t>6720</t>
  </si>
  <si>
    <t>6790</t>
  </si>
  <si>
    <t>Provision for Uncollectible Notes Receivable</t>
  </si>
  <si>
    <t>Total Corporate Operations Expenses</t>
  </si>
  <si>
    <t>TOTAL OPERATING EXPENSES</t>
  </si>
  <si>
    <t>45. TAXES CHARGED DURING YEAR</t>
  </si>
  <si>
    <t>45. TAXES CHARGED DURING YEAR (Continued)</t>
  </si>
  <si>
    <t>Show the account distribution of total taxes charged to operations and to other final accounts during the year. Taxes</t>
  </si>
  <si>
    <t>For any tax which it was necessary to apportion to more than one of the accounts shown, state hereunder the basis of</t>
  </si>
  <si>
    <t xml:space="preserve">      c.  other irrevocable actions that relieved the company or the plan of primary  responsibility for a pension obligation</t>
  </si>
  <si>
    <t xml:space="preserve">Year-to-date asset gain or (loss): </t>
  </si>
  <si>
    <t xml:space="preserve">           and eliminates significant risks related to the obligation and assets.</t>
  </si>
  <si>
    <t xml:space="preserve">     Actual return</t>
  </si>
  <si>
    <t xml:space="preserve">      d. an event that significantly reduces the expected of years future service for present employees who are entitled</t>
  </si>
  <si>
    <t xml:space="preserve">     Expected return   </t>
  </si>
  <si>
    <t xml:space="preserve">           to receive benefits from that plan or that  eliminates the accrual of benefits for some or all of the future services</t>
  </si>
  <si>
    <t xml:space="preserve">     Gain or (loss): (3)-(4)</t>
  </si>
  <si>
    <t xml:space="preserve">           of a significant number of those employees.</t>
  </si>
  <si>
    <t xml:space="preserve">Year-to-date liability gain or (loss): </t>
  </si>
  <si>
    <t xml:space="preserve">     mutual agreement or understanding between two or more parties who together have control within the meaning of the definition of</t>
  </si>
  <si>
    <t xml:space="preserve">     control in the Uniform System of Accounts, regardless of the relative voting rights of each party.</t>
  </si>
  <si>
    <t>223-88</t>
  </si>
  <si>
    <t>6. HOLDERS OF VOTING SECURITIES</t>
  </si>
  <si>
    <t xml:space="preserve">     than ten such holders, the ten who hold the highest voting powers. Data should be the latest available nearest the end of the</t>
  </si>
  <si>
    <t>Current Deferred Income Taxes-Dr. ...............................</t>
  </si>
  <si>
    <t>Total Current Assets ..........</t>
  </si>
  <si>
    <t>NONCURRENT ASSETS</t>
  </si>
  <si>
    <t>1401.1</t>
  </si>
  <si>
    <t>Investments in Affiliated Companies .............................</t>
  </si>
  <si>
    <t>1401.2</t>
  </si>
  <si>
    <t>Advances to Affiliated Companies ................................</t>
  </si>
  <si>
    <t>1402</t>
  </si>
  <si>
    <t>Investments in Nonaffiliated Companies ......................</t>
  </si>
  <si>
    <t>1406</t>
  </si>
  <si>
    <t>Nonregulated Investments .................................................</t>
  </si>
  <si>
    <t>1407</t>
  </si>
  <si>
    <t>Unamortized Debt Issuance Expense ............................</t>
  </si>
  <si>
    <t>1408</t>
  </si>
  <si>
    <t>Sinking Funds ..........................................................................</t>
  </si>
  <si>
    <t>1410</t>
  </si>
  <si>
    <t>Other Noncurrent Assets ...................................................</t>
  </si>
  <si>
    <t>30</t>
  </si>
  <si>
    <t>1438</t>
  </si>
  <si>
    <t>Deferred Maintenance and Retirements ........................</t>
  </si>
  <si>
    <t>31</t>
  </si>
  <si>
    <t>1439</t>
  </si>
  <si>
    <t>Deferred Charges ...................................................................</t>
  </si>
  <si>
    <t>32</t>
  </si>
  <si>
    <t>1500</t>
  </si>
  <si>
    <t>Other Jurisdictional Assets-Net ......................................</t>
  </si>
  <si>
    <t>X</t>
  </si>
  <si>
    <t>33</t>
  </si>
  <si>
    <t>1510</t>
  </si>
  <si>
    <t>Noncurrent Deferred Income Taxes-Dr. .......................</t>
  </si>
  <si>
    <t>34</t>
  </si>
  <si>
    <t>Total Noncurrent Assets ..........</t>
  </si>
  <si>
    <t>REGULATED PLANT</t>
  </si>
  <si>
    <t>35</t>
  </si>
  <si>
    <t>2001</t>
  </si>
  <si>
    <t>Telecommunications Plant In Service ..........................</t>
  </si>
  <si>
    <t>2002</t>
  </si>
  <si>
    <t>Property Held for Future Tel. Use ....................................</t>
  </si>
  <si>
    <t>2003</t>
  </si>
  <si>
    <t>Tel. Plant Under Construction - Short Term .................</t>
  </si>
  <si>
    <t>2004</t>
  </si>
  <si>
    <t>Tel. Plant Under Construction - Long Term ..................</t>
  </si>
  <si>
    <t>2005</t>
  </si>
  <si>
    <t>Tel. Plant Adjustment ..........................................................</t>
  </si>
  <si>
    <t>2006</t>
  </si>
  <si>
    <t>Nonoperating Plant ...............................................................</t>
  </si>
  <si>
    <t>41</t>
  </si>
  <si>
    <t>2007</t>
  </si>
  <si>
    <t>Goodwill .....................................................................................</t>
  </si>
  <si>
    <t>42</t>
  </si>
  <si>
    <t>Total Telecommunications Plant</t>
  </si>
  <si>
    <t>43</t>
  </si>
  <si>
    <t>3100-3300</t>
  </si>
  <si>
    <t>Less: Accumulated Depreciation ....................................</t>
  </si>
  <si>
    <t>44</t>
  </si>
  <si>
    <t>3410-3600</t>
  </si>
  <si>
    <t>Less: Accumulated Amortization ....................................</t>
  </si>
  <si>
    <t>45</t>
  </si>
  <si>
    <t>Net Telecommunications Plant</t>
  </si>
  <si>
    <t>46</t>
  </si>
  <si>
    <t>TOTAL ASSETS AND OTHER DEBITS</t>
  </si>
  <si>
    <t>For Notes to Balance Sheet see Page 18.</t>
  </si>
  <si>
    <t>Liabilities and Other Credits</t>
  </si>
  <si>
    <t>CURRENT LIABILITIES</t>
  </si>
  <si>
    <t>4010.1</t>
  </si>
  <si>
    <t>Accounts Payable to Affiliated Companies ..................</t>
  </si>
  <si>
    <t>4010.2</t>
  </si>
  <si>
    <t>Other Accounts Payable ...............................................</t>
  </si>
  <si>
    <t>4020.1</t>
  </si>
  <si>
    <t>Notes Payable to Affiliated Companies ........................</t>
  </si>
  <si>
    <t>4020.2</t>
  </si>
  <si>
    <t>Other Notes Payable ......................................................</t>
  </si>
  <si>
    <t>4030</t>
  </si>
  <si>
    <t>Advance Billing and Payments ......................................</t>
  </si>
  <si>
    <t>4040</t>
  </si>
  <si>
    <t>Customers' Deposits ......................................................</t>
  </si>
  <si>
    <t>4050</t>
  </si>
  <si>
    <t>Current Maturities-Long-Term Debt ..............................</t>
  </si>
  <si>
    <t>4060</t>
  </si>
  <si>
    <t>Current Maturities-Capital Leases .................</t>
  </si>
  <si>
    <t>4070</t>
  </si>
  <si>
    <t>Income Taxes-Accrued ..................................................</t>
  </si>
  <si>
    <t>4080</t>
  </si>
  <si>
    <t>Other Taxes-Accrued ....................................................</t>
  </si>
  <si>
    <t>4100</t>
  </si>
  <si>
    <t>Current Deferred Oper. Income Taxes-Cr. ...................</t>
  </si>
  <si>
    <t>4110</t>
  </si>
  <si>
    <t>Current Def. Nonoper. Income Taxes-Cr. ......................</t>
  </si>
  <si>
    <t>4120</t>
  </si>
  <si>
    <t>Other Accrued Liabilities ...............................................</t>
  </si>
  <si>
    <t>4130</t>
  </si>
  <si>
    <t>Other Current Liabilities .................................................</t>
  </si>
  <si>
    <t>Total Current Liabilities</t>
  </si>
  <si>
    <t>LONG-TERM DEBT</t>
  </si>
  <si>
    <t>4210</t>
  </si>
  <si>
    <t>Funded Debt ....................................................................</t>
  </si>
  <si>
    <t>4220</t>
  </si>
  <si>
    <t>Premium on Long-Term Debt ........................................</t>
  </si>
  <si>
    <t>4230</t>
  </si>
  <si>
    <t xml:space="preserve">Beginning of </t>
  </si>
  <si>
    <t>or</t>
  </si>
  <si>
    <t>Accounts</t>
  </si>
  <si>
    <t>(Decrease)</t>
  </si>
  <si>
    <t>CURRENT ASSETS</t>
  </si>
  <si>
    <t>1130</t>
  </si>
  <si>
    <t>Cash ............................................................................................</t>
  </si>
  <si>
    <t>--</t>
  </si>
  <si>
    <t>1140</t>
  </si>
  <si>
    <t>Special Cash Deposits.........................................................</t>
  </si>
  <si>
    <t>1150</t>
  </si>
  <si>
    <t xml:space="preserve">      Other non-current assets</t>
  </si>
  <si>
    <t xml:space="preserve">   Other:</t>
  </si>
  <si>
    <t xml:space="preserve">       Total of any Insert Pages</t>
  </si>
  <si>
    <t>Net cash provided by (used in) investing activities</t>
  </si>
  <si>
    <t>13.  STATEMENT OF CASH FLOWS (Continued)</t>
  </si>
  <si>
    <t xml:space="preserve">   Cash flows from financing activities:</t>
  </si>
  <si>
    <t xml:space="preserve">      Proceeds from issuing:</t>
  </si>
  <si>
    <t xml:space="preserve">         Common stock</t>
  </si>
  <si>
    <t xml:space="preserve">         Preferred stock</t>
  </si>
  <si>
    <t xml:space="preserve">         Long-term debt (5)(b)</t>
  </si>
  <si>
    <t>Expected Long-Term Rate of Return on Assets (Exterior Fund)</t>
  </si>
  <si>
    <t>Interest Rate Applied to NYS Jurisdiction Internal Reserve Balance</t>
  </si>
  <si>
    <t>Actual Return on Plan Assets [ (Gain) or Loss ]</t>
  </si>
  <si>
    <t xml:space="preserve">(Gain) or Loss Due to a Temporary Deviation From a Substantive Plan </t>
  </si>
  <si>
    <t xml:space="preserve">          Net Periodic OPEB Cost</t>
  </si>
  <si>
    <t>56B. ANALYSIS OF OPEB COSTS, FUNDING AND DEFERRALS (Continued)</t>
  </si>
  <si>
    <t>Report on Line 3 items such as transfers of excess pension funds from the company's pension trust fund to an account set up under Section401 (h) of the Internal Revenue Code.</t>
  </si>
  <si>
    <t>Report on Line 5 items of income (e.g., dividends and interest).</t>
  </si>
  <si>
    <t xml:space="preserve">(b)   </t>
  </si>
  <si>
    <t>EXTERNALLY HELD OPEB DEDICATED FUNDS OR TRUSTS</t>
  </si>
  <si>
    <t>Fair Value of Plan Assets at Beginning of Period</t>
  </si>
  <si>
    <t>Contributions to the Fund:</t>
  </si>
  <si>
    <t xml:space="preserve">     Transfers from Pension Related Funds</t>
  </si>
  <si>
    <t xml:space="preserve">Income or (Loss) Earned on Fund Assets </t>
  </si>
  <si>
    <t>Capital Appreciation or (Depreciation) of Fund Assets</t>
  </si>
  <si>
    <t>Cost Benefits Paid from the Fund To or For Plan Participants</t>
  </si>
  <si>
    <t>Working Cash Advances ....................................................</t>
  </si>
  <si>
    <t>1160</t>
  </si>
  <si>
    <t>1180</t>
  </si>
  <si>
    <t>Telecom. Accounts Receivable ......................................</t>
  </si>
  <si>
    <t>1181</t>
  </si>
  <si>
    <t>Accounts Rec. Allow.-Tel. ..................................................</t>
  </si>
  <si>
    <t>1190.1</t>
  </si>
  <si>
    <t>Accounts Rec From Affil. Cos. ........................................</t>
  </si>
  <si>
    <t>1190.2</t>
  </si>
  <si>
    <t>Other Accounts Receivable ..............................................</t>
  </si>
  <si>
    <t>1191</t>
  </si>
  <si>
    <t>Accounts Rec Allow-Other and Affil. .............................</t>
  </si>
  <si>
    <t>1200.1</t>
  </si>
  <si>
    <t>Notes Receivable From Affil Cos. .................................</t>
  </si>
  <si>
    <t>1200.2</t>
  </si>
  <si>
    <t>Other Notes Receivable.......................................................</t>
  </si>
  <si>
    <t>1201</t>
  </si>
  <si>
    <t>Notes Rec. Allow-Other and Affil. ....................................</t>
  </si>
  <si>
    <t>1210</t>
  </si>
  <si>
    <t>Interest and Dividends Receivable ..................................</t>
  </si>
  <si>
    <t>1220</t>
  </si>
  <si>
    <t>Inventories ................................................................................</t>
  </si>
  <si>
    <t>1290</t>
  </si>
  <si>
    <t>Prepaid Rents .........................................................................</t>
  </si>
  <si>
    <t>1300</t>
  </si>
  <si>
    <t>Prepaid Taxes .........................................................................</t>
  </si>
  <si>
    <t>1310</t>
  </si>
  <si>
    <t>Prepaid Insurance ..................................................................</t>
  </si>
  <si>
    <t>1320</t>
  </si>
  <si>
    <t>Prepaid Directory Expenses ..............................................</t>
  </si>
  <si>
    <t>1330</t>
  </si>
  <si>
    <t>47. RECONCILIATION OF REPORTED NET INCOME WITH TAXABLE INCOME</t>
  </si>
  <si>
    <t>FOR FEDERAL INCOME TAXES</t>
  </si>
  <si>
    <t xml:space="preserve">Report hereunder a reconciliation of reported net income for the year with taxable income used in computing </t>
  </si>
  <si>
    <t xml:space="preserve">Federal Income tax accruals and show computation of such tax accruals.  The reconciliation shall be submitted </t>
  </si>
  <si>
    <t>even though there is no taxable income for the year.  Descriptions should clearly indicate the nature</t>
  </si>
  <si>
    <t>of each reconciling amount.</t>
  </si>
  <si>
    <t>If the telecommunication company is a member of a group which files a consolidated Federal tax return,</t>
  </si>
  <si>
    <t>reconcile reported net income with taxable net income as if a separate return were to be filed, indicating,</t>
  </si>
  <si>
    <t>however, intercompany amounts to be eliminated in such consolidated return.  State names of</t>
  </si>
  <si>
    <t>group members, tax assigned to each group member, and basis of allocation, assignment, or sharing of the</t>
  </si>
  <si>
    <t>consolidated tax among the group members.</t>
  </si>
  <si>
    <t xml:space="preserve"> Net Income for the Year per Income Statement (Schedule 12, line 48)</t>
  </si>
  <si>
    <t xml:space="preserve"> Income Taxes Accrued:</t>
  </si>
  <si>
    <t xml:space="preserve"> Other reconciling amounts (list first additional income and unallowable deductions,</t>
  </si>
  <si>
    <t xml:space="preserve"> followed by additional deductions and nontaxable income):</t>
  </si>
  <si>
    <t>xxxxxxxxxxxx</t>
  </si>
  <si>
    <t>Additional Income &amp; Unallowable Deductions:</t>
  </si>
  <si>
    <t>Additional Deductions &amp; Non-Taxable Income:</t>
  </si>
  <si>
    <t xml:space="preserve"> Federal tax net income</t>
  </si>
  <si>
    <t xml:space="preserve"> Computation of tax:</t>
  </si>
  <si>
    <t>Computed Federal Income Tax</t>
  </si>
  <si>
    <t>48. SPECIAL CHARGES</t>
  </si>
  <si>
    <t xml:space="preserve"> Report below all expenditures incurred during the year for the purpose of lobbying (see paragraph (1) of account</t>
  </si>
  <si>
    <t xml:space="preserve"> in USOA); contributions for charitable, social or community welfare purposes; penalties and fines paid</t>
  </si>
  <si>
    <t>The amount in Column (a) reflects the year end balance in the reporting year for Long-Term Debt (including</t>
  </si>
  <si>
    <t>at the end of the reporting year.  The cost rate is derived by dividing the interest expense and/or preferred stock</t>
  </si>
  <si>
    <t>dividends by the respective year end debt or preferred stock balance.  The return on common equity is a</t>
  </si>
  <si>
    <t>earned rates of return reported here are not necessairly the same that would be</t>
  </si>
  <si>
    <t>If Total on Line 24 is less than 20% of Total Assets the Filing of this Schedule 24 is optional.</t>
  </si>
  <si>
    <t>This schedule is optional for filers if Line 26 is less than 5% of the Total Assets of the Company.</t>
  </si>
  <si>
    <t>5.  This schedule is optional for filers if the aggregate Year End Book Value of account 1401.2 and Account 1402 is less than</t>
  </si>
  <si>
    <t>5% of the Total Assets of the Company.</t>
  </si>
  <si>
    <t xml:space="preserve"> 2.  This schedule is optional for filers if the aggregate Year End Book Value of Account 1401.2 and Account 1402 is less than 5% of the Total Assets of the Company.</t>
  </si>
  <si>
    <t>36. Capitalization</t>
  </si>
  <si>
    <t xml:space="preserve">               Grand Total Long Term Debt</t>
  </si>
  <si>
    <t>Par or</t>
  </si>
  <si>
    <t>stated</t>
  </si>
  <si>
    <t>value</t>
  </si>
  <si>
    <t>per share</t>
  </si>
  <si>
    <t xml:space="preserve">               Grand Total Capitalization</t>
  </si>
  <si>
    <t>Other Long-Term Liabilities</t>
  </si>
  <si>
    <t>OTHER DEFERRED CREDITS</t>
  </si>
  <si>
    <t xml:space="preserve"> 2. For all other items, report the indicated particulars of each item amounting individually to $100,000 or more for Class A companies, or $10,000</t>
  </si>
  <si>
    <t>or more for Class B Companies</t>
  </si>
  <si>
    <t xml:space="preserve"> 4. Where numerous accounts are affected in the disposition of these credits, the designation "various" may be inserted for accounts debited.</t>
  </si>
  <si>
    <t xml:space="preserve"> for Class B companies.  This schedule is optional for companies whose total for Line 45 is less than 10% of</t>
  </si>
  <si>
    <t>Operating Expenses Excluding Depreciation.</t>
  </si>
  <si>
    <t>less than $2,000 for Class B companies.  This schedule is optional for companies whose total for Line 45 is less than 10% of</t>
  </si>
  <si>
    <t xml:space="preserve">(e) </t>
  </si>
  <si>
    <t>VERIZON NEW YORK INC.</t>
  </si>
  <si>
    <t>140 WEST STREET</t>
  </si>
  <si>
    <t>NEW YORK, N.Y. 10007</t>
  </si>
  <si>
    <t>Respondent was incorporated in New York State on June 18, 1896 under the</t>
  </si>
  <si>
    <t>Transportation Corporation Law</t>
  </si>
  <si>
    <t>Property was not held by a receiver or trustee</t>
  </si>
  <si>
    <t>are not prepared.</t>
  </si>
  <si>
    <t>The common stock of the respondent is wholly owned by NYNEX LLC which is</t>
  </si>
  <si>
    <t>wholly owned by Verizon Communications Inc.  This list displays companies in which</t>
  </si>
  <si>
    <t>Verizon Communications Inc. has interest of 5% or more:</t>
  </si>
  <si>
    <t>210 Pine Street Condominium Association</t>
  </si>
  <si>
    <t>Bell Atlantic Mobile Systems LLC</t>
  </si>
  <si>
    <t>Bell Atlantic TriCon Leasing Corporation</t>
  </si>
  <si>
    <t>Conagro Telecommunications, S.A.</t>
  </si>
  <si>
    <t>Continental Telecommunications Company (Nigeria)</t>
  </si>
  <si>
    <t>Empire City Subway Company (Limited)</t>
  </si>
  <si>
    <t>Exchange Indemnity Company</t>
  </si>
  <si>
    <t>Exchange Indemnity Company New Jersey</t>
  </si>
  <si>
    <t>Exchange Indemnity Company New York</t>
  </si>
  <si>
    <t>Fox Court Nominees Limited</t>
  </si>
  <si>
    <t>GTE Life Insurance Company Limited</t>
  </si>
  <si>
    <t>GTE Operations Support Incorporated</t>
  </si>
  <si>
    <t>GTE Overseas Corporation</t>
  </si>
  <si>
    <t>Hughes Oriental Telematics Holding (China) Company Limited</t>
  </si>
  <si>
    <t>Laycon Telecommunications, S.A.</t>
  </si>
  <si>
    <t>MCI International Services, Inc.</t>
  </si>
  <si>
    <t>Metropolitan Fiber Systems of New York, Inc.</t>
  </si>
  <si>
    <t>MK International Limited</t>
  </si>
  <si>
    <t>NCC Charlie Company</t>
  </si>
  <si>
    <t>NCC Delta Company</t>
  </si>
  <si>
    <t>NCC Echo Company</t>
  </si>
  <si>
    <t>NCC Farnborough Company</t>
  </si>
  <si>
    <t>NCC Farnborough Investments Limited</t>
  </si>
  <si>
    <t>NCC Farnborough Trustee Limited</t>
  </si>
  <si>
    <t>NCC FSC V, Inc.</t>
  </si>
  <si>
    <t>NCC FSC XII, Inc.</t>
  </si>
  <si>
    <t>NCC Golf Company</t>
  </si>
  <si>
    <t>NCC Hampshire Investments Ltd.</t>
  </si>
  <si>
    <t>NCC Key Company</t>
  </si>
  <si>
    <t>NCC Micron Company</t>
  </si>
  <si>
    <t>NCC Sierra Company</t>
  </si>
  <si>
    <t>NCC Yearling Company</t>
  </si>
  <si>
    <t>NYNEX LLC</t>
  </si>
  <si>
    <t>PT Communications Verizon Indonesia</t>
  </si>
  <si>
    <t>RJM Lease Partners I</t>
  </si>
  <si>
    <t>Sherkate Sahami Khass Telephone Sazi Iran</t>
  </si>
  <si>
    <t>Terremark North America LLC</t>
  </si>
  <si>
    <t>UAB Verizon Lietuva</t>
  </si>
  <si>
    <t>Verizon (Thailand) Limited</t>
  </si>
  <si>
    <t>Verizon Argentina S.R.L.</t>
  </si>
  <si>
    <t>Verizon Asia Pacific Holdings Pte. Ltd.</t>
  </si>
  <si>
    <t>Verizon Australia Pty Limited</t>
  </si>
  <si>
    <t>Verizon Austria GmbH</t>
  </si>
  <si>
    <t>Verizon Benefits Administration Inc.</t>
  </si>
  <si>
    <t>Verizon Bulgaria EOOD</t>
  </si>
  <si>
    <t>Verizon Business Global LLC</t>
  </si>
  <si>
    <t>Verizon Business International Holdings B.V.</t>
  </si>
  <si>
    <t>Verizon Business Purchasing LLC</t>
  </si>
  <si>
    <t>Verizon Business Security Solutions Luxembourg SA</t>
  </si>
  <si>
    <t>Verizon Canada Ltd.</t>
  </si>
  <si>
    <t>Verizon Capital Corp.</t>
  </si>
  <si>
    <t>Verizon Chile S.A.</t>
  </si>
  <si>
    <t>Verizon Colombia S.A.</t>
  </si>
  <si>
    <t>Verizon Communications Egypt LLC</t>
  </si>
  <si>
    <t>Verizon Communications Guatemala Limitada</t>
  </si>
  <si>
    <t>Verizon Communications India Private Limited</t>
  </si>
  <si>
    <t>Verizon Communications Malaysia Sdn. Bhd.</t>
  </si>
  <si>
    <t>Verizon Communications Philippines Inc.</t>
  </si>
  <si>
    <t>Verizon Communications Singapore Pte. Ltd.</t>
  </si>
  <si>
    <t>Verizon Communications Slovakia s.r.o</t>
  </si>
  <si>
    <t>Verizon Communications South Africa (Pty) Limited</t>
  </si>
  <si>
    <t>Verizon Communications Technology (Beijing) Co., Limited</t>
  </si>
  <si>
    <t>Verizon Connected Solutions Inc.</t>
  </si>
  <si>
    <t>6-D</t>
  </si>
  <si>
    <t>Verizon Corporate Resources Group LLC</t>
  </si>
  <si>
    <t>Verizon Corporate Services Group Inc.</t>
  </si>
  <si>
    <t>Verizon Costa Rica S.R.L.</t>
  </si>
  <si>
    <t>Verizon Credit Inc.</t>
  </si>
  <si>
    <t>Verizon Croatia Ltd.</t>
  </si>
  <si>
    <t>Verizon Czech s.r.o.</t>
  </si>
  <si>
    <t>Verizon Data Services India Private Limited</t>
  </si>
  <si>
    <t>Verizon Data Services LLC</t>
  </si>
  <si>
    <t>Verizon Delaware LLC</t>
  </si>
  <si>
    <t>Verizon Denmark A/S</t>
  </si>
  <si>
    <t>Verizon Deutschland GmbH</t>
  </si>
  <si>
    <t>Verizon Ecuador Cia. Ltda</t>
  </si>
  <si>
    <t>Verizon ELPI Holding Corp.</t>
  </si>
  <si>
    <t>Verizon Estonia OÜ</t>
  </si>
  <si>
    <t>Verizon European Holdings Limited</t>
  </si>
  <si>
    <t>Verizon Federal Inc.</t>
  </si>
  <si>
    <t>Verizon Financial Services LLC</t>
  </si>
  <si>
    <t>Verizon Financing</t>
  </si>
  <si>
    <t>Verizon Finland Oy</t>
  </si>
  <si>
    <t>Verizon Foundation</t>
  </si>
  <si>
    <t>Verizon France SAS</t>
  </si>
  <si>
    <t>Verizon FZ-LLC</t>
  </si>
  <si>
    <t>Verizon Hawaii International Inc.</t>
  </si>
  <si>
    <t>6-E</t>
  </si>
  <si>
    <t>Verizon Hellas Telecommunications, Single Member Limited Liability Company</t>
  </si>
  <si>
    <t>Verizon Holding Austria GmbH</t>
  </si>
  <si>
    <t>Verizon Holding do Brasil Ltda.</t>
  </si>
  <si>
    <t>Verizon Holding France EURL</t>
  </si>
  <si>
    <t>Verizon Holding Netherlands B.V.</t>
  </si>
  <si>
    <t>Verizon Hong Kong Limited</t>
  </si>
  <si>
    <t>Verizon Hungary Telecommunications Limited Liability Company</t>
  </si>
  <si>
    <t>Verizon Iceland ehf</t>
  </si>
  <si>
    <t>Verizon Information Services-Costa Rica, LLC</t>
  </si>
  <si>
    <t>Verizon International Holdings Inc.</t>
  </si>
  <si>
    <t>Verizon International Inc.</t>
  </si>
  <si>
    <t>Verizon International Limited</t>
  </si>
  <si>
    <t>Verizon Investment Management Corp.</t>
  </si>
  <si>
    <t>Verizon Ireland Limited</t>
  </si>
  <si>
    <t>Verizon Israel Telecommunications Limited</t>
  </si>
  <si>
    <t>Verizon Italia S.p.A.</t>
  </si>
  <si>
    <t>Verizon Japan Ltd</t>
  </si>
  <si>
    <t>Verizon Komunifacije d.o.o., Beograd</t>
  </si>
  <si>
    <t>Verizon Korea Limited</t>
  </si>
  <si>
    <t>Verizon Latvia SIA</t>
  </si>
  <si>
    <t>Verizon Licensing Company</t>
  </si>
  <si>
    <t>Verizon Ljubljana trgovina in storitive, d.o.o.</t>
  </si>
  <si>
    <t>Verizon Long Distance LLC</t>
  </si>
  <si>
    <t>Verizon Malta Limited</t>
  </si>
  <si>
    <t>Verizon Maryland LLC</t>
  </si>
  <si>
    <t>Verizon Morocco Sarl</t>
  </si>
  <si>
    <t>Verizon Nederland BV</t>
  </si>
  <si>
    <t>Verizon Network Integration Corp.</t>
  </si>
  <si>
    <t>Verizon New England Inc.</t>
  </si>
  <si>
    <t>Verizon New Jersey Inc.</t>
  </si>
  <si>
    <t>Verizon New York Inc.</t>
  </si>
  <si>
    <t>Verizon New Zealand Limited</t>
  </si>
  <si>
    <t>Verizon North LLC</t>
  </si>
  <si>
    <t>Verizon Norway AS</t>
  </si>
  <si>
    <t>Verizon Online LLC</t>
  </si>
  <si>
    <t>6-F</t>
  </si>
  <si>
    <t>Verizon Panama S.A.</t>
  </si>
  <si>
    <t>Verizon Patent and Licensing Inc.</t>
  </si>
  <si>
    <t>Verizon Pennsylvania LLC</t>
  </si>
  <si>
    <t>Verizon Peru S.R.L.</t>
  </si>
  <si>
    <t>Verizon Polska Sp. Z o.o.</t>
  </si>
  <si>
    <t>Verizon Portugal - Sociedade Unipessoal, Lda.</t>
  </si>
  <si>
    <t>Verizon Realty Corp.</t>
  </si>
  <si>
    <t>Verizon Romania SRL</t>
  </si>
  <si>
    <t>Verizon Rus LLC</t>
  </si>
  <si>
    <t>Verizon Saudi Arabia LLC</t>
  </si>
  <si>
    <t>Verizon Select Services Inc.</t>
  </si>
  <si>
    <t>Verizon Select Services of Virginia Inc.</t>
  </si>
  <si>
    <t>Verizon Services Corp.</t>
  </si>
  <si>
    <t>Verizon Services Organization Inc.</t>
  </si>
  <si>
    <t>Verizon Services Singapore Pte. Ltd</t>
  </si>
  <si>
    <t>Verizon Servicios Empresariales Mexico, S. de R.L. de C.V.</t>
  </si>
  <si>
    <t>Verizon Sourcing LLC</t>
  </si>
  <si>
    <t>Verizon South Inc.</t>
  </si>
  <si>
    <t>Verizon Spain Holdings, S.L.</t>
  </si>
  <si>
    <t>Verizon Spain S.L.</t>
  </si>
  <si>
    <t>Verizon Sweden Aktiebolag</t>
  </si>
  <si>
    <t>Verizon Switzerland AG</t>
  </si>
  <si>
    <t>Verizon Taiwan Co. Limited</t>
  </si>
  <si>
    <t>Verizon Telecomunicacóes do Brasil Ltda.</t>
  </si>
  <si>
    <t>Verizon Trademark Services LLC</t>
  </si>
  <si>
    <t>Verizon UK Limited</t>
  </si>
  <si>
    <t>Verizon Ukraine LLC</t>
  </si>
  <si>
    <t>Verizon Uruguay S.R.L.</t>
  </si>
  <si>
    <t>Verizon Venezuela, S.A.</t>
  </si>
  <si>
    <t>Verizon Ventures LLC</t>
  </si>
  <si>
    <t>Verizon Virginia LLC</t>
  </si>
  <si>
    <t>Verizon Washington, DC Inc.</t>
  </si>
  <si>
    <t>6-G</t>
  </si>
  <si>
    <t>6-H</t>
  </si>
  <si>
    <t>Builds, maintains and operates underground</t>
  </si>
  <si>
    <t>subways, conduits and ducts in the boroughs of</t>
  </si>
  <si>
    <t>Bronx and Manhattan, City of New York in which</t>
  </si>
  <si>
    <t>it leases space primarily for companies in the</t>
  </si>
  <si>
    <t>telecommunications business</t>
  </si>
  <si>
    <t xml:space="preserve"> of Verizon Communications Inc)</t>
  </si>
  <si>
    <t>New York, NY 10007</t>
  </si>
  <si>
    <t>None</t>
  </si>
  <si>
    <t xml:space="preserve"> 1. Has each share of stock the right to one vote? ___Yes_______ </t>
  </si>
  <si>
    <t xml:space="preserve"> 2. Are voting rights attached only to stock? ____Yes________</t>
  </si>
  <si>
    <t xml:space="preserve"> 3. Is cumulative voting permitted? ______No________</t>
  </si>
  <si>
    <t>5. State the total number of votes cast at such general meeting ___________1______________and the total number cast by proxy ___0_____.</t>
  </si>
  <si>
    <t xml:space="preserve"> 6. State the total number of voting security holders _____1______ and the total of all voting securities ______1_______  as of such</t>
  </si>
  <si>
    <t>Inquiry 1, 2, 3, 4 &amp; 5 - nothing to report</t>
  </si>
  <si>
    <t>Inquiry 6: Intrastate Changes in Services and Rates</t>
  </si>
  <si>
    <t>Description of Changes</t>
  </si>
  <si>
    <t>Service Classification</t>
  </si>
  <si>
    <t>Effective Date</t>
  </si>
  <si>
    <t>Estimated Annual Effect on Revenues</t>
  </si>
  <si>
    <t>Local/Toll</t>
  </si>
  <si>
    <t>Inquiry 7:</t>
  </si>
  <si>
    <t>Inquiry 8: Nothing to report</t>
  </si>
  <si>
    <t>Non-Management Pension Plan</t>
  </si>
  <si>
    <t>Management Pension Plan</t>
  </si>
  <si>
    <t>no par</t>
  </si>
  <si>
    <t>Other Interest Expense - Affiliates</t>
  </si>
  <si>
    <t>Depreciation Flow-Through</t>
  </si>
  <si>
    <t>50% Meal Expenses not Deductible</t>
  </si>
  <si>
    <t>Fines</t>
  </si>
  <si>
    <t>Equity in Subsidiary</t>
  </si>
  <si>
    <t>Section 199</t>
  </si>
  <si>
    <t>Deferred Tax on ITC</t>
  </si>
  <si>
    <t>Amortization of Investment Tax Credit</t>
  </si>
  <si>
    <t>Federal Benefit on State Tax</t>
  </si>
  <si>
    <t>Category</t>
  </si>
  <si>
    <t>Tax Yr  /  Municipality</t>
  </si>
  <si>
    <t>Aggregate all Other Company items under $100,000 for Class A and $25,000 for Class B Telecommunications Companies.</t>
  </si>
  <si>
    <t>Cellco Partnership</t>
  </si>
  <si>
    <t>Provided to Affiliates</t>
  </si>
  <si>
    <t>All Other Affiliates under 100K</t>
  </si>
  <si>
    <t>Purchased from Affiliates</t>
  </si>
  <si>
    <t>Manhattan (Bronx, Brooklyn Staten Island, N Manhattan, Queens, Manhattan)</t>
  </si>
  <si>
    <t>Midstate wo Connecticut (Midstate 132, Midstate 133)</t>
  </si>
  <si>
    <t>Connecticut</t>
  </si>
  <si>
    <t>Not Available</t>
  </si>
  <si>
    <t>NY COE Sales to Affiliates</t>
  </si>
  <si>
    <t>NY Purchased from MA</t>
  </si>
  <si>
    <t>NY Purchased from MD</t>
  </si>
  <si>
    <t>NY Purchased from NJ</t>
  </si>
  <si>
    <t>NY Purchased from PA</t>
  </si>
  <si>
    <t>NY Purchased from VA</t>
  </si>
  <si>
    <t>NY Purchased from RI</t>
  </si>
  <si>
    <t>NY Purchased from DE</t>
  </si>
  <si>
    <t>NY Purchased from DC</t>
  </si>
  <si>
    <t>NY COE Purchases from Affiliates</t>
  </si>
  <si>
    <t>8 and 3</t>
  </si>
  <si>
    <t>12 and 3</t>
  </si>
  <si>
    <t>45, 22.5, 15 and 7</t>
  </si>
  <si>
    <t>n/a</t>
  </si>
  <si>
    <t xml:space="preserve">   Aerial Cable Met.</t>
  </si>
  <si>
    <t>15 and 7</t>
  </si>
  <si>
    <t xml:space="preserve">   Aerial Cable Nmet.</t>
  </si>
  <si>
    <t xml:space="preserve">   U.G. Cable Met.</t>
  </si>
  <si>
    <t xml:space="preserve">   U.G. Cable Nmet.</t>
  </si>
  <si>
    <t xml:space="preserve">   Buried Cable Met.</t>
  </si>
  <si>
    <t xml:space="preserve">   Buried Cable Nmet.</t>
  </si>
  <si>
    <t xml:space="preserve"> Intrabuilding Cable Met</t>
  </si>
  <si>
    <t xml:space="preserve"> Intrabuilding Cable Nmet</t>
  </si>
  <si>
    <t>Pension - Associates</t>
  </si>
  <si>
    <t>Income Deferral Plan</t>
  </si>
  <si>
    <t>Executive Deferral Plan</t>
  </si>
  <si>
    <t>Recording of Franchise Fees</t>
  </si>
  <si>
    <t>Pension - Management</t>
  </si>
  <si>
    <t>N/A</t>
  </si>
  <si>
    <r>
      <t>Deferral of Asset Gain or (Loss)</t>
    </r>
    <r>
      <rPr>
        <vertAlign val="subscript"/>
        <sz val="12"/>
        <rFont val="Arial"/>
        <family val="2"/>
      </rPr>
      <t xml:space="preserve"> </t>
    </r>
    <r>
      <rPr>
        <vertAlign val="superscript"/>
        <sz val="12"/>
        <rFont val="Arial"/>
        <family val="2"/>
      </rPr>
      <t>1</t>
    </r>
  </si>
  <si>
    <r>
      <t xml:space="preserve">Amortization of Gains or Losses </t>
    </r>
    <r>
      <rPr>
        <vertAlign val="superscript"/>
        <sz val="12"/>
        <rFont val="Arial"/>
        <family val="2"/>
      </rPr>
      <t>1</t>
    </r>
  </si>
  <si>
    <t>Change in Assumptions/Methods</t>
  </si>
  <si>
    <t>Accumulated Pension (Asset)/Liability at Close of Year</t>
  </si>
  <si>
    <t>Lacking a curtailment/settlement event, schedule 55 is not applicable</t>
  </si>
  <si>
    <t>State  sepeartely below for each reportable event having occurred since the company's initial compliance with SFAS87, and for</t>
  </si>
  <si>
    <t>threshold equal to the sum of service cost and interest cost requiring settlement recognition per SFAS 88.</t>
  </si>
  <si>
    <t>In 4Q 2010 VZ Mgt. pension lump sum pension distributions surpassed the settlement threshold equal to the sum of service costs</t>
  </si>
  <si>
    <t>and interest costs requiring settlement recognition per SFAS88. In addition, in 3Q and 4Q, the NYNE associate plan received</t>
  </si>
  <si>
    <t>In 2009, Verizon's Management Non-Parco pension plan lump sum pension distributions surpassed the settlement</t>
  </si>
  <si>
    <t>In 2008, as a result of planned work force reductions, the Company incurred additional pension costs of $27,000,000 for management</t>
  </si>
  <si>
    <t>employees comprised of a charge for special termination benefits of $3,000,000, settlements of $24,000,000 and a curtailment gain of</t>
  </si>
  <si>
    <t>$0.  There were no additional pension costs, charges for special termination benefits or curtailment gains associated with nonmanage-</t>
  </si>
  <si>
    <t>ment employees.</t>
  </si>
  <si>
    <t>In 2007 the Company incurred no additional pension costs for management employees related to the special termination benefits,</t>
  </si>
  <si>
    <t>settlements or curtailments.</t>
  </si>
  <si>
    <t>In 2006, as a result of planned work force reductions, the Company incurred additional pension costs of $4,000,000 for</t>
  </si>
  <si>
    <t xml:space="preserve">management employees comprised of a charge for special termination benefits of $2,000,000, settlements of $2,000,000 </t>
  </si>
  <si>
    <t>and a curtailment gain of $0.  In 2006, as a result of planned work reductions, the Company incurred additional pension costs</t>
  </si>
  <si>
    <t>of $0 for nonmanagement employees comprised of a charge for special termination benefits of $0 and a curtailment gain of $0.</t>
  </si>
  <si>
    <t>In 2005, as a result of planned work force reductions, the Company incurred additional</t>
  </si>
  <si>
    <t>pension costs of $66,990,000 for management employees comprised of a charge for special termination</t>
  </si>
  <si>
    <t>benefits of $0, settlements of $0, and a curtailment gain of $(66,990,000).  In 2005, as a result of planned work</t>
  </si>
  <si>
    <t>force reductions, the Company incurred additional pension costs of $0 for associate employees</t>
  </si>
  <si>
    <t>comprised of a charge for special termination benefits of $0, settlements of $0, and a curtailment gain of $0.</t>
  </si>
  <si>
    <t>In 2004, as a result of planned work force reductions, the Company incurred additional</t>
  </si>
  <si>
    <t>pension costs of $42,374,000 for management employees comprised of a charge for special termination</t>
  </si>
  <si>
    <t>benefits of $0, settlements of $42,374,000, and a curtailment gain of $0.  In 2004, as a result of planned work</t>
  </si>
  <si>
    <t>In 2003, as a result of planned work force reductions, the Company incurred additional</t>
  </si>
  <si>
    <t>pension costs of $128,063,000 for management employees comprised of a charge for special termination</t>
  </si>
  <si>
    <t>benefits of $118,239,000, settlements of $0, and a curtailment gain of $(9,824,000).  In 2003, as a result of planned work</t>
  </si>
  <si>
    <t>force reductions, the Company incurred additional pension costs of $230,589,000 for associate employees</t>
  </si>
  <si>
    <t>comprised of a charge for special termination benefits of $230,589,000, settlements of $0, and a curtailment gain of $0.</t>
  </si>
  <si>
    <t>In 2002, as a result of planned work force reductions, the Company incurred additional</t>
  </si>
  <si>
    <t>pension costs of $ 235,000 for management employees comprised of a charge for special termination</t>
  </si>
  <si>
    <t>benefits of $ 235,000, settlements of $0, and a curtailment gain of $ 0.  In 2002, as a result of planned work</t>
  </si>
  <si>
    <t>force reductions, the Company incurred additional pension costs of $ 322,207,000 for associate employees</t>
  </si>
  <si>
    <t>comprised of a charge for special termination benefits of $ 189,520,000, settlements of $89,894,000, and a crtailment gain of $42,793,000</t>
  </si>
  <si>
    <t>In 2001, as a result of planned work force reductions, the Company incurred additional pension costs of $ 0 for management</t>
  </si>
  <si>
    <t>employees comprised of a charge for special termination benefits of $ 0 and a curtailment gain of $ 0.  In 2001, as a</t>
  </si>
  <si>
    <t>result of planned work reductions, the Company incurred additional pension costs of $ 354,000,000 for associate employees</t>
  </si>
  <si>
    <t>comprised of a charge for special termination benefits of $ 354,000,000 and a curtailment gain of $ 0.  In accordance with</t>
  </si>
  <si>
    <t>the commission order effective August 12, 1999, in case 92-C-0665, the Company amortized $ 185,103,912 of additional OPEB TBO.</t>
  </si>
  <si>
    <t>In 2000, as a result of planned work force reductions, the Company incurred additional pension costs of $0 for management</t>
  </si>
  <si>
    <t>employees comprised of a charge for special termination benefits of $0 and a curtailment gain of $0.  In 2000, as a</t>
  </si>
  <si>
    <t>result of planned work reductions, the Company incurred additional pension costs of $0 for nonmanagement employees</t>
  </si>
  <si>
    <t>comprised of a charge for special termination benefits of $0 and a curtailment gain of $0.  In accordance with</t>
  </si>
  <si>
    <t>the Commission order effective August 12, 1999, in case 92-C-0665, the Company amortized $245,778,084 of additional OPEB TBO.</t>
  </si>
  <si>
    <t>In 1999, as a result of planned work force reductions, the Company incurred additional pension costs of $0 for management</t>
  </si>
  <si>
    <t>employees comprised of a charge for special termination benefits of $0 and a curtailment gain of $0.  In 1999, as a</t>
  </si>
  <si>
    <t>result of planned work reductions, the Company incurred additional pension costs of $35,127,305 for nonmanagement employees</t>
  </si>
  <si>
    <t>comprised of a charge for special termination benefits of $409,487,296 and a curtailment gain of $(54,359,991).  In accordance with</t>
  </si>
  <si>
    <t>the Commission order effective August 12, 1999, in case 92-C-0665, the Company amortized $71,038,236 of additional OPEB TBO.</t>
  </si>
  <si>
    <t>In 1998, as a result of planned work force reductions, the Company incurred additional pension costs of $0 for management</t>
  </si>
  <si>
    <t>employees comprised of a charge for special termination benefits of $0 and a curtailment gain of $0.  In 1998, as a</t>
  </si>
  <si>
    <t>result of planned work reductions, the Company incurred additional pension costs of $262,437,113 for nonmanagement employees</t>
  </si>
  <si>
    <t>comprised of a charge for special termination benefits of $303,541,367  and a curtailment gain of $(41,104,254)</t>
  </si>
  <si>
    <t>Accumulated Postretirement Benefit Obligation (APBO)</t>
  </si>
  <si>
    <t>Unrecognized Gains/(Losses)</t>
  </si>
  <si>
    <t>Expected Return on Assets (EROA)</t>
  </si>
  <si>
    <t>Amortization of (Gains)/Losses</t>
  </si>
  <si>
    <t>Total OPEB Cost</t>
  </si>
  <si>
    <t>Note: This analysis includes the former Bell Atlantic South Management plan which</t>
  </si>
  <si>
    <t>Jurisdictional Breakdown of Net Periodic OPEB Cost:</t>
  </si>
  <si>
    <t>Return On Assets</t>
  </si>
  <si>
    <t>Amortization of Prior Service Cost</t>
  </si>
  <si>
    <t>Amortization of Net (Gain) Loss</t>
  </si>
  <si>
    <t>Schedules with additional pages added</t>
  </si>
  <si>
    <t xml:space="preserve">                                             NAME OF PLAN                                                                       BENEFITS</t>
  </si>
  <si>
    <t>AMOUNT</t>
  </si>
  <si>
    <t>The Plan for Group                        Verizon Sickness &amp; Accident Disability                The Company</t>
  </si>
  <si>
    <t xml:space="preserve">Insurance                                        Benefit Plan for New York Associates             </t>
  </si>
  <si>
    <t>The Plan  for Group                     Verizon Long Term Disability Plan                           The Company</t>
  </si>
  <si>
    <t xml:space="preserve">Insurance                                       for New York and New England Associates              </t>
  </si>
  <si>
    <t>The Plan for Group                         Verizon  Group Life Insurance Plan                    Insurance Carrier</t>
  </si>
  <si>
    <t>Insurance                                       for New York and New England Associates</t>
  </si>
  <si>
    <t>The Plan for Group                      Verizon Dental Expense Plan                                 Insurance Carrier</t>
  </si>
  <si>
    <t>Insurance                                      for New York and New England Associates</t>
  </si>
  <si>
    <t>The Plan for Group                      Verizon Medical Expense Plan                              Insurance Carrier</t>
  </si>
  <si>
    <t>Insurance                                     for New York and New England Associates</t>
  </si>
  <si>
    <t>Verizon Management                      Verizon Pension Plan for                                       Trusteed Plan</t>
  </si>
  <si>
    <t xml:space="preserve">Pension Plan                               Associates           </t>
  </si>
  <si>
    <t>Verizon Savings Plan                      Verizon Savings and Security                               Trusteed Plan</t>
  </si>
  <si>
    <t>for Management                             Plan for New York and New England</t>
  </si>
  <si>
    <t>Employees                                                              Associates</t>
  </si>
  <si>
    <t>Employee Benefit Obligations</t>
  </si>
  <si>
    <t>Provision for losses for Accounts Receivables</t>
  </si>
  <si>
    <t xml:space="preserve">          Purchase of Short Term Investments</t>
  </si>
  <si>
    <t xml:space="preserve">          Sale of Short Term Investments</t>
  </si>
  <si>
    <t xml:space="preserve">          Change in O/S Checks</t>
  </si>
  <si>
    <t xml:space="preserve">          Other</t>
  </si>
  <si>
    <t>FCC Video Copyright Fees</t>
  </si>
  <si>
    <t>FCC Regulatory Fees</t>
  </si>
  <si>
    <t>Income tax</t>
  </si>
  <si>
    <t>30 Year 6.50% Debenture</t>
  </si>
  <si>
    <t>Allentown SMSA Limited Partnership</t>
  </si>
  <si>
    <t>Alltel Communications of LaCrosse Limited Partnership</t>
  </si>
  <si>
    <t>Alltel Corporation</t>
  </si>
  <si>
    <t>Alltel Information (Mauritius) Inc.</t>
  </si>
  <si>
    <t>Anderson CellTelCo</t>
  </si>
  <si>
    <t>Athens Cellular, Inc.</t>
  </si>
  <si>
    <t>Badlands Cellular of North Dakota Limited Partnership</t>
  </si>
  <si>
    <t>Bismarck MSA Limited Partnership</t>
  </si>
  <si>
    <t>California RSA No. 4 Limited Partnership</t>
  </si>
  <si>
    <t>Cellular 29 Ltd.</t>
  </si>
  <si>
    <t>Central Dakota Cellular of North Dakota Limited Partnership</t>
  </si>
  <si>
    <t>Charleston-North Charleston MSA Limited Partnership</t>
  </si>
  <si>
    <t>Chicago SMSA Limited Partnership</t>
  </si>
  <si>
    <t>Colorado 7-Saguache Limited Partnership</t>
  </si>
  <si>
    <t>CommNet Cellular Inc.</t>
  </si>
  <si>
    <t>Fresno MSA Limited Partnership</t>
  </si>
  <si>
    <t>Gadsden CellTelCo Partnership</t>
  </si>
  <si>
    <t>Gila River Cellular General Partnership</t>
  </si>
  <si>
    <t>Gold Creek Cellular of Montana Limited Partnership</t>
  </si>
  <si>
    <t>Gold Creek Cellular, Inc.</t>
  </si>
  <si>
    <t>GTE Mobilnet of California Limited Partnership</t>
  </si>
  <si>
    <t>GTE Mobilnet of Florence, Alabama Incorporated</t>
  </si>
  <si>
    <t>GTE Mobilnet of Fort Wayne Limited Partnership</t>
  </si>
  <si>
    <t>GTE Mobilnet of Indiana Limited Partnership</t>
  </si>
  <si>
    <t>GTE Mobilnet of Indiana RSA #3 Limited Partnership</t>
  </si>
  <si>
    <t>GTE Mobilnet of Indiana RSA #6 Limited Partnership</t>
  </si>
  <si>
    <t>GTE Mobilnet of South Texas Limited Partnership</t>
  </si>
  <si>
    <t>GTE Mobilnet of Terre Haute Limited Partnership</t>
  </si>
  <si>
    <t>GTE Mobilnet of Texas RSA #17 Limited Partnership</t>
  </si>
  <si>
    <t>Idaho 6-Clark Limited Partnership</t>
  </si>
  <si>
    <t>Illinois RSA 6 and 7 Limited Partnership</t>
  </si>
  <si>
    <t>Indiana RSA #1 Limited Partnership</t>
  </si>
  <si>
    <t>Indiana RSA 2 Limited Partnership</t>
  </si>
  <si>
    <t>Iowa 8-Monona Limited Partnership</t>
  </si>
  <si>
    <t>Kentucky RSA No. 1 Partnership</t>
  </si>
  <si>
    <t>MBI Oversight LLC</t>
  </si>
  <si>
    <t>Missouri RSA 2 Limited Partnership</t>
  </si>
  <si>
    <t>Missouri RSA 4 Limited Partnership</t>
  </si>
  <si>
    <t>Muskegon Cellular Partnership</t>
  </si>
  <si>
    <t>New Mexico RSA 6-I Partnership</t>
  </si>
  <si>
    <t>New Mexico RSA No. 5 Limited Partnership</t>
  </si>
  <si>
    <t>New York RSA 2 Cellular Partnership</t>
  </si>
  <si>
    <t>New York SMSA Limited Partnership</t>
  </si>
  <si>
    <t>North Central RSA 2 of North Dakota Limited Partnership</t>
  </si>
  <si>
    <t>North Central RSA 2, Inc.</t>
  </si>
  <si>
    <t>North Dakota 5-Kidder Limited Partnership</t>
  </si>
  <si>
    <t>North Dakota RSA No. 3 Limited Partnership</t>
  </si>
  <si>
    <t>Northeast Pennsylvania SMSA Limited Partnership</t>
  </si>
  <si>
    <t>Northwest Dakota Cellular of North Dakota Limited Partnership</t>
  </si>
  <si>
    <t>Northwest Missouri Cellular Limited Partnership</t>
  </si>
  <si>
    <t>NV Verizon Belgium Luxembourg SA</t>
  </si>
  <si>
    <t>Omaha Cellular Telephone Company</t>
  </si>
  <si>
    <t>Pascagoula Cellular Partnership</t>
  </si>
  <si>
    <t>Pennsylvania RSA 1 Limited Partnership</t>
  </si>
  <si>
    <t>Pennsylvania RSA No. 6 (I) Limited Partnership</t>
  </si>
  <si>
    <t>Petersburg Cellular Partnership</t>
  </si>
  <si>
    <t>Pinnacles Cellular, Inc.</t>
  </si>
  <si>
    <t>Pittsburgh SMSA Limited Partnership</t>
  </si>
  <si>
    <t>Purco Holding LLC</t>
  </si>
  <si>
    <t>Red River Cellular of North Dakota Limited Partnership</t>
  </si>
  <si>
    <t>Redding MSA Limited Partnership</t>
  </si>
  <si>
    <t>RSA 1 Limited Partnership</t>
  </si>
  <si>
    <t>RSA 7 Limited Partnership</t>
  </si>
  <si>
    <t>Rural Cellular Corporation</t>
  </si>
  <si>
    <t>Sacramento-Valley Limited Partnership</t>
  </si>
  <si>
    <t>San Isabel Cellular of Colorado Limited Partnership</t>
  </si>
  <si>
    <t>Sand Dunes Cellular of Colorado Limited Partnership</t>
  </si>
  <si>
    <t>Seattle SMSA Limited Partnership</t>
  </si>
  <si>
    <t>Sioux City MSA Limited Partnership</t>
  </si>
  <si>
    <t>Springfield Cellular Telephone Company</t>
  </si>
  <si>
    <t>St. Joseph CellTelCo</t>
  </si>
  <si>
    <t>St. Lawrence Seaway RSA Cellular Partnership</t>
  </si>
  <si>
    <t>Teton Cellular of Idaho Limited Partnership</t>
  </si>
  <si>
    <t>Teton Cellular, Inc.</t>
  </si>
  <si>
    <t>Texas RSA #11B Limited Partnership</t>
  </si>
  <si>
    <t>Topeka Cellular Telephone Company, Inc.</t>
  </si>
  <si>
    <t>Tuscaloosa Cellular Partnership</t>
  </si>
  <si>
    <t>Tyler/Longview/Marshall MSA Limited Partnership</t>
  </si>
  <si>
    <t>Verizon Global Enterprise B.V.</t>
  </si>
  <si>
    <t>Verizon International Business Ventures Inc.</t>
  </si>
  <si>
    <t>Verizon Puerto Rico LLC</t>
  </si>
  <si>
    <t>Verizon Services Ireland Limited</t>
  </si>
  <si>
    <t>Verizon Terremark NV</t>
  </si>
  <si>
    <t>Verizon Wireless Acquisition South LLC</t>
  </si>
  <si>
    <t>Verizon Wireless Network Procurement LP</t>
  </si>
  <si>
    <t>Verizon Wireless of the East LP</t>
  </si>
  <si>
    <t>Verizon Wireless Services, LLC</t>
  </si>
  <si>
    <t>Virginia RSA 5 Limited Partnership</t>
  </si>
  <si>
    <t>Wasatch Utah RSA No. 2 Limited Partnership</t>
  </si>
  <si>
    <t>Western Iowa Cellular, Inc.</t>
  </si>
  <si>
    <t>Wisconsin RSA #1 Limited Partnership</t>
  </si>
  <si>
    <t>Wisconsin RSA #6 Partnership, LLP</t>
  </si>
  <si>
    <t>Wisconsin RSA No. 8 Limited Partnership</t>
  </si>
  <si>
    <t>2681</t>
  </si>
  <si>
    <t>2682</t>
  </si>
  <si>
    <t>2690</t>
  </si>
  <si>
    <r>
      <t>1</t>
    </r>
    <r>
      <rPr>
        <sz val="12"/>
        <rFont val="Arial"/>
        <family val="2"/>
      </rPr>
      <t xml:space="preserve">Gain/loss is recognized immediately under mark to market accounting, so unrecognized amount as  </t>
    </r>
  </si>
  <si>
    <t>NY Sold to MA</t>
  </si>
  <si>
    <t>NY Sold to DC</t>
  </si>
  <si>
    <t>NY Sold to DE</t>
  </si>
  <si>
    <t>NY Sold to MD</t>
  </si>
  <si>
    <t>NY Sold to NJ</t>
  </si>
  <si>
    <t>NY Sold to PA</t>
  </si>
  <si>
    <t>NY Sold to RI</t>
  </si>
  <si>
    <t>NY Sold to VA</t>
  </si>
  <si>
    <t>NYNEX LLC (a wholly owned subsidiary</t>
  </si>
  <si>
    <t>Los Angeles SMSA Limited Partnership, a California Limited Partnership</t>
  </si>
  <si>
    <t>Zentry LLC</t>
  </si>
  <si>
    <t>223209</t>
  </si>
  <si>
    <t>CT Sold to MA</t>
  </si>
  <si>
    <t>223202</t>
  </si>
  <si>
    <t>CT Sold to NJ</t>
  </si>
  <si>
    <t>CT Sold to PA</t>
  </si>
  <si>
    <t>CT Sold to VA</t>
  </si>
  <si>
    <t>221201</t>
  </si>
  <si>
    <t>221202</t>
  </si>
  <si>
    <t>223208</t>
  </si>
  <si>
    <t>236201</t>
  </si>
  <si>
    <t>223201</t>
  </si>
  <si>
    <t>CT Purchased from VA</t>
  </si>
  <si>
    <t>CT Purchased from MA</t>
  </si>
  <si>
    <t>CT Purchased from MD</t>
  </si>
  <si>
    <t>CT Purchased from NJ</t>
  </si>
  <si>
    <t>CT Purchased from PA</t>
  </si>
  <si>
    <t>223203</t>
  </si>
  <si>
    <t>Page 89.  Use a separate insert sheet if more space is necessary.</t>
  </si>
  <si>
    <t xml:space="preserve">merged with the North Management plan as of January 1, 1999. MCI results are also included in </t>
  </si>
  <si>
    <t>the Management Plan.</t>
  </si>
  <si>
    <t xml:space="preserve">Inquiry 11 - Change in Accounting Standards:  Verizon adopted the following accounting standards. </t>
  </si>
  <si>
    <t>4 DIGET</t>
  </si>
  <si>
    <t>Grand Total</t>
  </si>
  <si>
    <t>4510</t>
  </si>
  <si>
    <t>4550</t>
  </si>
  <si>
    <t>5001</t>
  </si>
  <si>
    <t>5002</t>
  </si>
  <si>
    <t>5003</t>
  </si>
  <si>
    <t>5040</t>
  </si>
  <si>
    <t>5050</t>
  </si>
  <si>
    <t>5060</t>
  </si>
  <si>
    <t>5081</t>
  </si>
  <si>
    <t>5084</t>
  </si>
  <si>
    <t>5082</t>
  </si>
  <si>
    <t>5083</t>
  </si>
  <si>
    <t>5100</t>
  </si>
  <si>
    <t>5111</t>
  </si>
  <si>
    <t>5112</t>
  </si>
  <si>
    <t>5122</t>
  </si>
  <si>
    <t>5125</t>
  </si>
  <si>
    <t>5169</t>
  </si>
  <si>
    <t>5240</t>
  </si>
  <si>
    <t>5261</t>
  </si>
  <si>
    <t>5263</t>
  </si>
  <si>
    <t>5264</t>
  </si>
  <si>
    <t>5270</t>
  </si>
  <si>
    <t>5230</t>
  </si>
  <si>
    <t>5280</t>
  </si>
  <si>
    <t>5302</t>
  </si>
  <si>
    <t>5301</t>
  </si>
  <si>
    <t>6622</t>
  </si>
  <si>
    <t>6623</t>
  </si>
  <si>
    <t>Values</t>
  </si>
  <si>
    <t>Sum of ADJ</t>
  </si>
  <si>
    <t>Sum of STATE</t>
  </si>
  <si>
    <t>Sum of Grand Total</t>
  </si>
  <si>
    <t>Long Island - Suffolk NY AFA</t>
  </si>
  <si>
    <t>Upstate East NY AFA</t>
  </si>
  <si>
    <t>CM Partners, LLC</t>
  </si>
  <si>
    <t>Complex Media, Inc.</t>
  </si>
  <si>
    <t>Fleetmatics Australia Pty Ltd</t>
  </si>
  <si>
    <t>GTE Wireless LLC</t>
  </si>
  <si>
    <t>Verizon ABS II LLC</t>
  </si>
  <si>
    <t>Verizon ABS LLC</t>
  </si>
  <si>
    <t>Verizon DPPA Master Trust</t>
  </si>
  <si>
    <t>Verizon DPPA True-up Trust</t>
  </si>
  <si>
    <t>Verizon UK Financing Limited</t>
  </si>
  <si>
    <t>Verizon UK Holding Limited</t>
  </si>
  <si>
    <t>34-35</t>
  </si>
  <si>
    <t>Loss on Debt Extinguishment</t>
  </si>
  <si>
    <t xml:space="preserve">Reports to stockholders or audited financial statements for Verizon New York Inc. </t>
  </si>
  <si>
    <t xml:space="preserve">Provides long distance services </t>
  </si>
  <si>
    <t>This Schedule does not meet the threshold for reporting per Case # 13-C-0349 Order Revising Annual Reports</t>
  </si>
  <si>
    <t xml:space="preserve">38.  Other Long-Term Liabilities </t>
  </si>
  <si>
    <t>Long Term Incentive</t>
  </si>
  <si>
    <t>Reserve for Tax Contingencies</t>
  </si>
  <si>
    <t>ALLTEL Communications of North Carolina Limited Partnership</t>
  </si>
  <si>
    <t>MCImetro Access Transmission Services Corp.</t>
  </si>
  <si>
    <t>TradeMore Services LLC</t>
  </si>
  <si>
    <t>Verizon Dominican Republic S.R.L.</t>
  </si>
  <si>
    <t>Verizon Smart Communities HU Kft</t>
  </si>
  <si>
    <t>Verizon Turnkey Services LLC</t>
  </si>
  <si>
    <t>Visible Service LLC</t>
  </si>
  <si>
    <t>XO Communications Services, LLC</t>
  </si>
  <si>
    <t>XO Virginia, LLC</t>
  </si>
  <si>
    <t>Serving Wire Center Information Update</t>
  </si>
  <si>
    <t>AOCI - EBO</t>
  </si>
  <si>
    <t>MANAGEMENT                                          NON-MANAGEMENT                                       PROVIDED</t>
  </si>
  <si>
    <t>Excess Deferred Taxes</t>
  </si>
  <si>
    <t>Beg Bal Adj</t>
  </si>
  <si>
    <t>Mark-to-Market accounting.</t>
  </si>
  <si>
    <r>
      <t>Discount Rate</t>
    </r>
    <r>
      <rPr>
        <vertAlign val="superscript"/>
        <sz val="12"/>
        <rFont val="Arial MT"/>
      </rPr>
      <t>2</t>
    </r>
  </si>
  <si>
    <r>
      <t>ANALYSIS OF OPEB COSTS</t>
    </r>
    <r>
      <rPr>
        <b/>
        <u/>
        <vertAlign val="superscript"/>
        <sz val="14"/>
        <rFont val="Arial MT"/>
      </rPr>
      <t>1</t>
    </r>
  </si>
  <si>
    <r>
      <t>NET PERIODIC OPEB COST</t>
    </r>
    <r>
      <rPr>
        <b/>
        <u/>
        <vertAlign val="superscript"/>
        <sz val="14"/>
        <rFont val="Arial MT"/>
      </rPr>
      <t>3</t>
    </r>
  </si>
  <si>
    <t xml:space="preserve">ECS and Spec Proj Billing Accruals                              </t>
  </si>
  <si>
    <t xml:space="preserve">Deferred Costs i/c/w Sale of Various Properties                  </t>
  </si>
  <si>
    <t xml:space="preserve">Other Non-Current Deferred Charges                      </t>
  </si>
  <si>
    <t xml:space="preserve">SAB 101                                                                                              </t>
  </si>
  <si>
    <t xml:space="preserve">Other Interfacing Balances                                                               </t>
  </si>
  <si>
    <t>Emily Sharpe, Sr. Manager Accounting</t>
  </si>
  <si>
    <t>Equity AOCI-EBO</t>
  </si>
  <si>
    <t>140 West Street</t>
  </si>
  <si>
    <t>Def Dir Comm LT ASC 606</t>
  </si>
  <si>
    <t xml:space="preserve">Short-Term Portion Long-Term Incentive Plan       </t>
  </si>
  <si>
    <t>Movildata Internacional, S.L.</t>
  </si>
  <si>
    <t>Straight Path Spectrum, LLC</t>
  </si>
  <si>
    <t>Verizon Connect Australia Pty Ltd.</t>
  </si>
  <si>
    <t>Verizon Connect Canada Inc.</t>
  </si>
  <si>
    <t>Verizon Connect Finland Oy</t>
  </si>
  <si>
    <t>Verizon Connect Fleet USA LLC</t>
  </si>
  <si>
    <t>Verizon Connect France</t>
  </si>
  <si>
    <t>Verizon Connect Germany GmbH</t>
  </si>
  <si>
    <t>Verizon Connect Inc.</t>
  </si>
  <si>
    <t>Verizon Connect Ireland Limited</t>
  </si>
  <si>
    <t>Verizon Connect Mexico S. de R.L. de C.V.</t>
  </si>
  <si>
    <t>Verizon Connect Netherlands B.V.</t>
  </si>
  <si>
    <t>Verizon Connect New Zealand Limited</t>
  </si>
  <si>
    <t>Verizon Connect NWF Inc.</t>
  </si>
  <si>
    <t>Verizon Connect Poland Sp. Z.o.o.</t>
  </si>
  <si>
    <t>Verizon Connect Telo Australia PTY Ltd</t>
  </si>
  <si>
    <t>Verizon Connect Telo Inc.</t>
  </si>
  <si>
    <t>Verizon Connect Telo UK Limited</t>
  </si>
  <si>
    <t>Verizon Connect UK Limited</t>
  </si>
  <si>
    <t>Verizon Purchasing Holdings LLC</t>
  </si>
  <si>
    <t>Verizon Smart Communities LLC</t>
  </si>
  <si>
    <t>These changes had the following effects on page 89:</t>
  </si>
  <si>
    <t xml:space="preserve">Other </t>
  </si>
  <si>
    <t xml:space="preserve"> Interest Deduction - Treasury Cash Pool Interest</t>
  </si>
  <si>
    <t>Tax @ 21%</t>
  </si>
  <si>
    <t>CT Sold to DE</t>
  </si>
  <si>
    <t>CT Sold to MD</t>
  </si>
  <si>
    <t>CT Sold to DC</t>
  </si>
  <si>
    <t>CT Purchased from DC</t>
  </si>
  <si>
    <t>Dividends received</t>
  </si>
  <si>
    <t xml:space="preserve"> Telecommunications Plant In Service</t>
  </si>
  <si>
    <t xml:space="preserve"> Accumulated Depreciation</t>
  </si>
  <si>
    <t>140 West St. 7th Fl Rm 7E100</t>
  </si>
  <si>
    <t>New York NY 10007</t>
  </si>
  <si>
    <t>SEE INSERT (PAGE 68-A )</t>
  </si>
  <si>
    <t>In addition, in 3Q,Verizon New York received a settlement charge of $.9M.</t>
  </si>
  <si>
    <t>settlement allocations of $348.4M and $86.5M - in 2Q received $80.7M and $323.4M as Curtailment and termination benefit charges.</t>
  </si>
  <si>
    <t>In 4Q 2011, Verizon's Management pension plan lump sum pension distributions surpassed the settlement</t>
  </si>
  <si>
    <t>In addtion,  ($ 73.4M) and ($ 6.0M) were allocated to Verizon New York in 4Q 2009 as Curtailment and Special Termination Benefit charges</t>
  </si>
  <si>
    <t>and a settlement charge of ($38.7M) was allocated in 3Q 09.</t>
  </si>
  <si>
    <t>The Company is engaged in providing two types of telecommunications services, exchange telecommunications and exchange access services, in New York State and a small portion of Connecticut (Greenwich and Byram only).  These telecommunications services include public and private voice and data transmission of radio and television signals and teletypewriter services.</t>
  </si>
  <si>
    <t>The respondent is subject to regulations of the Federal Communications Commission (FCC) with respect to interstate rates, lines and services and other matters.  The respondent's operations in the State of Connecticut, which are relatively minor in extent, are subject to regulation by the Public Utilities Regulatory Authority of the State of CT.</t>
  </si>
  <si>
    <t>Verizon Owner Trust 2018-A</t>
  </si>
  <si>
    <t>Inquiry 10: Other Important Changes - None</t>
  </si>
  <si>
    <t>11. NOTES TO BALANCE SHEET (Continued)</t>
  </si>
  <si>
    <t>31 A</t>
  </si>
  <si>
    <t>31 B</t>
  </si>
  <si>
    <t>31 C</t>
  </si>
  <si>
    <t>31 D</t>
  </si>
  <si>
    <t>CAPITAL STOCK AND FUNDED DEBT REACQUIRED OR RETIRED DURING THE YEAR</t>
  </si>
  <si>
    <t>In column (a) the description of the security should include, as appropriate, the dividend rate (if any) or the interest rate, term and</t>
  </si>
  <si>
    <t>maturity date.</t>
  </si>
  <si>
    <t>In columns (b) and (c) report the cost per unit of the reacquired securities, i.e., the call rate per unit in the case of called securities, the</t>
  </si>
  <si>
    <t xml:space="preserve">face amount per unit of matured debt, or the average purchase price per unit in the case of other securities required. </t>
  </si>
  <si>
    <t>If securities are reacquired in one year and retired in another, only the data called for in columns (a), (f), and (g) shall be reported for the</t>
  </si>
  <si>
    <t>year in which they are retired.</t>
  </si>
  <si>
    <t>With respect to columns (i) to (n), inclusive: (a) Report disposition of discounts, premiums, and expenses in the year in which the</t>
  </si>
  <si>
    <t xml:space="preserve">dispositions are made.  Do not report normal amortization of amounts includible in accounts 1407, Unamortized Debt Issuance Expense, </t>
  </si>
  <si>
    <t>or 4220, Premium on Long-Term Debt, and 4230, Discount on Long Term Debt, Through charges or credits to accounts 7530, 7510.3 and</t>
  </si>
  <si>
    <t>7510.2 and (b) if any amounts are to be amortized, state the fact in a note, describe the plan of amortization (including the period</t>
  </si>
  <si>
    <t>thereof), and give references to (1) the public authorities (if any) having jurisdiction over each transaction, (2) their authorization (e.g.,</t>
  </si>
  <si>
    <t>case or docket number), and (3) this Commission's approval of the proposed accounting.</t>
  </si>
  <si>
    <t>In the case of securities reacquired or retired in connection with refinancing, identify in a note the year and schedule of the annual</t>
  </si>
  <si>
    <t>report in which the refunding issue is described.</t>
  </si>
  <si>
    <t>REACQUIRED DURING THE YEAR</t>
  </si>
  <si>
    <t xml:space="preserve">  RETIRED DURING YEAR</t>
  </si>
  <si>
    <t>REACQUISITION</t>
  </si>
  <si>
    <t>COST</t>
  </si>
  <si>
    <t>Per</t>
  </si>
  <si>
    <t>Share</t>
  </si>
  <si>
    <t>Book or</t>
  </si>
  <si>
    <t>No. of</t>
  </si>
  <si>
    <t>$100 of</t>
  </si>
  <si>
    <t>Description of Security</t>
  </si>
  <si>
    <t>Debt</t>
  </si>
  <si>
    <t>of Stock</t>
  </si>
  <si>
    <t>xxxxxx</t>
  </si>
  <si>
    <t>xxxxx</t>
  </si>
  <si>
    <t>DISPOSITION OF</t>
  </si>
  <si>
    <t>Unamortized</t>
  </si>
  <si>
    <t>Redemption</t>
  </si>
  <si>
    <t>Reacquisition</t>
  </si>
  <si>
    <t>Discount (D) or</t>
  </si>
  <si>
    <t>Premium (P) or</t>
  </si>
  <si>
    <t>or Redemption</t>
  </si>
  <si>
    <t>Effective</t>
  </si>
  <si>
    <t>Premium (P)</t>
  </si>
  <si>
    <t>Discount (D)</t>
  </si>
  <si>
    <t>Expenses</t>
  </si>
  <si>
    <t>and Expense</t>
  </si>
  <si>
    <t>of Call</t>
  </si>
  <si>
    <t>(if any)</t>
  </si>
  <si>
    <t>Acct</t>
  </si>
  <si>
    <t>Remarks</t>
  </si>
  <si>
    <t>(n)</t>
  </si>
  <si>
    <t>(o)</t>
  </si>
  <si>
    <t>xxxx</t>
  </si>
  <si>
    <t>53. Employee Protective Plans (Continued)</t>
  </si>
  <si>
    <t>81 A</t>
  </si>
  <si>
    <t>82 A</t>
  </si>
  <si>
    <t>84-A</t>
  </si>
  <si>
    <t>91A</t>
  </si>
  <si>
    <t>CT Purchased from RI</t>
  </si>
  <si>
    <t>Litigation Settlement</t>
  </si>
  <si>
    <t>Refund of Overpayment</t>
  </si>
  <si>
    <t>30 Year 7.375% Debenture</t>
  </si>
  <si>
    <t>81A, 82A</t>
  </si>
  <si>
    <t>84A</t>
  </si>
  <si>
    <t>31A - 31D</t>
  </si>
  <si>
    <t>16-19</t>
  </si>
  <si>
    <t>22-23</t>
  </si>
  <si>
    <t>15A</t>
  </si>
  <si>
    <t>30-31</t>
  </si>
  <si>
    <t>Deferred Income Taxes - Dr. ..............................................</t>
  </si>
  <si>
    <t xml:space="preserve">     and Investment Tax Credits...............................................</t>
  </si>
  <si>
    <t>45-47</t>
  </si>
  <si>
    <t>29A</t>
  </si>
  <si>
    <t>Investments in Affiliated Companies..................................................</t>
  </si>
  <si>
    <t>50-51</t>
  </si>
  <si>
    <t>52-53</t>
  </si>
  <si>
    <t>Capitalization</t>
  </si>
  <si>
    <t>Reserved</t>
  </si>
  <si>
    <t>59-60</t>
  </si>
  <si>
    <t>Other Long Term Liabilities and Credits......................................................</t>
  </si>
  <si>
    <t>67-69</t>
  </si>
  <si>
    <t>70-71</t>
  </si>
  <si>
    <t>Contingent Liabilities..................................................................</t>
  </si>
  <si>
    <t>Employee Protective Plans</t>
  </si>
  <si>
    <t>79-80</t>
  </si>
  <si>
    <t>81-82</t>
  </si>
  <si>
    <t>83-84</t>
  </si>
  <si>
    <t>85-88</t>
  </si>
  <si>
    <t>Aabaco Small Business, LLC</t>
  </si>
  <si>
    <t>AirTouch Cellular Inc.</t>
  </si>
  <si>
    <t>Alltel Communications of Arkansas RSA #12 Cellular Limited Partnership</t>
  </si>
  <si>
    <t>Hidden Ridge Development LLC</t>
  </si>
  <si>
    <t>Hidden Ridge Owners Association, Inc.</t>
  </si>
  <si>
    <t>VEBA GP LLC</t>
  </si>
  <si>
    <t>Verizon CMP Holdings LLC</t>
  </si>
  <si>
    <t>Verizon Connect (China) Co., Ltd.</t>
  </si>
  <si>
    <t>Verizon Owner Trust 2019-A</t>
  </si>
  <si>
    <t>Verizon Owner Trust 2019-B</t>
  </si>
  <si>
    <t>Verizon Owner Trust 2019-C</t>
  </si>
  <si>
    <t>Verizon Owner Trust 2020-A</t>
  </si>
  <si>
    <t>wage increase applied to all steps of the wage scale.</t>
  </si>
  <si>
    <t>Cost Included with Medical</t>
  </si>
  <si>
    <t>Actual Return on Plan Assets                                   $0</t>
  </si>
  <si>
    <t>Service Cost                                                              $0</t>
  </si>
  <si>
    <t xml:space="preserve">     Deposits of Company Funds</t>
  </si>
  <si>
    <t>Other Expenses Paid By the Fund</t>
  </si>
  <si>
    <t>* Net Operating Income on Line 27 should equal Net Operating Income on Sch 12, Line 16, Column C.</t>
  </si>
  <si>
    <t>58-59</t>
  </si>
  <si>
    <t>73-74</t>
  </si>
  <si>
    <t>43-47</t>
  </si>
  <si>
    <t>2018 True-ups and Prior Year Audit</t>
  </si>
  <si>
    <r>
      <t>Recognition of (Gains) or Losses</t>
    </r>
    <r>
      <rPr>
        <vertAlign val="superscript"/>
        <sz val="12"/>
        <rFont val="Arial MT"/>
      </rPr>
      <t>3</t>
    </r>
  </si>
  <si>
    <t>Keefe B. Clemons</t>
  </si>
  <si>
    <t>Vice President, General Counsel and Secretary / Director</t>
  </si>
  <si>
    <t>Ronan Dunne</t>
  </si>
  <si>
    <t>Chief Executive Officer and President / Director</t>
  </si>
  <si>
    <t>John Townsend</t>
  </si>
  <si>
    <t>Senior Vice President and Chief Financial Officer / Director</t>
  </si>
  <si>
    <t>Region President - Consumer &amp; Mass Business Markets</t>
  </si>
  <si>
    <t>Vice President</t>
  </si>
  <si>
    <t>Suzanne M. Ferrara-Mora</t>
  </si>
  <si>
    <t>Vice President and Assistant Treasurer</t>
  </si>
  <si>
    <t>Controller</t>
  </si>
  <si>
    <t>Anthony A. Lewis</t>
  </si>
  <si>
    <t>Kevin M. Service</t>
  </si>
  <si>
    <t>Senior Vice President of Operations - Consumer &amp; Mass Business Markets</t>
  </si>
  <si>
    <t>Kee Chan Sin</t>
  </si>
  <si>
    <t>Vice President and Treasurer</t>
  </si>
  <si>
    <t>William P. Van Saders</t>
  </si>
  <si>
    <t>Vice President - Taxes</t>
  </si>
  <si>
    <t>Vandana Venkatesh</t>
  </si>
  <si>
    <t>Karen Zacharia</t>
  </si>
  <si>
    <t xml:space="preserve">Email address: regacct@verizon.com </t>
  </si>
  <si>
    <t>Telephone number: 212 519-4751</t>
  </si>
  <si>
    <t>If required, see insert page below.</t>
  </si>
  <si>
    <t>23-A</t>
  </si>
  <si>
    <t>Print as needed.</t>
  </si>
  <si>
    <t>Deferred Revenue Installs</t>
  </si>
  <si>
    <t>Deferred Credits - Misc Charges</t>
  </si>
  <si>
    <t>Deferred Credits - Loss of Use</t>
  </si>
  <si>
    <t>Other Post-Employment Benefits</t>
  </si>
  <si>
    <t>Non Current - Asset Retirement Obligation</t>
  </si>
  <si>
    <t>Unrecognized Tax Benefits - Federal</t>
  </si>
  <si>
    <t>Unrecognized Tax Benefits - Interest</t>
  </si>
  <si>
    <t>Unrecognized Tax Benefits - State</t>
  </si>
  <si>
    <t>Other Deferred - Misc Revenue Settlements</t>
  </si>
  <si>
    <t>Non Current - Leases</t>
  </si>
  <si>
    <t>Business Group Operations</t>
  </si>
  <si>
    <t>Consumer Group</t>
  </si>
  <si>
    <t>Network &amp; Technology</t>
  </si>
  <si>
    <t>Other Org</t>
  </si>
  <si>
    <t>Pittsfield Cellular Telephone Company</t>
  </si>
  <si>
    <t>6A - 6H</t>
  </si>
  <si>
    <t>Jennifer L. Moak</t>
  </si>
  <si>
    <t>Yolanda Stancil</t>
  </si>
  <si>
    <t>Column (g) - Incentive Pay - contains both Short-Term Incentives and the grant date fair value of Long-Term Incentives.</t>
  </si>
  <si>
    <t>Australian-Japan Cable (Holding) Limited</t>
  </si>
  <si>
    <t>BAMS Communications LLC</t>
  </si>
  <si>
    <t>Blue Jeans Network (Australia) Pty Limited</t>
  </si>
  <si>
    <t>Blue Jeans Network India Pvt Ltd</t>
  </si>
  <si>
    <t>Blue Jeans Network Limited</t>
  </si>
  <si>
    <t>Blue Jeans Network, Inc.</t>
  </si>
  <si>
    <t>Dickerson OLI LLC</t>
  </si>
  <si>
    <t>MCI Communications Services LLC</t>
  </si>
  <si>
    <t>MCImetrol Access Transmission Services of Virginia, Inc.</t>
  </si>
  <si>
    <t>Northwest Dakota Cellular Inc.</t>
  </si>
  <si>
    <t>NV Verizon Belgium Luxembourg (succursale due Luxembourg)</t>
  </si>
  <si>
    <t>Pennsylvania RSA No. 6 (II) Limtied Partnership</t>
  </si>
  <si>
    <t>Southern Cross Cable Holdings Limited</t>
  </si>
  <si>
    <t>Verizon Americas LLC</t>
  </si>
  <si>
    <t>Verizon BR Operating LLC</t>
  </si>
  <si>
    <t>Verizon Business Network Services LLC</t>
  </si>
  <si>
    <t>Verizon Connect Chile SpA</t>
  </si>
  <si>
    <t>Verizon Connect Portugal, S.A.</t>
  </si>
  <si>
    <t>Verizon Owner Trust 2020-B</t>
  </si>
  <si>
    <t>Verizon Owner Trust 2020-C</t>
  </si>
  <si>
    <t>Verizon Uluslarasi Telekomünikasyon Ticaret Anonim Sirketi</t>
  </si>
  <si>
    <t>ZenKey LLC</t>
  </si>
  <si>
    <t xml:space="preserve"> 1. See the Uniform System of Accounts for a definition of control.</t>
  </si>
  <si>
    <t xml:space="preserve"> 2. Direct control is that which is exercised without interposition of an intermediary.</t>
  </si>
  <si>
    <t xml:space="preserve"> 3. Indirect control is that which is exercised by the interposition of an intermediary which exercises direct control.</t>
  </si>
  <si>
    <t xml:space="preserve"> 4. Joint control is that in which neither interest can effectively control or direct action without the consent of the other, as where the</t>
  </si>
  <si>
    <t>A Consent of Sole Stockholder in Lieu of Annual Meeting of Verizon New York Inc.
Pursuant to Section 615(a) of the New York Business Corporation Law for the
Election of Directors was signed on August 7, 2020.</t>
  </si>
  <si>
    <t>NY Tagged Asset to Affiliates</t>
  </si>
  <si>
    <t>222001</t>
  </si>
  <si>
    <t>NY Tagged Asset Purchases from Affiliates</t>
  </si>
  <si>
    <t>2020 - County of Erie</t>
  </si>
  <si>
    <t>Actual Return on Plan Assets                                     $0</t>
  </si>
  <si>
    <t>Interest Cost                                             $(18,000,000)</t>
  </si>
  <si>
    <t>Changes to economic assumptions and the mortality assumption are attached in a separate sheet.</t>
  </si>
  <si>
    <t>899 Heathrow Park Ln</t>
  </si>
  <si>
    <t>Lake Mary, FL 32746</t>
  </si>
  <si>
    <t>JANUARY 1, 2021</t>
  </si>
  <si>
    <t>DECEMBER 31, 2021</t>
  </si>
  <si>
    <t>May 26, 2022</t>
  </si>
  <si>
    <t>ADTECH France SAS</t>
  </si>
  <si>
    <t>AOL Compuserve France SAS</t>
  </si>
  <si>
    <t>AOL Deutschland Medien GmbH</t>
  </si>
  <si>
    <t>AOL France SNC</t>
  </si>
  <si>
    <t>AOL Ventures I, LLC</t>
  </si>
  <si>
    <t>BBG Ventures LLC</t>
  </si>
  <si>
    <t>College Parent, L.P.</t>
  </si>
  <si>
    <t>Fleetmatics Insurance Services, LLC</t>
  </si>
  <si>
    <t>Minotaurus Holding GmbH</t>
  </si>
  <si>
    <t>Pacific Carriage Holdings Limited Inc.</t>
  </si>
  <si>
    <t>TracFone Wireless, Inc.</t>
  </si>
  <si>
    <t>Verizon Connect Devlopment Limited</t>
  </si>
  <si>
    <t>Verizon Connect Italy S.p.A.</t>
  </si>
  <si>
    <t>Verizon Innovation Inc.</t>
  </si>
  <si>
    <t>Verizon Marketplace Services LLC</t>
  </si>
  <si>
    <t xml:space="preserve">Verizon Master Trust </t>
  </si>
  <si>
    <t>Frame Relay &amp; ATM  Services added No Moves, Adds or Changes (MACs) Language</t>
  </si>
  <si>
    <t>Core Voice Price Increase</t>
  </si>
  <si>
    <t>Private Line Price Increase</t>
  </si>
  <si>
    <t>2021 8YY Access Charge Reform</t>
  </si>
  <si>
    <t>Station Message Detail Recording (SMDR) Limit Offering (No MACS or New Customers)</t>
  </si>
  <si>
    <t>Frame Relay &amp; ATM Services Withdrawal</t>
  </si>
  <si>
    <t>NY Labor Agreements are scheduled to expire on August 5, 2023. Effective Sunday, June 20, 2021 there was a 2.5%</t>
  </si>
  <si>
    <t>Management salary increases were budgeted at 3.0%, but given an additional 1% due to inflation.</t>
  </si>
  <si>
    <t>On 3/12/2020 ASU 2020-04, Reference Rate Reform (Topic 848) was adopted. Topic 848 provides temporary optional guidance to ease the potential burden in accounting for reference rate reform. Topic 848 provides optional expedients and exceptions for applying U.S. GAAP to transactions affected by reference rate reform if certain criteria are met. Topic 848 was effective for the Company beginning on March 12, 2020, and we will apply the amendments prospectively through December 31, 2022. There was no impact to our consolidated financial statements for the current period as a result of adopting this standard update.</t>
  </si>
  <si>
    <t>NY Sold to OH</t>
  </si>
  <si>
    <t>NY Sold to TX</t>
  </si>
  <si>
    <t>NY Sold to CA</t>
  </si>
  <si>
    <t>CT Sold to RI</t>
  </si>
  <si>
    <t>Return of Stale Checks</t>
  </si>
  <si>
    <t>2020 - North Salem CSD</t>
  </si>
  <si>
    <t>2019/20 - Town of Brookhaven - failure to apply ceilings for tax year</t>
  </si>
  <si>
    <t>2020 - Carmel CSD</t>
  </si>
  <si>
    <t>2020 - Cambridge CSD</t>
  </si>
  <si>
    <t>2020 - Fayetteville-Manilus CSD</t>
  </si>
  <si>
    <t>2020 - Hamburg CSD</t>
  </si>
  <si>
    <t>2014/15 &amp; 2015/16 - Nassau County</t>
  </si>
  <si>
    <t>2020 - City of Utica</t>
  </si>
  <si>
    <t>2014/15 - Village of Spring Valley</t>
  </si>
  <si>
    <t>2021 - Town of Rosendale</t>
  </si>
  <si>
    <t>Refund of Dissolved Special District</t>
  </si>
  <si>
    <t>2021 - Town of Brookhaven - Mt Sinai Ambulance District</t>
  </si>
  <si>
    <t>2021/22 - Village of Matinecock</t>
  </si>
  <si>
    <t>2021 - Putnam County</t>
  </si>
  <si>
    <t>2021 - Ulster County</t>
  </si>
  <si>
    <t>Clinton CSD</t>
  </si>
  <si>
    <t>2021 - Town of Hempstead - Duplicate payment made in error</t>
  </si>
  <si>
    <t>Garbage Tax Settlement</t>
  </si>
  <si>
    <t>2012 - Town of Hempstead</t>
  </si>
  <si>
    <t>2016/17, 2017/18, 2018/19 - Town of Mount Kisco</t>
  </si>
  <si>
    <t>2016/17, 2017/18, 2018/19 - Town of Brookhaven - failure to apply ceilings for tax year</t>
  </si>
  <si>
    <t>2021 YTD Incurred</t>
  </si>
  <si>
    <t>Expected Long-Term Rate of Return on Assets (%)</t>
  </si>
  <si>
    <t xml:space="preserve">  of January 1 is $0 as shown in item (6) and 2021 gain/loss recognized is shown in item (17), which includes item (14).</t>
  </si>
  <si>
    <t xml:space="preserve"> amounts are contributions made during the 2021 calendar year, by Company Verizon New York.</t>
  </si>
  <si>
    <r>
      <t>2</t>
    </r>
    <r>
      <rPr>
        <sz val="12"/>
        <rFont val="Arial"/>
        <family val="2"/>
      </rPr>
      <t xml:space="preserve"> Item (18) includes $6,221 in Special Termination Benefits expense for VPPA.</t>
    </r>
  </si>
  <si>
    <r>
      <t xml:space="preserve">3 </t>
    </r>
    <r>
      <rPr>
        <sz val="12"/>
        <rFont val="Arial"/>
        <family val="2"/>
      </rPr>
      <t xml:space="preserve">2021 plan year minimum required and maximum deductible contributions are for plans in total. Actual contribution </t>
    </r>
  </si>
  <si>
    <r>
      <t>4</t>
    </r>
    <r>
      <rPr>
        <sz val="12"/>
        <rFont val="Arial"/>
        <family val="2"/>
      </rPr>
      <t xml:space="preserve"> Annuity benefit payments are not available for plans that pay lump sum cashouts.</t>
    </r>
  </si>
  <si>
    <t>*Discount rate changed from 3.33% in 2020 to 2.69% in 2021.</t>
  </si>
  <si>
    <t>Projected Benefit Obligation                   $1,655,000,000</t>
  </si>
  <si>
    <t>Unrecognized Gains / (Losses)             $(1,655,000,000)</t>
  </si>
  <si>
    <t>Service Cost                                                $30,000,000</t>
  </si>
  <si>
    <t>Interest Cost                                               $(100,000,000)</t>
  </si>
  <si>
    <t>Amortization of Gains or Losses            $1,655,000,000</t>
  </si>
  <si>
    <r>
      <t xml:space="preserve">Total Pension Cost </t>
    </r>
    <r>
      <rPr>
        <vertAlign val="superscript"/>
        <sz val="12"/>
        <rFont val="Arial"/>
        <family val="2"/>
      </rPr>
      <t>2</t>
    </r>
  </si>
  <si>
    <t xml:space="preserve">Total Pension Cost </t>
  </si>
  <si>
    <r>
      <t>Unrecognized Gain or (Losses)</t>
    </r>
    <r>
      <rPr>
        <vertAlign val="subscript"/>
        <sz val="12"/>
        <rFont val="Arial"/>
        <family val="2"/>
      </rPr>
      <t xml:space="preserve"> </t>
    </r>
    <r>
      <rPr>
        <vertAlign val="superscript"/>
        <sz val="12"/>
        <rFont val="Arial"/>
        <family val="2"/>
      </rPr>
      <t>1</t>
    </r>
  </si>
  <si>
    <r>
      <t>Minimum Required Contribution</t>
    </r>
    <r>
      <rPr>
        <vertAlign val="superscript"/>
        <sz val="12"/>
        <rFont val="Arial"/>
        <family val="2"/>
      </rPr>
      <t xml:space="preserve"> 3</t>
    </r>
  </si>
  <si>
    <r>
      <t>Actual Contribution</t>
    </r>
    <r>
      <rPr>
        <vertAlign val="superscript"/>
        <sz val="12"/>
        <rFont val="Arial"/>
        <family val="2"/>
      </rPr>
      <t xml:space="preserve"> 3</t>
    </r>
  </si>
  <si>
    <r>
      <t>Maximum Amount Deductible</t>
    </r>
    <r>
      <rPr>
        <vertAlign val="superscript"/>
        <sz val="12"/>
        <rFont val="Arial"/>
        <family val="2"/>
      </rPr>
      <t xml:space="preserve"> 3</t>
    </r>
  </si>
  <si>
    <r>
      <t>Benefit Payments</t>
    </r>
    <r>
      <rPr>
        <vertAlign val="superscript"/>
        <sz val="12"/>
        <rFont val="Arial"/>
        <family val="2"/>
      </rPr>
      <t xml:space="preserve"> 4</t>
    </r>
  </si>
  <si>
    <t>*Discount rate changed from 3.03% in 2020 to 2.20% in 2021</t>
  </si>
  <si>
    <t>Projected Benefit Obligation                    $420,000,000</t>
  </si>
  <si>
    <t>Unrecognized Gains / (Losses)              $(420,000,000)</t>
  </si>
  <si>
    <t>Amortization of Gains or Losses             $420,000,000</t>
  </si>
  <si>
    <t>Total Pension Cost                                    $402,000,000</t>
  </si>
  <si>
    <t>Total Pension Cost                                   $1,585,000,000</t>
  </si>
  <si>
    <t>Discount rate shown represents the weighted average discount rate for all OPEB plans using the</t>
  </si>
  <si>
    <t>December 31, 2020 Aon Above-Median Yield Curve</t>
  </si>
  <si>
    <t>2021 recognition reflects entire actuarial gain calculated as of December 31, 2021 under</t>
  </si>
  <si>
    <t>VERIZON WIRELESS SERVICES LLC</t>
  </si>
  <si>
    <t>MCI COMMUNICATIONS SERVICES LLC</t>
  </si>
  <si>
    <t>VERIZON ONLINE LLC</t>
  </si>
  <si>
    <t>XO COMMUNICATIONS SERVICES LLC</t>
  </si>
  <si>
    <t>VERIZON SERVICES CORP</t>
  </si>
  <si>
    <t>VERIZON BUSINESS GLOBAL LLC</t>
  </si>
  <si>
    <t>VERIZON SOURCING LLC</t>
  </si>
  <si>
    <t>VERIZON BUSINESS PURCHASING LLC</t>
  </si>
  <si>
    <t>VERIZON CORPORATE SERVICES GROUP INC</t>
  </si>
  <si>
    <t>VERIZON CORPORATE RESOURCES GROUP LLC</t>
  </si>
  <si>
    <t>VERIZON DATA SERVICES LLC</t>
  </si>
  <si>
    <t>VERIZON BENEFITS ADMINISTRATION INC</t>
  </si>
  <si>
    <t>VERIZON SERVICES ORGANIZATION INC</t>
  </si>
  <si>
    <t>VERIZON NORTH LLC</t>
  </si>
  <si>
    <t>2022 Mtg</t>
  </si>
  <si>
    <t>Column (k) - Other - contains financial planning services that were imputed as income in 2021 to those who elected to participate ($1,718 - $16,960 per individual),  the imputed income in 2021 under IRS rules for the personal use of aircraft for one individual ($8,525.76), the value of taxable group life imputed income for one individual ($1,057.16).</t>
  </si>
  <si>
    <t>Audit Interest</t>
  </si>
  <si>
    <t>FMV Change Mktble Securities</t>
  </si>
  <si>
    <t xml:space="preserve">Mark to Market for management OPEB and PENSION </t>
  </si>
  <si>
    <t xml:space="preserve">Mark to Market for associate OPEB and PENSION </t>
  </si>
  <si>
    <t>Cost to Fulfill</t>
  </si>
  <si>
    <t>Customer Installations/Prepaid Telco</t>
  </si>
  <si>
    <t xml:space="preserve">Annual Report of                                                                   For the period ending  </t>
  </si>
  <si>
    <t xml:space="preserve">Annual Report of                                                       For the period ending  </t>
  </si>
  <si>
    <t xml:space="preserve">Annual Report of                                                                                             For the period ending  </t>
  </si>
  <si>
    <t>Senior Vice President</t>
  </si>
  <si>
    <t>On 11/1/2021 ASU 2021-08, Business Combinations (Topic 805): Accounting for Contract Assets and Contract Liabilities from Contracts with Customers was adopted. In October 2021, the FASB issued ASU 2021-08. The guidance requires entities to recognize and measure contract assets and contract liabilities acquired in a business combination in accordance with Topic 606. The standard is effective for fiscal years beginning after December 15, 2022, including interim periods within those fiscal years. Early adoption is permitted, including adoption in an interim period. The guidance is applied retrospectively to all business combinations for which the acquisition date occurs on or after the beginning of the fiscal year of adoption. Verizon has elected to early adopt this Topic effective November 1, 2021, and has retroactively applied this guidance to all business combinations that took place on or after January 1, 2021. The adoption resulted in the recognition of contract liabilities at amounts consistent with those recorded by TracFone Wireless, Inc. (Tracfone) immediately before the acquisition date. The adoption had no impact on other business combinations in 2021.</t>
  </si>
  <si>
    <t>Confidential</t>
  </si>
  <si>
    <t>REDACTED</t>
  </si>
  <si>
    <t>VERIZON SERVICES IRELAND LIMITED</t>
  </si>
  <si>
    <t>Jennifer L. Moak, Controller</t>
  </si>
  <si>
    <t>Inquiry 9: Changes in Officers - None</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</si>
</sst>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_)"/>
    <numFmt numFmtId="165" formatCode="0.00_)"/>
    <numFmt numFmtId="166" formatCode="0.0%"/>
    <numFmt numFmtId="167" formatCode="#,##0.0000_);\(#,##0.0000\)"/>
    <numFmt numFmtId="168" formatCode="#,##0.0_);\(#,##0.0\)"/>
    <numFmt numFmtId="169" formatCode="0.0_)"/>
    <numFmt numFmtId="170" formatCode="&quot;$&quot;#,##0"/>
    <numFmt numFmtId="171" formatCode="_(* #,##0_);_(* \(#,##0\);_(* &quot;-&quot;??_);_(@_)"/>
    <numFmt numFmtId="172" formatCode="_(&quot;$&quot;* #,##0_);_(&quot;$&quot;* \(#,##0\);_(&quot;$&quot;* &quot;-&quot;??_);_(@_)"/>
    <numFmt numFmtId="173" formatCode="mm/dd/yy;@"/>
    <numFmt numFmtId="174" formatCode="_(* #,##0.0000_);_(* \(#,##0.0000\);_(* &quot;-&quot;??_);_(@_)"/>
    <numFmt numFmtId="175" formatCode="_(* #,##0.0_);_(* \(#,##0.0\);_(* &quot;-&quot;??_);_(@_)"/>
    <numFmt numFmtId="176" formatCode="_(* #,##0.000_);_(* \(#,##0.000\);_(* &quot;-&quot;??_);_(@_)"/>
  </numFmts>
  <fonts count="92">
    <font>
      <sz val="12"/>
      <name val="Arial"/>
    </font>
    <font>
      <sz val="11"/>
      <color theme="1"/>
      <name val="Calibri"/>
      <family val="2"/>
      <scheme val="minor"/>
    </font>
    <font>
      <sz val="11"/>
      <color theme="1"/>
      <name val="Calibri"/>
      <family val="2"/>
      <scheme val="minor"/>
    </font>
    <font>
      <sz val="10"/>
      <name val="Arial"/>
      <family val="2"/>
    </font>
    <font>
      <b/>
      <sz val="14"/>
      <name val="Arial"/>
      <family val="2"/>
    </font>
    <font>
      <sz val="12"/>
      <name val="Arial"/>
      <family val="2"/>
    </font>
    <font>
      <b/>
      <sz val="12"/>
      <name val="Arial"/>
      <family val="2"/>
    </font>
    <font>
      <b/>
      <u/>
      <sz val="12"/>
      <name val="Arial"/>
      <family val="2"/>
    </font>
    <font>
      <u/>
      <sz val="12"/>
      <name val="Arial"/>
      <family val="2"/>
    </font>
    <font>
      <sz val="14"/>
      <name val="Arial MT"/>
    </font>
    <font>
      <sz val="12"/>
      <name val="Arial MT"/>
      <family val="2"/>
    </font>
    <font>
      <sz val="24"/>
      <name val="Arial MT"/>
    </font>
    <font>
      <sz val="18"/>
      <name val="Arial MT"/>
    </font>
    <font>
      <u/>
      <sz val="18"/>
      <name val="Arial MT"/>
    </font>
    <font>
      <b/>
      <sz val="14"/>
      <name val="Arial MT"/>
    </font>
    <font>
      <sz val="12"/>
      <name val="Arial MT"/>
    </font>
    <font>
      <sz val="12"/>
      <color indexed="12"/>
      <name val="Arial MT"/>
      <family val="2"/>
    </font>
    <font>
      <u/>
      <sz val="12"/>
      <name val="Arial MT"/>
    </font>
    <font>
      <sz val="10"/>
      <name val="Arial"/>
      <family val="2"/>
    </font>
    <font>
      <b/>
      <sz val="9"/>
      <name val="Arial MT"/>
    </font>
    <font>
      <sz val="6"/>
      <name val="Arial MT"/>
    </font>
    <font>
      <b/>
      <sz val="24"/>
      <name val="Arial MT"/>
    </font>
    <font>
      <sz val="10"/>
      <name val="Arial MT"/>
    </font>
    <font>
      <b/>
      <sz val="10"/>
      <name val="Arial MT"/>
    </font>
    <font>
      <sz val="8"/>
      <name val="Arial MT"/>
    </font>
    <font>
      <b/>
      <sz val="18"/>
      <name val="Arial MT"/>
    </font>
    <font>
      <sz val="12"/>
      <color indexed="8"/>
      <name val="Arial"/>
      <family val="2"/>
    </font>
    <font>
      <b/>
      <sz val="12"/>
      <name val="Arial MT"/>
    </font>
    <font>
      <b/>
      <u/>
      <sz val="12"/>
      <name val="Arial MT"/>
    </font>
    <font>
      <sz val="9"/>
      <name val="Arial MT"/>
    </font>
    <font>
      <sz val="12"/>
      <color indexed="12"/>
      <name val="Arial"/>
      <family val="2"/>
    </font>
    <font>
      <sz val="14"/>
      <name val="Arial"/>
      <family val="2"/>
    </font>
    <font>
      <b/>
      <sz val="12"/>
      <color indexed="12"/>
      <name val="Arial MT"/>
    </font>
    <font>
      <b/>
      <sz val="12"/>
      <color indexed="12"/>
      <name val="Arial"/>
      <family val="2"/>
    </font>
    <font>
      <sz val="8"/>
      <name val="Arial"/>
      <family val="2"/>
    </font>
    <font>
      <sz val="10"/>
      <color indexed="12"/>
      <name val="Arial MT"/>
    </font>
    <font>
      <sz val="12"/>
      <color indexed="12"/>
      <name val="Arial MT"/>
    </font>
    <font>
      <sz val="8"/>
      <color indexed="12"/>
      <name val="Arial MT"/>
    </font>
    <font>
      <b/>
      <sz val="14"/>
      <color indexed="12"/>
      <name val="Arial"/>
      <family val="2"/>
    </font>
    <font>
      <b/>
      <sz val="12"/>
      <name val="SWISS"/>
    </font>
    <font>
      <u/>
      <sz val="12"/>
      <name val="Arial MT"/>
      <family val="2"/>
    </font>
    <font>
      <u val="double"/>
      <sz val="12"/>
      <name val="Arial MT"/>
      <family val="2"/>
    </font>
    <font>
      <b/>
      <sz val="11"/>
      <name val="Arial MT"/>
    </font>
    <font>
      <sz val="11"/>
      <name val="Arial MT"/>
    </font>
    <font>
      <sz val="10"/>
      <color indexed="12"/>
      <name val="Arial"/>
      <family val="2"/>
    </font>
    <font>
      <b/>
      <sz val="14"/>
      <name val="SWISS"/>
    </font>
    <font>
      <sz val="14"/>
      <name val="SWISS"/>
    </font>
    <font>
      <sz val="11"/>
      <name val="Arial"/>
      <family val="2"/>
    </font>
    <font>
      <sz val="14"/>
      <color indexed="12"/>
      <name val="Arial"/>
      <family val="2"/>
    </font>
    <font>
      <sz val="12"/>
      <name val="SWISS"/>
    </font>
    <font>
      <b/>
      <u/>
      <sz val="14"/>
      <name val="Arial"/>
      <family val="2"/>
    </font>
    <font>
      <u/>
      <sz val="14"/>
      <name val="Arial"/>
      <family val="2"/>
    </font>
    <font>
      <b/>
      <u/>
      <sz val="14"/>
      <name val="Arial MT"/>
    </font>
    <font>
      <b/>
      <sz val="14"/>
      <color indexed="12"/>
      <name val="Arial MT"/>
    </font>
    <font>
      <b/>
      <u/>
      <sz val="10"/>
      <name val="Arial"/>
      <family val="2"/>
    </font>
    <font>
      <u/>
      <sz val="10"/>
      <name val="Arial"/>
      <family val="2"/>
    </font>
    <font>
      <sz val="13"/>
      <name val="Arial MT"/>
    </font>
    <font>
      <sz val="18"/>
      <name val="Arial MT"/>
      <family val="2"/>
    </font>
    <font>
      <sz val="18"/>
      <name val="Arial"/>
      <family val="2"/>
    </font>
    <font>
      <b/>
      <sz val="16"/>
      <name val="Arial MT"/>
    </font>
    <font>
      <sz val="12"/>
      <name val="Arial"/>
      <family val="2"/>
    </font>
    <font>
      <sz val="12"/>
      <name val="Arial"/>
      <family val="2"/>
    </font>
    <font>
      <sz val="12"/>
      <color rgb="FF0065B0"/>
      <name val="Arial"/>
      <family val="2"/>
    </font>
    <font>
      <sz val="12"/>
      <color indexed="48"/>
      <name val="Arial"/>
      <family val="2"/>
    </font>
    <font>
      <sz val="12"/>
      <name val="Arial"/>
      <family val="2"/>
    </font>
    <font>
      <vertAlign val="subscript"/>
      <sz val="12"/>
      <name val="Arial"/>
      <family val="2"/>
    </font>
    <font>
      <vertAlign val="superscript"/>
      <sz val="12"/>
      <name val="Arial"/>
      <family val="2"/>
    </font>
    <font>
      <sz val="11"/>
      <name val="Arial MT"/>
      <family val="2"/>
    </font>
    <font>
      <sz val="12"/>
      <color indexed="10"/>
      <name val="Arial MT"/>
      <family val="2"/>
    </font>
    <font>
      <vertAlign val="superscript"/>
      <sz val="12"/>
      <name val="Arial MT"/>
    </font>
    <font>
      <sz val="12"/>
      <color theme="1"/>
      <name val="Arial MT"/>
      <family val="2"/>
    </font>
    <font>
      <sz val="11"/>
      <color indexed="8"/>
      <name val="Calibri"/>
      <family val="2"/>
    </font>
    <font>
      <b/>
      <sz val="18"/>
      <color rgb="FF000000"/>
      <name val="Arial MT"/>
    </font>
    <font>
      <b/>
      <sz val="12"/>
      <color rgb="FF000000"/>
      <name val="Arial MT"/>
    </font>
    <font>
      <b/>
      <sz val="14"/>
      <color rgb="FF000000"/>
      <name val="Arial MT"/>
    </font>
    <font>
      <sz val="11"/>
      <color indexed="8"/>
      <name val="Calibri"/>
      <family val="2"/>
      <scheme val="minor"/>
    </font>
    <font>
      <b/>
      <sz val="12"/>
      <name val="Arial MT"/>
      <family val="2"/>
    </font>
    <font>
      <b/>
      <u/>
      <vertAlign val="superscript"/>
      <sz val="14"/>
      <name val="Arial MT"/>
    </font>
    <font>
      <sz val="10"/>
      <name val="Times New Roman"/>
      <family val="1"/>
    </font>
    <font>
      <vertAlign val="superscript"/>
      <sz val="12"/>
      <color theme="1"/>
      <name val="Arial MT"/>
      <family val="2"/>
    </font>
    <font>
      <b/>
      <sz val="12"/>
      <color rgb="FF0000FF"/>
      <name val="Arial MT"/>
    </font>
    <font>
      <b/>
      <sz val="11"/>
      <name val="Arial"/>
      <family val="2"/>
    </font>
    <font>
      <sz val="10"/>
      <name val="Calibri"/>
      <family val="2"/>
    </font>
    <font>
      <b/>
      <sz val="11"/>
      <name val="Calibri"/>
      <family val="2"/>
    </font>
    <font>
      <sz val="11"/>
      <name val="Calibri"/>
      <family val="2"/>
    </font>
    <font>
      <sz val="12"/>
      <name val="Times New Roman"/>
      <family val="1"/>
    </font>
    <font>
      <sz val="14"/>
      <name val="Arial MT"/>
      <family val="2"/>
    </font>
    <font>
      <sz val="12"/>
      <color rgb="FF0000FF"/>
      <name val="Arial"/>
      <family val="2"/>
    </font>
    <font>
      <sz val="12"/>
      <color rgb="FF000000"/>
      <name val="Arial"/>
      <family val="2"/>
    </font>
    <font>
      <sz val="12"/>
      <color theme="1"/>
      <name val="Arial"/>
      <family val="2"/>
    </font>
    <font>
      <sz val="12"/>
      <color rgb="FF0000FF"/>
      <name val="Arial MT"/>
      <family val="2"/>
    </font>
    <font>
      <b/>
      <sz val="12"/>
      <color rgb="FF0000FF"/>
      <name val="Arial"/>
      <family val="2"/>
    </font>
  </fonts>
  <fills count="8">
    <fill>
      <patternFill patternType="none"/>
    </fill>
    <fill>
      <patternFill patternType="gray125"/>
    </fill>
    <fill>
      <patternFill patternType="solid">
        <fgColor indexed="11"/>
        <bgColor indexed="11"/>
      </patternFill>
    </fill>
    <fill>
      <patternFill patternType="solid">
        <fgColor indexed="13"/>
        <bgColor indexed="13"/>
      </patternFill>
    </fill>
    <fill>
      <patternFill patternType="solid">
        <fgColor indexed="15"/>
        <bgColor indexed="15"/>
      </patternFill>
    </fill>
    <fill>
      <patternFill patternType="solid">
        <fgColor indexed="45"/>
        <bgColor indexed="45"/>
      </patternFill>
    </fill>
    <fill>
      <patternFill patternType="solid">
        <fgColor indexed="42"/>
        <bgColor indexed="42"/>
      </patternFill>
    </fill>
    <fill>
      <patternFill patternType="solid">
        <fgColor indexed="9"/>
      </patternFill>
    </fill>
  </fills>
  <borders count="117">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medium">
        <color indexed="8"/>
      </right>
      <top/>
      <bottom/>
      <diagonal/>
    </border>
    <border>
      <left/>
      <right/>
      <top/>
      <bottom style="thin">
        <color indexed="8"/>
      </bottom>
      <diagonal/>
    </border>
    <border>
      <left style="medium">
        <color indexed="8"/>
      </left>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diagonal/>
    </border>
    <border>
      <left style="medium">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medium">
        <color indexed="8"/>
      </bottom>
      <diagonal/>
    </border>
    <border>
      <left style="medium">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style="medium">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medium">
        <color indexed="8"/>
      </right>
      <top style="thin">
        <color indexed="8"/>
      </top>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bottom style="double">
        <color indexed="8"/>
      </bottom>
      <diagonal/>
    </border>
    <border>
      <left style="thin">
        <color indexed="8"/>
      </left>
      <right style="medium">
        <color indexed="8"/>
      </right>
      <top/>
      <bottom style="double">
        <color indexed="8"/>
      </bottom>
      <diagonal/>
    </border>
    <border>
      <left style="thin">
        <color indexed="8"/>
      </left>
      <right/>
      <top/>
      <bottom style="medium">
        <color indexed="8"/>
      </bottom>
      <diagonal/>
    </border>
    <border>
      <left/>
      <right/>
      <top/>
      <bottom style="double">
        <color indexed="8"/>
      </bottom>
      <diagonal/>
    </border>
    <border>
      <left/>
      <right style="medium">
        <color indexed="8"/>
      </right>
      <top/>
      <bottom style="double">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double">
        <color indexed="8"/>
      </bottom>
      <diagonal/>
    </border>
    <border>
      <left style="thin">
        <color indexed="8"/>
      </left>
      <right/>
      <top style="thin">
        <color indexed="8"/>
      </top>
      <bottom style="medium">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style="thin">
        <color indexed="64"/>
      </left>
      <right style="thin">
        <color indexed="8"/>
      </right>
      <top style="thin">
        <color indexed="8"/>
      </top>
      <bottom/>
      <diagonal/>
    </border>
    <border>
      <left style="thin">
        <color indexed="64"/>
      </left>
      <right/>
      <top style="medium">
        <color indexed="8"/>
      </top>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style="thick">
        <color indexed="8"/>
      </left>
      <right style="medium">
        <color indexed="8"/>
      </right>
      <top/>
      <bottom/>
      <diagonal/>
    </border>
    <border>
      <left style="thin">
        <color indexed="8"/>
      </left>
      <right style="thick">
        <color indexed="8"/>
      </right>
      <top/>
      <bottom/>
      <diagonal/>
    </border>
    <border>
      <left style="thick">
        <color indexed="8"/>
      </left>
      <right style="medium">
        <color indexed="8"/>
      </right>
      <top/>
      <bottom style="medium">
        <color indexed="8"/>
      </bottom>
      <diagonal/>
    </border>
    <border>
      <left style="thin">
        <color indexed="8"/>
      </left>
      <right style="thick">
        <color indexed="8"/>
      </right>
      <top/>
      <bottom style="medium">
        <color indexed="8"/>
      </bottom>
      <diagonal/>
    </border>
    <border>
      <left style="thick">
        <color indexed="8"/>
      </left>
      <right style="thin">
        <color indexed="8"/>
      </right>
      <top/>
      <bottom/>
      <diagonal/>
    </border>
    <border>
      <left style="thick">
        <color indexed="8"/>
      </left>
      <right/>
      <top style="medium">
        <color indexed="8"/>
      </top>
      <bottom/>
      <diagonal/>
    </border>
    <border>
      <left/>
      <right style="thick">
        <color indexed="8"/>
      </right>
      <top style="medium">
        <color indexed="8"/>
      </top>
      <bottom/>
      <diagonal/>
    </border>
    <border>
      <left style="medium">
        <color indexed="8"/>
      </left>
      <right/>
      <top style="thick">
        <color indexed="8"/>
      </top>
      <bottom/>
      <diagonal/>
    </border>
    <border>
      <left style="thick">
        <color indexed="8"/>
      </left>
      <right style="thin">
        <color indexed="8"/>
      </right>
      <top/>
      <bottom style="medium">
        <color indexed="8"/>
      </bottom>
      <diagonal/>
    </border>
    <border>
      <left/>
      <right style="thick">
        <color indexed="8"/>
      </right>
      <top/>
      <bottom style="medium">
        <color indexed="8"/>
      </bottom>
      <diagonal/>
    </border>
    <border>
      <left style="thin">
        <color indexed="8"/>
      </left>
      <right style="thick">
        <color indexed="8"/>
      </right>
      <top style="thin">
        <color indexed="8"/>
      </top>
      <bottom/>
      <diagonal/>
    </border>
    <border>
      <left style="thin">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8"/>
      </left>
      <right style="medium">
        <color indexed="8"/>
      </right>
      <top style="medium">
        <color indexed="8"/>
      </top>
      <bottom/>
      <diagonal/>
    </border>
    <border>
      <left/>
      <right style="thin">
        <color indexed="64"/>
      </right>
      <top/>
      <bottom/>
      <diagonal/>
    </border>
    <border>
      <left style="thin">
        <color indexed="8"/>
      </left>
      <right style="thin">
        <color indexed="8"/>
      </right>
      <top/>
      <bottom style="double">
        <color indexed="64"/>
      </bottom>
      <diagonal/>
    </border>
    <border>
      <left/>
      <right style="medium">
        <color indexed="8"/>
      </right>
      <top/>
      <bottom style="double">
        <color indexed="64"/>
      </bottom>
      <diagonal/>
    </border>
    <border>
      <left style="thin">
        <color indexed="8"/>
      </left>
      <right style="medium">
        <color indexed="8"/>
      </right>
      <top/>
      <bottom style="thin">
        <color indexed="64"/>
      </bottom>
      <diagonal/>
    </border>
    <border>
      <left style="thin">
        <color indexed="64"/>
      </left>
      <right style="thick">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8"/>
      </left>
      <right style="thin">
        <color indexed="8"/>
      </right>
      <top style="thin">
        <color indexed="64"/>
      </top>
      <bottom style="thin">
        <color indexed="64"/>
      </bottom>
      <diagonal/>
    </border>
    <border>
      <left style="thin">
        <color indexed="64"/>
      </left>
      <right style="thin">
        <color indexed="8"/>
      </right>
      <top/>
      <bottom/>
      <diagonal/>
    </border>
    <border>
      <left style="thin">
        <color indexed="8"/>
      </left>
      <right style="thin">
        <color indexed="64"/>
      </right>
      <top/>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right style="thin">
        <color indexed="8"/>
      </right>
      <top/>
      <bottom style="thin">
        <color indexed="64"/>
      </bottom>
      <diagonal/>
    </border>
    <border>
      <left style="thin">
        <color indexed="64"/>
      </left>
      <right/>
      <top/>
      <bottom/>
      <diagonal/>
    </border>
    <border>
      <left/>
      <right style="thin">
        <color indexed="64"/>
      </right>
      <top/>
      <bottom style="medium">
        <color indexed="8"/>
      </bottom>
      <diagonal/>
    </border>
    <border>
      <left/>
      <right style="thick">
        <color indexed="8"/>
      </right>
      <top style="thin">
        <color indexed="8"/>
      </top>
      <bottom style="thin">
        <color indexed="8"/>
      </bottom>
      <diagonal/>
    </border>
    <border>
      <left/>
      <right/>
      <top/>
      <bottom style="double">
        <color indexed="64"/>
      </bottom>
      <diagonal/>
    </border>
    <border>
      <left/>
      <right style="medium">
        <color indexed="8"/>
      </right>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indexed="8"/>
      </left>
      <right/>
      <top/>
      <bottom style="medium">
        <color indexed="64"/>
      </bottom>
      <diagonal/>
    </border>
    <border>
      <left/>
      <right/>
      <top/>
      <bottom style="medium">
        <color indexed="64"/>
      </bottom>
      <diagonal/>
    </border>
    <border>
      <left/>
      <right style="medium">
        <color indexed="8"/>
      </right>
      <top/>
      <bottom style="medium">
        <color indexed="64"/>
      </bottom>
      <diagonal/>
    </border>
    <border>
      <left/>
      <right style="thin">
        <color indexed="8"/>
      </right>
      <top/>
      <bottom style="medium">
        <color indexed="64"/>
      </bottom>
      <diagonal/>
    </border>
    <border>
      <left style="thin">
        <color indexed="8"/>
      </left>
      <right style="thin">
        <color indexed="8"/>
      </right>
      <top/>
      <bottom style="thin">
        <color indexed="64"/>
      </bottom>
      <diagonal/>
    </border>
    <border>
      <left style="thin">
        <color indexed="64"/>
      </left>
      <right style="thin">
        <color indexed="64"/>
      </right>
      <top style="thin">
        <color indexed="64"/>
      </top>
      <bottom style="thin">
        <color indexed="64"/>
      </bottom>
      <diagonal/>
    </border>
  </borders>
  <cellStyleXfs count="26">
    <xf numFmtId="0" fontId="0" fillId="0" borderId="0"/>
    <xf numFmtId="43" fontId="60" fillId="0" borderId="0" applyFont="0" applyFill="0" applyBorder="0" applyAlignment="0" applyProtection="0"/>
    <xf numFmtId="44" fontId="61" fillId="0" borderId="0" applyFont="0" applyFill="0" applyBorder="0" applyAlignment="0" applyProtection="0"/>
    <xf numFmtId="0" fontId="5" fillId="0" borderId="0"/>
    <xf numFmtId="0" fontId="15" fillId="7" borderId="0"/>
    <xf numFmtId="9" fontId="64" fillId="0" borderId="0" applyFont="0" applyFill="0" applyBorder="0" applyAlignment="0" applyProtection="0"/>
    <xf numFmtId="0" fontId="3" fillId="0" borderId="0"/>
    <xf numFmtId="43" fontId="3" fillId="0" borderId="0" applyFont="0" applyFill="0" applyBorder="0" applyAlignment="0" applyProtection="0"/>
    <xf numFmtId="0" fontId="5" fillId="0" borderId="0"/>
    <xf numFmtId="0" fontId="5" fillId="0" borderId="0"/>
    <xf numFmtId="0" fontId="2" fillId="0" borderId="0"/>
    <xf numFmtId="43" fontId="7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3" fillId="0" borderId="0" applyFont="0" applyFill="0" applyBorder="0" applyAlignment="0" applyProtection="0"/>
    <xf numFmtId="43" fontId="1" fillId="0" borderId="0" applyFont="0" applyFill="0" applyBorder="0" applyAlignment="0" applyProtection="0"/>
    <xf numFmtId="0" fontId="3" fillId="0" borderId="0"/>
    <xf numFmtId="0" fontId="75" fillId="0" borderId="0"/>
    <xf numFmtId="0" fontId="3" fillId="0" borderId="0"/>
    <xf numFmtId="0" fontId="1" fillId="0" borderId="0"/>
    <xf numFmtId="0" fontId="1" fillId="0" borderId="0"/>
    <xf numFmtId="43" fontId="1" fillId="0" borderId="0" applyFont="0" applyFill="0" applyBorder="0" applyAlignment="0" applyProtection="0"/>
    <xf numFmtId="0" fontId="3" fillId="0" borderId="0"/>
    <xf numFmtId="49" fontId="34" fillId="0" borderId="0">
      <alignment horizontal="left"/>
    </xf>
  </cellStyleXfs>
  <cellXfs count="2091">
    <xf numFmtId="0" fontId="0" fillId="0" borderId="0" xfId="0"/>
    <xf numFmtId="0" fontId="4" fillId="0" borderId="0" xfId="0" applyFont="1" applyAlignment="1" applyProtection="1">
      <alignment horizontal="centerContinuous"/>
    </xf>
    <xf numFmtId="0" fontId="5" fillId="0" borderId="0" xfId="0" applyFont="1" applyProtection="1"/>
    <xf numFmtId="0" fontId="5" fillId="0" borderId="0" xfId="0" applyFont="1" applyAlignment="1" applyProtection="1">
      <alignment horizontal="centerContinuous" wrapText="1"/>
    </xf>
    <xf numFmtId="0" fontId="6" fillId="0" borderId="0" xfId="0" applyFont="1" applyAlignment="1" applyProtection="1">
      <alignment horizontal="centerContinuous" wrapText="1"/>
    </xf>
    <xf numFmtId="0" fontId="7" fillId="0" borderId="0" xfId="0" applyFont="1" applyAlignment="1" applyProtection="1">
      <alignment horizontal="centerContinuous" wrapText="1"/>
    </xf>
    <xf numFmtId="0" fontId="5" fillId="0" borderId="0" xfId="0" applyFont="1" applyAlignment="1" applyProtection="1">
      <alignment horizontal="left"/>
    </xf>
    <xf numFmtId="0" fontId="10" fillId="0" borderId="0" xfId="0" applyFont="1"/>
    <xf numFmtId="0" fontId="11" fillId="0" borderId="0" xfId="0" applyFont="1" applyAlignment="1">
      <alignment horizontal="center"/>
    </xf>
    <xf numFmtId="0" fontId="12" fillId="0" borderId="0" xfId="0" applyFont="1" applyAlignment="1">
      <alignment horizontal="center"/>
    </xf>
    <xf numFmtId="0" fontId="13" fillId="0" borderId="0" xfId="0" applyFont="1" applyAlignment="1">
      <alignment horizontal="center"/>
    </xf>
    <xf numFmtId="0" fontId="12" fillId="0" borderId="0" xfId="0" applyFont="1" applyAlignment="1">
      <alignment horizontal="centerContinuous"/>
    </xf>
    <xf numFmtId="0" fontId="14" fillId="0" borderId="0" xfId="0" applyFont="1"/>
    <xf numFmtId="0" fontId="15" fillId="0" borderId="0" xfId="0" applyFont="1" applyAlignment="1">
      <alignment vertical="top"/>
    </xf>
    <xf numFmtId="0" fontId="15" fillId="0" borderId="0" xfId="0" applyFont="1" applyAlignment="1">
      <alignment horizontal="centerContinuous" wrapText="1"/>
    </xf>
    <xf numFmtId="0" fontId="10" fillId="2" borderId="0" xfId="0" applyFont="1" applyFill="1"/>
    <xf numFmtId="0" fontId="9" fillId="2" borderId="0" xfId="0" applyFont="1" applyFill="1"/>
    <xf numFmtId="0" fontId="9" fillId="2" borderId="0" xfId="0" applyFont="1" applyFill="1" applyAlignment="1">
      <alignment horizontal="centerContinuous"/>
    </xf>
    <xf numFmtId="0" fontId="9" fillId="0" borderId="0" xfId="0" applyFont="1"/>
    <xf numFmtId="0" fontId="9" fillId="3" borderId="0" xfId="0" applyFont="1" applyFill="1"/>
    <xf numFmtId="0" fontId="9" fillId="4" borderId="0" xfId="0" applyFont="1" applyFill="1"/>
    <xf numFmtId="0" fontId="12" fillId="3" borderId="0" xfId="0" applyFont="1" applyFill="1"/>
    <xf numFmtId="0" fontId="12" fillId="0" borderId="0" xfId="0" applyFont="1"/>
    <xf numFmtId="0" fontId="10" fillId="3" borderId="0" xfId="0" applyFont="1" applyFill="1"/>
    <xf numFmtId="0" fontId="17" fillId="0" borderId="0" xfId="0" applyFont="1" applyAlignment="1">
      <alignment horizontal="center"/>
    </xf>
    <xf numFmtId="0" fontId="10" fillId="4" borderId="0" xfId="0" applyFont="1" applyFill="1"/>
    <xf numFmtId="0" fontId="16" fillId="0" borderId="0" xfId="0" applyFont="1" applyProtection="1">
      <protection locked="0"/>
    </xf>
    <xf numFmtId="0" fontId="10" fillId="5" borderId="0" xfId="0" applyFont="1" applyFill="1"/>
    <xf numFmtId="0" fontId="6" fillId="0" borderId="0" xfId="0" applyFont="1" applyProtection="1"/>
    <xf numFmtId="0" fontId="5" fillId="6" borderId="1" xfId="0" applyFont="1" applyFill="1" applyBorder="1" applyProtection="1"/>
    <xf numFmtId="0" fontId="5" fillId="6" borderId="2" xfId="0" applyFont="1" applyFill="1" applyBorder="1" applyProtection="1"/>
    <xf numFmtId="0" fontId="19" fillId="6" borderId="1" xfId="0" applyFont="1" applyFill="1" applyBorder="1" applyAlignment="1" applyProtection="1">
      <alignment horizontal="left"/>
    </xf>
    <xf numFmtId="0" fontId="20" fillId="6" borderId="2" xfId="0" applyFont="1" applyFill="1" applyBorder="1" applyProtection="1"/>
    <xf numFmtId="0" fontId="5" fillId="6" borderId="3" xfId="0" applyFont="1" applyFill="1" applyBorder="1" applyProtection="1"/>
    <xf numFmtId="0" fontId="5" fillId="6" borderId="4" xfId="0" applyFont="1" applyFill="1" applyBorder="1" applyProtection="1"/>
    <xf numFmtId="0" fontId="5" fillId="6" borderId="0" xfId="0" applyFont="1" applyFill="1" applyProtection="1"/>
    <xf numFmtId="0" fontId="5" fillId="6" borderId="5" xfId="0" applyFont="1" applyFill="1" applyBorder="1" applyProtection="1"/>
    <xf numFmtId="0" fontId="5" fillId="6" borderId="6" xfId="0" applyFont="1" applyFill="1" applyBorder="1" applyProtection="1"/>
    <xf numFmtId="0" fontId="5" fillId="6" borderId="7" xfId="0" applyFont="1" applyFill="1" applyBorder="1" applyProtection="1"/>
    <xf numFmtId="0" fontId="5" fillId="6" borderId="8" xfId="0" applyFont="1" applyFill="1" applyBorder="1" applyProtection="1"/>
    <xf numFmtId="0" fontId="14" fillId="6" borderId="4" xfId="0" applyFont="1" applyFill="1" applyBorder="1" applyAlignment="1" applyProtection="1">
      <alignment horizontal="centerContinuous"/>
    </xf>
    <xf numFmtId="0" fontId="5" fillId="6" borderId="0" xfId="0" applyFont="1" applyFill="1" applyAlignment="1" applyProtection="1">
      <alignment horizontal="centerContinuous"/>
    </xf>
    <xf numFmtId="0" fontId="5" fillId="6" borderId="8" xfId="0" applyFont="1" applyFill="1" applyBorder="1" applyAlignment="1" applyProtection="1">
      <alignment horizontal="centerContinuous"/>
    </xf>
    <xf numFmtId="0" fontId="21" fillId="6" borderId="4" xfId="0" applyFont="1" applyFill="1" applyBorder="1" applyAlignment="1" applyProtection="1">
      <alignment horizontal="centerContinuous"/>
    </xf>
    <xf numFmtId="0" fontId="21" fillId="6" borderId="0" xfId="0" applyFont="1" applyFill="1" applyAlignment="1" applyProtection="1">
      <alignment horizontal="centerContinuous"/>
    </xf>
    <xf numFmtId="0" fontId="21" fillId="6" borderId="8" xfId="0" applyFont="1" applyFill="1" applyBorder="1" applyAlignment="1" applyProtection="1">
      <alignment horizontal="centerContinuous"/>
    </xf>
    <xf numFmtId="0" fontId="22" fillId="6" borderId="4" xfId="0" applyFont="1" applyFill="1" applyBorder="1" applyProtection="1"/>
    <xf numFmtId="0" fontId="23" fillId="6" borderId="2" xfId="0" applyFont="1" applyFill="1" applyBorder="1" applyAlignment="1" applyProtection="1">
      <alignment horizontal="centerContinuous"/>
    </xf>
    <xf numFmtId="0" fontId="6" fillId="6" borderId="2" xfId="0" applyFont="1" applyFill="1" applyBorder="1" applyAlignment="1" applyProtection="1">
      <alignment horizontal="centerContinuous"/>
    </xf>
    <xf numFmtId="0" fontId="23" fillId="6" borderId="4" xfId="0" applyFont="1" applyFill="1" applyBorder="1" applyAlignment="1" applyProtection="1">
      <alignment horizontal="centerContinuous"/>
    </xf>
    <xf numFmtId="0" fontId="24" fillId="6" borderId="0" xfId="0" applyFont="1" applyFill="1" applyAlignment="1" applyProtection="1">
      <alignment horizontal="centerContinuous"/>
    </xf>
    <xf numFmtId="0" fontId="24" fillId="6" borderId="8" xfId="0" applyFont="1" applyFill="1" applyBorder="1" applyAlignment="1" applyProtection="1">
      <alignment horizontal="centerContinuous"/>
    </xf>
    <xf numFmtId="0" fontId="5" fillId="6" borderId="6" xfId="0" applyFont="1" applyFill="1" applyBorder="1" applyAlignment="1" applyProtection="1">
      <alignment horizontal="centerContinuous"/>
    </xf>
    <xf numFmtId="0" fontId="6" fillId="6" borderId="0" xfId="0" applyFont="1" applyFill="1" applyAlignment="1" applyProtection="1">
      <alignment horizontal="centerContinuous"/>
    </xf>
    <xf numFmtId="0" fontId="5" fillId="6" borderId="0" xfId="0" applyFont="1" applyFill="1" applyAlignment="1" applyProtection="1">
      <alignment horizontal="right"/>
    </xf>
    <xf numFmtId="0" fontId="14" fillId="6" borderId="0" xfId="0" applyFont="1" applyFill="1" applyAlignment="1" applyProtection="1">
      <alignment horizontal="centerContinuous"/>
    </xf>
    <xf numFmtId="0" fontId="25" fillId="6" borderId="0" xfId="0" applyFont="1" applyFill="1" applyAlignment="1" applyProtection="1">
      <alignment horizontal="centerContinuous"/>
    </xf>
    <xf numFmtId="0" fontId="8" fillId="6" borderId="0" xfId="0" applyFont="1" applyFill="1" applyAlignment="1" applyProtection="1">
      <alignment horizontal="centerContinuous"/>
    </xf>
    <xf numFmtId="0" fontId="26" fillId="6" borderId="0" xfId="0" applyFont="1" applyFill="1" applyProtection="1"/>
    <xf numFmtId="0" fontId="5" fillId="6" borderId="9" xfId="0" applyFont="1" applyFill="1" applyBorder="1" applyAlignment="1" applyProtection="1">
      <alignment horizontal="centerContinuous"/>
    </xf>
    <xf numFmtId="0" fontId="22" fillId="6" borderId="0" xfId="0" applyFont="1" applyFill="1" applyAlignment="1" applyProtection="1">
      <alignment horizontal="right"/>
    </xf>
    <xf numFmtId="0" fontId="22" fillId="0" borderId="0" xfId="0" applyFont="1" applyProtection="1"/>
    <xf numFmtId="0" fontId="10" fillId="0" borderId="0" xfId="0" applyFont="1" applyProtection="1"/>
    <xf numFmtId="0" fontId="10" fillId="0" borderId="1" xfId="0" applyFont="1" applyBorder="1" applyProtection="1"/>
    <xf numFmtId="0" fontId="10" fillId="0" borderId="2" xfId="0" applyFont="1" applyBorder="1" applyProtection="1"/>
    <xf numFmtId="0" fontId="10" fillId="0" borderId="3" xfId="0" applyFont="1" applyBorder="1" applyProtection="1"/>
    <xf numFmtId="0" fontId="27" fillId="0" borderId="4" xfId="0" applyFont="1" applyBorder="1" applyAlignment="1" applyProtection="1">
      <alignment horizontal="centerContinuous"/>
    </xf>
    <xf numFmtId="0" fontId="27" fillId="0" borderId="0" xfId="0" applyFont="1" applyAlignment="1" applyProtection="1">
      <alignment horizontal="centerContinuous"/>
    </xf>
    <xf numFmtId="0" fontId="27" fillId="0" borderId="8" xfId="0" applyFont="1" applyBorder="1" applyAlignment="1" applyProtection="1">
      <alignment horizontal="centerContinuous"/>
    </xf>
    <xf numFmtId="0" fontId="10" fillId="0" borderId="4" xfId="0" applyFont="1" applyBorder="1" applyProtection="1"/>
    <xf numFmtId="0" fontId="10" fillId="0" borderId="8" xfId="0" applyFont="1" applyBorder="1" applyProtection="1"/>
    <xf numFmtId="0" fontId="15" fillId="0" borderId="10" xfId="0" applyFont="1" applyBorder="1" applyAlignment="1" applyProtection="1">
      <alignment horizontal="center"/>
    </xf>
    <xf numFmtId="0" fontId="15" fillId="0" borderId="11" xfId="0" applyFont="1" applyBorder="1" applyAlignment="1" applyProtection="1">
      <alignment horizontal="center"/>
    </xf>
    <xf numFmtId="0" fontId="15" fillId="0" borderId="12" xfId="0" applyFont="1" applyBorder="1" applyAlignment="1" applyProtection="1">
      <alignment horizontal="center"/>
    </xf>
    <xf numFmtId="0" fontId="15" fillId="0" borderId="13" xfId="0" applyFont="1" applyBorder="1" applyAlignment="1" applyProtection="1">
      <alignment horizontal="center"/>
    </xf>
    <xf numFmtId="0" fontId="15" fillId="0" borderId="14" xfId="0" applyFont="1" applyBorder="1" applyAlignment="1" applyProtection="1">
      <alignment horizontal="center"/>
    </xf>
    <xf numFmtId="0" fontId="15" fillId="0" borderId="15" xfId="0" applyFont="1" applyBorder="1" applyAlignment="1" applyProtection="1">
      <alignment horizontal="center"/>
    </xf>
    <xf numFmtId="0" fontId="15" fillId="0" borderId="16" xfId="0" applyFont="1" applyBorder="1" applyAlignment="1" applyProtection="1">
      <alignment horizontal="center"/>
    </xf>
    <xf numFmtId="0" fontId="15" fillId="0" borderId="9" xfId="0" applyFont="1" applyBorder="1" applyAlignment="1" applyProtection="1">
      <alignment horizontal="center"/>
    </xf>
    <xf numFmtId="0" fontId="15" fillId="0" borderId="17" xfId="0" applyFont="1" applyBorder="1" applyAlignment="1" applyProtection="1">
      <alignment horizontal="center"/>
    </xf>
    <xf numFmtId="0" fontId="15" fillId="0" borderId="18" xfId="0" applyFont="1" applyBorder="1" applyAlignment="1" applyProtection="1">
      <alignment horizontal="center"/>
    </xf>
    <xf numFmtId="0" fontId="28" fillId="0" borderId="19" xfId="0" applyFont="1" applyBorder="1" applyAlignment="1" applyProtection="1">
      <alignment horizontal="center"/>
    </xf>
    <xf numFmtId="164" fontId="15" fillId="0" borderId="20" xfId="0" applyNumberFormat="1" applyFont="1" applyBorder="1" applyAlignment="1" applyProtection="1">
      <alignment horizontal="center"/>
    </xf>
    <xf numFmtId="164" fontId="15" fillId="0" borderId="21" xfId="0" applyNumberFormat="1" applyFont="1" applyBorder="1" applyAlignment="1" applyProtection="1">
      <alignment horizontal="center"/>
    </xf>
    <xf numFmtId="164" fontId="15" fillId="0" borderId="4" xfId="0" applyNumberFormat="1" applyFont="1" applyBorder="1" applyAlignment="1" applyProtection="1">
      <alignment horizontal="center"/>
    </xf>
    <xf numFmtId="0" fontId="10" fillId="0" borderId="19" xfId="0" applyFont="1" applyBorder="1" applyProtection="1"/>
    <xf numFmtId="164" fontId="15" fillId="0" borderId="0" xfId="0" applyNumberFormat="1" applyFont="1" applyAlignment="1" applyProtection="1">
      <alignment horizontal="center"/>
    </xf>
    <xf numFmtId="0" fontId="15" fillId="0" borderId="20" xfId="0" applyFont="1" applyBorder="1" applyAlignment="1" applyProtection="1">
      <alignment horizontal="center"/>
    </xf>
    <xf numFmtId="0" fontId="15" fillId="0" borderId="21" xfId="0" applyFont="1" applyBorder="1" applyAlignment="1" applyProtection="1">
      <alignment horizontal="center"/>
    </xf>
    <xf numFmtId="164" fontId="10" fillId="0" borderId="0" xfId="0" applyNumberFormat="1" applyFont="1" applyProtection="1"/>
    <xf numFmtId="0" fontId="15" fillId="0" borderId="0" xfId="0" applyFont="1" applyAlignment="1" applyProtection="1">
      <alignment horizontal="center"/>
    </xf>
    <xf numFmtId="0" fontId="10" fillId="0" borderId="21" xfId="0" applyFont="1" applyBorder="1" applyProtection="1"/>
    <xf numFmtId="0" fontId="15" fillId="0" borderId="4" xfId="0" applyFont="1" applyBorder="1" applyAlignment="1" applyProtection="1">
      <alignment horizontal="center"/>
    </xf>
    <xf numFmtId="0" fontId="10" fillId="0" borderId="20" xfId="0" applyFont="1" applyBorder="1" applyProtection="1"/>
    <xf numFmtId="0" fontId="28" fillId="0" borderId="0" xfId="0" applyFont="1" applyAlignment="1" applyProtection="1">
      <alignment horizontal="center"/>
    </xf>
    <xf numFmtId="164" fontId="15" fillId="0" borderId="5" xfId="0" applyNumberFormat="1" applyFont="1" applyBorder="1" applyAlignment="1" applyProtection="1">
      <alignment horizontal="center"/>
    </xf>
    <xf numFmtId="0" fontId="10" fillId="0" borderId="22" xfId="0" applyFont="1" applyBorder="1" applyProtection="1"/>
    <xf numFmtId="0" fontId="10" fillId="0" borderId="6" xfId="0" applyFont="1" applyBorder="1" applyProtection="1"/>
    <xf numFmtId="0" fontId="10" fillId="0" borderId="23" xfId="0" applyFont="1" applyBorder="1" applyProtection="1"/>
    <xf numFmtId="0" fontId="28" fillId="0" borderId="6" xfId="0" applyFont="1" applyBorder="1" applyAlignment="1" applyProtection="1">
      <alignment horizontal="center"/>
    </xf>
    <xf numFmtId="0" fontId="10" fillId="0" borderId="24" xfId="0" applyFont="1" applyBorder="1" applyProtection="1"/>
    <xf numFmtId="0" fontId="10" fillId="0" borderId="0" xfId="0" applyFont="1" applyAlignment="1" applyProtection="1">
      <alignment horizontal="centerContinuous"/>
    </xf>
    <xf numFmtId="0" fontId="22" fillId="0" borderId="0" xfId="0" applyFont="1"/>
    <xf numFmtId="0" fontId="15" fillId="0" borderId="0" xfId="0" applyFont="1" applyAlignment="1">
      <alignment horizontal="center"/>
    </xf>
    <xf numFmtId="0" fontId="6" fillId="0" borderId="1" xfId="0" applyFont="1" applyBorder="1"/>
    <xf numFmtId="0" fontId="6" fillId="0" borderId="2" xfId="0" applyFont="1" applyBorder="1"/>
    <xf numFmtId="0" fontId="10" fillId="0" borderId="3" xfId="0" applyFont="1" applyBorder="1"/>
    <xf numFmtId="0" fontId="6" fillId="0" borderId="4" xfId="0" applyFont="1" applyBorder="1" applyAlignment="1">
      <alignment horizontal="centerContinuous"/>
    </xf>
    <xf numFmtId="0" fontId="15" fillId="0" borderId="0" xfId="0" applyFont="1" applyAlignment="1">
      <alignment horizontal="centerContinuous"/>
    </xf>
    <xf numFmtId="0" fontId="6" fillId="0" borderId="0" xfId="0" applyFont="1" applyAlignment="1">
      <alignment horizontal="centerContinuous"/>
    </xf>
    <xf numFmtId="0" fontId="15" fillId="0" borderId="8" xfId="0" applyFont="1" applyBorder="1" applyAlignment="1">
      <alignment horizontal="centerContinuous"/>
    </xf>
    <xf numFmtId="0" fontId="10" fillId="0" borderId="4" xfId="0" applyFont="1" applyBorder="1"/>
    <xf numFmtId="0" fontId="29" fillId="0" borderId="4" xfId="0" applyFont="1" applyBorder="1"/>
    <xf numFmtId="164" fontId="29" fillId="0" borderId="0" xfId="0" applyNumberFormat="1" applyFont="1" applyAlignment="1" applyProtection="1">
      <alignment horizontal="center"/>
    </xf>
    <xf numFmtId="0" fontId="29" fillId="0" borderId="0" xfId="0" applyFont="1" applyAlignment="1">
      <alignment horizontal="centerContinuous"/>
    </xf>
    <xf numFmtId="0" fontId="29" fillId="0" borderId="0" xfId="0" applyFont="1"/>
    <xf numFmtId="0" fontId="29" fillId="0" borderId="8" xfId="0" applyFont="1" applyBorder="1"/>
    <xf numFmtId="0" fontId="29" fillId="0" borderId="0" xfId="0" applyFont="1" applyAlignment="1">
      <alignment horizontal="center"/>
    </xf>
    <xf numFmtId="164" fontId="29" fillId="0" borderId="0" xfId="0" applyNumberFormat="1" applyFont="1" applyProtection="1"/>
    <xf numFmtId="0" fontId="29" fillId="0" borderId="0" xfId="0" applyFont="1" applyAlignment="1">
      <alignment horizontal="center" vertical="top"/>
    </xf>
    <xf numFmtId="0" fontId="29" fillId="0" borderId="0" xfId="0" applyFont="1" applyAlignment="1">
      <alignment horizontal="center" vertical="top" wrapText="1"/>
    </xf>
    <xf numFmtId="0" fontId="29" fillId="0" borderId="0" xfId="0" applyFont="1" applyAlignment="1">
      <alignment horizontal="left" wrapText="1"/>
    </xf>
    <xf numFmtId="0" fontId="29" fillId="0" borderId="5" xfId="0" applyFont="1" applyBorder="1"/>
    <xf numFmtId="0" fontId="29" fillId="0" borderId="6" xfId="0" applyFont="1" applyBorder="1" applyAlignment="1">
      <alignment horizontal="center" vertical="top"/>
    </xf>
    <xf numFmtId="0" fontId="29" fillId="0" borderId="6" xfId="0" applyFont="1" applyBorder="1" applyAlignment="1">
      <alignment horizontal="center" vertical="top" wrapText="1"/>
    </xf>
    <xf numFmtId="0" fontId="29" fillId="0" borderId="7" xfId="0" applyFont="1" applyBorder="1"/>
    <xf numFmtId="0" fontId="5" fillId="0" borderId="0" xfId="0" applyFont="1"/>
    <xf numFmtId="0" fontId="9" fillId="0" borderId="4" xfId="0" applyFont="1" applyBorder="1" applyAlignment="1" applyProtection="1">
      <alignment horizontal="centerContinuous"/>
    </xf>
    <xf numFmtId="0" fontId="15" fillId="0" borderId="0" xfId="0" applyFont="1" applyAlignment="1" applyProtection="1">
      <alignment horizontal="centerContinuous"/>
    </xf>
    <xf numFmtId="0" fontId="15" fillId="0" borderId="8" xfId="0" applyFont="1" applyBorder="1" applyAlignment="1" applyProtection="1">
      <alignment horizontal="centerContinuous"/>
    </xf>
    <xf numFmtId="0" fontId="15" fillId="0" borderId="0" xfId="0" applyFont="1" applyAlignment="1" applyProtection="1">
      <alignment horizontal="left" wrapText="1"/>
    </xf>
    <xf numFmtId="0" fontId="10" fillId="0" borderId="25" xfId="0" applyFont="1" applyBorder="1" applyProtection="1"/>
    <xf numFmtId="0" fontId="15" fillId="0" borderId="26" xfId="0" applyFont="1" applyBorder="1" applyAlignment="1" applyProtection="1">
      <alignment horizontal="center"/>
    </xf>
    <xf numFmtId="0" fontId="17" fillId="0" borderId="0" xfId="0" applyFont="1" applyAlignment="1" applyProtection="1">
      <alignment horizontal="centerContinuous"/>
    </xf>
    <xf numFmtId="0" fontId="15" fillId="0" borderId="8" xfId="0" applyFont="1" applyBorder="1" applyAlignment="1" applyProtection="1">
      <alignment horizontal="center"/>
    </xf>
    <xf numFmtId="0" fontId="17" fillId="0" borderId="26" xfId="0" applyFont="1" applyBorder="1" applyAlignment="1" applyProtection="1">
      <alignment horizontal="center"/>
    </xf>
    <xf numFmtId="0" fontId="17" fillId="0" borderId="8" xfId="0" applyFont="1" applyBorder="1" applyAlignment="1" applyProtection="1">
      <alignment horizontal="center"/>
    </xf>
    <xf numFmtId="0" fontId="10" fillId="0" borderId="27" xfId="0" applyFont="1" applyBorder="1" applyProtection="1"/>
    <xf numFmtId="0" fontId="10" fillId="0" borderId="7" xfId="0" applyFont="1" applyBorder="1" applyProtection="1"/>
    <xf numFmtId="0" fontId="16" fillId="0" borderId="8" xfId="0" applyFont="1" applyBorder="1" applyProtection="1">
      <protection locked="0"/>
    </xf>
    <xf numFmtId="0" fontId="16" fillId="0" borderId="6" xfId="0" applyFont="1" applyBorder="1" applyProtection="1">
      <protection locked="0"/>
    </xf>
    <xf numFmtId="0" fontId="16" fillId="0" borderId="7" xfId="0" applyFont="1" applyBorder="1" applyProtection="1">
      <protection locked="0"/>
    </xf>
    <xf numFmtId="0" fontId="18" fillId="0" borderId="0" xfId="0" applyFont="1" applyProtection="1"/>
    <xf numFmtId="0" fontId="6" fillId="0" borderId="4" xfId="0" applyFont="1" applyBorder="1" applyAlignment="1" applyProtection="1">
      <alignment horizontal="centerContinuous"/>
    </xf>
    <xf numFmtId="0" fontId="10" fillId="0" borderId="8" xfId="0" applyFont="1" applyBorder="1" applyAlignment="1" applyProtection="1">
      <alignment horizontal="centerContinuous"/>
    </xf>
    <xf numFmtId="0" fontId="5" fillId="0" borderId="4" xfId="0" applyFont="1" applyBorder="1" applyAlignment="1" applyProtection="1">
      <alignment vertical="top"/>
    </xf>
    <xf numFmtId="0" fontId="5" fillId="0" borderId="4" xfId="0" applyFont="1" applyBorder="1" applyProtection="1"/>
    <xf numFmtId="0" fontId="30" fillId="0" borderId="0" xfId="0" applyFont="1" applyProtection="1">
      <protection locked="0"/>
    </xf>
    <xf numFmtId="0" fontId="5" fillId="0" borderId="4" xfId="0" applyFont="1" applyBorder="1" applyAlignment="1" applyProtection="1">
      <alignment horizontal="center"/>
    </xf>
    <xf numFmtId="0" fontId="5" fillId="0" borderId="4" xfId="0" applyFont="1" applyBorder="1" applyAlignment="1" applyProtection="1">
      <alignment horizontal="center" vertical="top"/>
    </xf>
    <xf numFmtId="165" fontId="5" fillId="0" borderId="0" xfId="0" applyNumberFormat="1" applyFont="1" applyAlignment="1" applyProtection="1">
      <alignment horizontal="left" wrapText="1"/>
    </xf>
    <xf numFmtId="0" fontId="10" fillId="0" borderId="5" xfId="0" applyFont="1" applyBorder="1" applyProtection="1"/>
    <xf numFmtId="0" fontId="30" fillId="0" borderId="6" xfId="0" applyFont="1" applyBorder="1" applyProtection="1">
      <protection locked="0"/>
    </xf>
    <xf numFmtId="0" fontId="5" fillId="0" borderId="0" xfId="0" applyFont="1" applyAlignment="1" applyProtection="1">
      <alignment horizontal="centerContinuous"/>
    </xf>
    <xf numFmtId="0" fontId="15" fillId="0" borderId="0" xfId="0" applyFont="1" applyAlignment="1" applyProtection="1">
      <alignment horizontal="right"/>
    </xf>
    <xf numFmtId="0" fontId="5" fillId="0" borderId="2" xfId="0" applyFont="1" applyBorder="1" applyProtection="1"/>
    <xf numFmtId="0" fontId="31" fillId="0" borderId="4" xfId="0" applyFont="1" applyBorder="1" applyProtection="1"/>
    <xf numFmtId="0" fontId="30" fillId="0" borderId="0" xfId="0" applyFont="1" applyAlignment="1" applyProtection="1">
      <alignment horizontal="left" wrapText="1"/>
      <protection locked="0"/>
    </xf>
    <xf numFmtId="0" fontId="6" fillId="0" borderId="0" xfId="0" applyFont="1" applyAlignment="1" applyProtection="1">
      <alignment horizontal="centerContinuous"/>
    </xf>
    <xf numFmtId="0" fontId="18" fillId="0" borderId="8" xfId="0" applyFont="1" applyBorder="1" applyProtection="1"/>
    <xf numFmtId="0" fontId="18" fillId="0" borderId="15" xfId="0" applyFont="1" applyBorder="1" applyProtection="1"/>
    <xf numFmtId="0" fontId="18" fillId="0" borderId="9" xfId="0" applyFont="1" applyBorder="1" applyAlignment="1" applyProtection="1">
      <alignment horizontal="centerContinuous"/>
    </xf>
    <xf numFmtId="0" fontId="18" fillId="0" borderId="9" xfId="0" applyFont="1" applyBorder="1" applyProtection="1"/>
    <xf numFmtId="0" fontId="18" fillId="0" borderId="30" xfId="0" applyFont="1" applyBorder="1" applyProtection="1"/>
    <xf numFmtId="0" fontId="10" fillId="0" borderId="31" xfId="0" applyFont="1" applyBorder="1" applyProtection="1"/>
    <xf numFmtId="0" fontId="10" fillId="0" borderId="32" xfId="0" applyFont="1" applyBorder="1" applyProtection="1"/>
    <xf numFmtId="0" fontId="15" fillId="0" borderId="31" xfId="0" applyFont="1" applyBorder="1" applyAlignment="1" applyProtection="1">
      <alignment horizontal="centerContinuous"/>
    </xf>
    <xf numFmtId="0" fontId="10" fillId="0" borderId="33" xfId="0" applyFont="1" applyBorder="1" applyProtection="1"/>
    <xf numFmtId="0" fontId="10" fillId="0" borderId="12" xfId="0" applyFont="1" applyBorder="1" applyProtection="1"/>
    <xf numFmtId="0" fontId="10" fillId="0" borderId="34" xfId="0" applyFont="1" applyBorder="1" applyProtection="1"/>
    <xf numFmtId="0" fontId="10" fillId="0" borderId="35" xfId="0" applyFont="1" applyBorder="1" applyProtection="1"/>
    <xf numFmtId="0" fontId="15" fillId="0" borderId="35" xfId="0" applyFont="1" applyBorder="1" applyAlignment="1" applyProtection="1">
      <alignment horizontal="center"/>
    </xf>
    <xf numFmtId="0" fontId="15" fillId="0" borderId="36" xfId="0" applyFont="1" applyBorder="1" applyAlignment="1" applyProtection="1">
      <alignment horizontal="center"/>
    </xf>
    <xf numFmtId="0" fontId="15" fillId="0" borderId="32" xfId="0" applyFont="1" applyBorder="1" applyAlignment="1" applyProtection="1">
      <alignment horizontal="center"/>
    </xf>
    <xf numFmtId="0" fontId="10" fillId="0" borderId="37" xfId="0" applyFont="1" applyBorder="1" applyProtection="1"/>
    <xf numFmtId="0" fontId="16" fillId="0" borderId="32" xfId="0" applyFont="1" applyBorder="1" applyProtection="1">
      <protection locked="0"/>
    </xf>
    <xf numFmtId="0" fontId="16" fillId="0" borderId="31" xfId="0" applyFont="1" applyBorder="1" applyProtection="1">
      <protection locked="0"/>
    </xf>
    <xf numFmtId="37" fontId="16" fillId="0" borderId="32" xfId="0" applyNumberFormat="1" applyFont="1" applyBorder="1" applyProtection="1">
      <protection locked="0"/>
    </xf>
    <xf numFmtId="37" fontId="16" fillId="0" borderId="8" xfId="0" applyNumberFormat="1" applyFont="1" applyBorder="1" applyProtection="1">
      <protection locked="0"/>
    </xf>
    <xf numFmtId="37" fontId="16" fillId="0" borderId="4" xfId="0" applyNumberFormat="1" applyFont="1" applyBorder="1" applyProtection="1">
      <protection locked="0"/>
    </xf>
    <xf numFmtId="37" fontId="16" fillId="0" borderId="0" xfId="0" applyNumberFormat="1" applyFont="1" applyProtection="1">
      <protection locked="0"/>
    </xf>
    <xf numFmtId="37" fontId="16" fillId="0" borderId="31" xfId="0" applyNumberFormat="1" applyFont="1" applyBorder="1" applyProtection="1">
      <protection locked="0"/>
    </xf>
    <xf numFmtId="0" fontId="16" fillId="0" borderId="37" xfId="0" applyFont="1" applyBorder="1" applyProtection="1">
      <protection locked="0"/>
    </xf>
    <xf numFmtId="0" fontId="16" fillId="0" borderId="9" xfId="0" applyFont="1" applyBorder="1" applyProtection="1">
      <protection locked="0"/>
    </xf>
    <xf numFmtId="0" fontId="16" fillId="0" borderId="33" xfId="0" applyFont="1" applyBorder="1" applyProtection="1">
      <protection locked="0"/>
    </xf>
    <xf numFmtId="37" fontId="16" fillId="0" borderId="37" xfId="0" applyNumberFormat="1" applyFont="1" applyBorder="1" applyProtection="1">
      <protection locked="0"/>
    </xf>
    <xf numFmtId="37" fontId="16" fillId="0" borderId="30" xfId="0" applyNumberFormat="1" applyFont="1" applyBorder="1" applyProtection="1">
      <protection locked="0"/>
    </xf>
    <xf numFmtId="37" fontId="16" fillId="0" borderId="15" xfId="0" applyNumberFormat="1" applyFont="1" applyBorder="1" applyProtection="1">
      <protection locked="0"/>
    </xf>
    <xf numFmtId="37" fontId="16" fillId="0" borderId="9" xfId="0" applyNumberFormat="1" applyFont="1" applyBorder="1" applyProtection="1">
      <protection locked="0"/>
    </xf>
    <xf numFmtId="37" fontId="16" fillId="0" borderId="33" xfId="0" applyNumberFormat="1" applyFont="1" applyBorder="1" applyProtection="1">
      <protection locked="0"/>
    </xf>
    <xf numFmtId="0" fontId="16" fillId="0" borderId="4" xfId="0" applyFont="1" applyBorder="1" applyProtection="1">
      <protection locked="0"/>
    </xf>
    <xf numFmtId="0" fontId="32" fillId="0" borderId="0" xfId="0" applyFont="1" applyProtection="1">
      <protection locked="0"/>
    </xf>
    <xf numFmtId="0" fontId="16" fillId="0" borderId="5" xfId="0" applyFont="1" applyBorder="1" applyProtection="1">
      <protection locked="0"/>
    </xf>
    <xf numFmtId="0" fontId="10" fillId="0" borderId="15" xfId="0" applyFont="1" applyBorder="1" applyProtection="1"/>
    <xf numFmtId="0" fontId="10" fillId="0" borderId="9" xfId="0" applyFont="1" applyBorder="1" applyProtection="1"/>
    <xf numFmtId="0" fontId="10" fillId="0" borderId="30" xfId="0" applyFont="1" applyBorder="1" applyProtection="1"/>
    <xf numFmtId="0" fontId="16" fillId="0" borderId="1" xfId="0" applyFont="1" applyBorder="1" applyProtection="1">
      <protection locked="0"/>
    </xf>
    <xf numFmtId="0" fontId="16" fillId="0" borderId="3" xfId="0" applyFont="1" applyBorder="1" applyProtection="1">
      <protection locked="0"/>
    </xf>
    <xf numFmtId="0" fontId="15" fillId="0" borderId="6" xfId="0" applyFont="1" applyBorder="1" applyAlignment="1" applyProtection="1">
      <alignment horizontal="right"/>
    </xf>
    <xf numFmtId="0" fontId="34" fillId="0" borderId="4" xfId="0" applyFont="1" applyBorder="1" applyProtection="1"/>
    <xf numFmtId="0" fontId="10" fillId="0" borderId="13" xfId="0" applyFont="1" applyBorder="1" applyProtection="1"/>
    <xf numFmtId="0" fontId="10" fillId="0" borderId="14" xfId="0" applyFont="1" applyBorder="1" applyProtection="1"/>
    <xf numFmtId="0" fontId="10" fillId="0" borderId="17" xfId="0" applyFont="1" applyBorder="1" applyProtection="1"/>
    <xf numFmtId="0" fontId="10" fillId="0" borderId="18" xfId="0" applyFont="1" applyBorder="1" applyProtection="1"/>
    <xf numFmtId="0" fontId="35" fillId="0" borderId="20" xfId="0" applyFont="1" applyBorder="1" applyProtection="1">
      <protection locked="0"/>
    </xf>
    <xf numFmtId="0" fontId="35" fillId="0" borderId="32" xfId="0" applyFont="1" applyBorder="1" applyProtection="1">
      <protection locked="0"/>
    </xf>
    <xf numFmtId="9" fontId="16" fillId="0" borderId="0" xfId="0" applyNumberFormat="1" applyFont="1" applyProtection="1">
      <protection locked="0"/>
    </xf>
    <xf numFmtId="0" fontId="16" fillId="0" borderId="21" xfId="0" applyFont="1" applyBorder="1" applyProtection="1">
      <protection locked="0"/>
    </xf>
    <xf numFmtId="0" fontId="35" fillId="0" borderId="17" xfId="0" applyFont="1" applyBorder="1" applyProtection="1">
      <protection locked="0"/>
    </xf>
    <xf numFmtId="0" fontId="35" fillId="0" borderId="37" xfId="0" applyFont="1" applyBorder="1" applyProtection="1">
      <protection locked="0"/>
    </xf>
    <xf numFmtId="9" fontId="16" fillId="0" borderId="9" xfId="0" applyNumberFormat="1" applyFont="1" applyBorder="1" applyProtection="1">
      <protection locked="0"/>
    </xf>
    <xf numFmtId="0" fontId="16" fillId="0" borderId="18" xfId="0" applyFont="1" applyBorder="1" applyProtection="1">
      <protection locked="0"/>
    </xf>
    <xf numFmtId="0" fontId="15" fillId="0" borderId="4" xfId="0" applyFont="1" applyBorder="1" applyAlignment="1" applyProtection="1">
      <alignment horizontal="centerContinuous"/>
    </xf>
    <xf numFmtId="0" fontId="18" fillId="0" borderId="6" xfId="0" applyFont="1" applyBorder="1" applyProtection="1"/>
    <xf numFmtId="0" fontId="24" fillId="0" borderId="4" xfId="0" applyFont="1" applyBorder="1" applyProtection="1"/>
    <xf numFmtId="0" fontId="24" fillId="0" borderId="0" xfId="0" applyFont="1" applyProtection="1"/>
    <xf numFmtId="0" fontId="24" fillId="0" borderId="8" xfId="0" applyFont="1" applyBorder="1" applyProtection="1"/>
    <xf numFmtId="0" fontId="22" fillId="0" borderId="13" xfId="0" applyFont="1" applyBorder="1" applyProtection="1"/>
    <xf numFmtId="0" fontId="22" fillId="0" borderId="38" xfId="0" applyFont="1" applyBorder="1" applyAlignment="1" applyProtection="1">
      <alignment horizontal="centerContinuous"/>
    </xf>
    <xf numFmtId="0" fontId="15" fillId="0" borderId="39" xfId="0" applyFont="1" applyBorder="1" applyAlignment="1" applyProtection="1">
      <alignment horizontal="centerContinuous"/>
    </xf>
    <xf numFmtId="0" fontId="15" fillId="0" borderId="40" xfId="0" applyFont="1" applyBorder="1" applyAlignment="1" applyProtection="1">
      <alignment horizontal="centerContinuous"/>
    </xf>
    <xf numFmtId="0" fontId="22" fillId="0" borderId="20" xfId="0" applyFont="1" applyBorder="1" applyAlignment="1" applyProtection="1">
      <alignment horizontal="center"/>
    </xf>
    <xf numFmtId="0" fontId="15" fillId="0" borderId="31" xfId="0" applyFont="1" applyBorder="1" applyAlignment="1" applyProtection="1">
      <alignment horizontal="center"/>
    </xf>
    <xf numFmtId="0" fontId="15" fillId="0" borderId="33" xfId="0" applyFont="1" applyBorder="1" applyAlignment="1" applyProtection="1">
      <alignment horizontal="centerContinuous"/>
    </xf>
    <xf numFmtId="0" fontId="15" fillId="0" borderId="30" xfId="0" applyFont="1" applyBorder="1" applyAlignment="1" applyProtection="1">
      <alignment horizontal="centerContinuous"/>
    </xf>
    <xf numFmtId="0" fontId="22" fillId="0" borderId="17" xfId="0" applyFont="1" applyBorder="1" applyAlignment="1" applyProtection="1">
      <alignment horizontal="center"/>
    </xf>
    <xf numFmtId="0" fontId="15" fillId="0" borderId="33" xfId="0" applyFont="1" applyBorder="1" applyAlignment="1" applyProtection="1">
      <alignment horizontal="center"/>
    </xf>
    <xf numFmtId="164" fontId="22" fillId="0" borderId="20" xfId="0" applyNumberFormat="1" applyFont="1" applyBorder="1" applyAlignment="1" applyProtection="1">
      <alignment horizontal="center"/>
    </xf>
    <xf numFmtId="0" fontId="35" fillId="0" borderId="0" xfId="0" applyFont="1" applyProtection="1">
      <protection locked="0"/>
    </xf>
    <xf numFmtId="37" fontId="35" fillId="0" borderId="31" xfId="0" applyNumberFormat="1" applyFont="1" applyBorder="1" applyProtection="1">
      <protection locked="0"/>
    </xf>
    <xf numFmtId="37" fontId="35" fillId="0" borderId="21" xfId="0" applyNumberFormat="1" applyFont="1" applyBorder="1" applyProtection="1">
      <protection locked="0"/>
    </xf>
    <xf numFmtId="164" fontId="22" fillId="0" borderId="17" xfId="0" applyNumberFormat="1" applyFont="1" applyBorder="1" applyAlignment="1" applyProtection="1">
      <alignment horizontal="center"/>
    </xf>
    <xf numFmtId="0" fontId="35" fillId="0" borderId="9" xfId="0" applyFont="1" applyBorder="1" applyProtection="1">
      <protection locked="0"/>
    </xf>
    <xf numFmtId="37" fontId="35" fillId="0" borderId="33" xfId="0" applyNumberFormat="1" applyFont="1" applyBorder="1" applyProtection="1">
      <protection locked="0"/>
    </xf>
    <xf numFmtId="37" fontId="35" fillId="0" borderId="18" xfId="0" applyNumberFormat="1" applyFont="1" applyBorder="1" applyProtection="1">
      <protection locked="0"/>
    </xf>
    <xf numFmtId="164" fontId="22" fillId="0" borderId="4" xfId="0" applyNumberFormat="1" applyFont="1" applyBorder="1" applyAlignment="1" applyProtection="1">
      <alignment horizontal="center"/>
    </xf>
    <xf numFmtId="37" fontId="10" fillId="0" borderId="0" xfId="0" applyNumberFormat="1" applyFont="1" applyProtection="1"/>
    <xf numFmtId="37" fontId="10" fillId="0" borderId="8" xfId="0" applyNumberFormat="1" applyFont="1" applyBorder="1" applyProtection="1"/>
    <xf numFmtId="37" fontId="10" fillId="0" borderId="6" xfId="0" applyNumberFormat="1" applyFont="1" applyBorder="1" applyProtection="1"/>
    <xf numFmtId="37" fontId="10" fillId="0" borderId="7" xfId="0" applyNumberFormat="1" applyFont="1" applyBorder="1" applyProtection="1"/>
    <xf numFmtId="0" fontId="15" fillId="0" borderId="0" xfId="0" applyFont="1" applyAlignment="1" applyProtection="1">
      <alignment horizontal="left"/>
    </xf>
    <xf numFmtId="0" fontId="33" fillId="0" borderId="4" xfId="0" applyFont="1" applyBorder="1" applyAlignment="1" applyProtection="1">
      <alignment horizontal="centerContinuous"/>
      <protection locked="0"/>
    </xf>
    <xf numFmtId="0" fontId="36" fillId="0" borderId="0" xfId="0" applyFont="1" applyAlignment="1" applyProtection="1">
      <alignment horizontal="centerContinuous"/>
      <protection locked="0"/>
    </xf>
    <xf numFmtId="0" fontId="36" fillId="0" borderId="8" xfId="0" applyFont="1" applyBorder="1" applyAlignment="1" applyProtection="1">
      <alignment horizontal="centerContinuous"/>
      <protection locked="0"/>
    </xf>
    <xf numFmtId="0" fontId="37" fillId="0" borderId="4" xfId="0" applyFont="1" applyBorder="1" applyProtection="1">
      <protection locked="0"/>
    </xf>
    <xf numFmtId="0" fontId="37" fillId="0" borderId="0" xfId="0" applyFont="1" applyProtection="1">
      <protection locked="0"/>
    </xf>
    <xf numFmtId="0" fontId="37" fillId="0" borderId="8" xfId="0" applyFont="1" applyBorder="1" applyProtection="1">
      <protection locked="0"/>
    </xf>
    <xf numFmtId="0" fontId="16" fillId="0" borderId="15" xfId="0" applyFont="1" applyBorder="1" applyProtection="1">
      <protection locked="0"/>
    </xf>
    <xf numFmtId="0" fontId="16" fillId="0" borderId="30" xfId="0" applyFont="1" applyBorder="1" applyProtection="1">
      <protection locked="0"/>
    </xf>
    <xf numFmtId="0" fontId="38" fillId="0" borderId="4" xfId="0" applyFont="1" applyBorder="1" applyProtection="1">
      <protection locked="0"/>
    </xf>
    <xf numFmtId="0" fontId="38" fillId="0" borderId="0" xfId="0" applyFont="1" applyProtection="1">
      <protection locked="0"/>
    </xf>
    <xf numFmtId="37" fontId="38" fillId="0" borderId="0" xfId="0" applyNumberFormat="1" applyFont="1" applyProtection="1">
      <protection locked="0"/>
    </xf>
    <xf numFmtId="37" fontId="38" fillId="0" borderId="8" xfId="0" applyNumberFormat="1" applyFont="1" applyBorder="1" applyProtection="1">
      <protection locked="0"/>
    </xf>
    <xf numFmtId="0" fontId="5" fillId="0" borderId="1" xfId="0" applyFont="1" applyBorder="1" applyProtection="1"/>
    <xf numFmtId="0" fontId="5" fillId="0" borderId="3" xfId="0" applyFont="1" applyBorder="1" applyProtection="1"/>
    <xf numFmtId="0" fontId="5" fillId="0" borderId="8" xfId="0" applyFont="1" applyBorder="1" applyAlignment="1" applyProtection="1">
      <alignment horizontal="centerContinuous"/>
    </xf>
    <xf numFmtId="0" fontId="5" fillId="0" borderId="4" xfId="0" applyFont="1" applyBorder="1" applyAlignment="1" applyProtection="1">
      <alignment horizontal="centerContinuous"/>
    </xf>
    <xf numFmtId="0" fontId="5" fillId="0" borderId="8" xfId="0" applyFont="1" applyBorder="1" applyProtection="1"/>
    <xf numFmtId="0" fontId="5" fillId="0" borderId="15" xfId="0" applyFont="1" applyBorder="1" applyProtection="1"/>
    <xf numFmtId="0" fontId="5" fillId="0" borderId="9" xfId="0" applyFont="1" applyBorder="1" applyProtection="1"/>
    <xf numFmtId="0" fontId="5" fillId="0" borderId="30" xfId="0" applyFont="1" applyBorder="1" applyProtection="1"/>
    <xf numFmtId="0" fontId="30" fillId="0" borderId="8" xfId="0" applyFont="1" applyBorder="1" applyProtection="1">
      <protection locked="0"/>
    </xf>
    <xf numFmtId="0" fontId="15" fillId="0" borderId="37" xfId="0" applyFont="1" applyBorder="1" applyAlignment="1" applyProtection="1">
      <alignment horizontal="center"/>
    </xf>
    <xf numFmtId="0" fontId="15" fillId="0" borderId="30" xfId="0" applyFont="1" applyBorder="1" applyAlignment="1" applyProtection="1">
      <alignment horizontal="center"/>
    </xf>
    <xf numFmtId="5" fontId="10" fillId="0" borderId="32" xfId="0" applyNumberFormat="1" applyFont="1" applyBorder="1" applyProtection="1"/>
    <xf numFmtId="5" fontId="16" fillId="0" borderId="8" xfId="0" applyNumberFormat="1" applyFont="1" applyBorder="1" applyProtection="1">
      <protection locked="0"/>
    </xf>
    <xf numFmtId="37" fontId="10" fillId="0" borderId="32" xfId="0" applyNumberFormat="1" applyFont="1" applyBorder="1" applyProtection="1"/>
    <xf numFmtId="0" fontId="15" fillId="0" borderId="23" xfId="0" applyFont="1" applyBorder="1" applyAlignment="1" applyProtection="1">
      <alignment horizontal="center"/>
    </xf>
    <xf numFmtId="0" fontId="10" fillId="0" borderId="41" xfId="0" applyFont="1" applyBorder="1" applyProtection="1"/>
    <xf numFmtId="0" fontId="10" fillId="0" borderId="36" xfId="0" applyFont="1" applyBorder="1" applyProtection="1"/>
    <xf numFmtId="5" fontId="10" fillId="0" borderId="8" xfId="0" applyNumberFormat="1" applyFont="1" applyBorder="1" applyProtection="1"/>
    <xf numFmtId="5" fontId="10" fillId="0" borderId="0" xfId="0" applyNumberFormat="1" applyFont="1" applyProtection="1"/>
    <xf numFmtId="0" fontId="5" fillId="0" borderId="5" xfId="0" applyFont="1" applyBorder="1" applyProtection="1"/>
    <xf numFmtId="0" fontId="5" fillId="0" borderId="6" xfId="0" applyFont="1" applyBorder="1" applyProtection="1"/>
    <xf numFmtId="0" fontId="5" fillId="0" borderId="12" xfId="0" applyFont="1" applyBorder="1" applyProtection="1"/>
    <xf numFmtId="0" fontId="5" fillId="0" borderId="35" xfId="0" applyFont="1" applyBorder="1" applyProtection="1"/>
    <xf numFmtId="0" fontId="5" fillId="0" borderId="36" xfId="0" applyFont="1" applyBorder="1" applyProtection="1"/>
    <xf numFmtId="0" fontId="5" fillId="0" borderId="0" xfId="0" applyFont="1" applyAlignment="1" applyProtection="1">
      <alignment horizontal="center"/>
    </xf>
    <xf numFmtId="0" fontId="5" fillId="0" borderId="32" xfId="0" applyFont="1" applyBorder="1" applyProtection="1"/>
    <xf numFmtId="0" fontId="5" fillId="0" borderId="37" xfId="0" applyFont="1" applyBorder="1" applyProtection="1"/>
    <xf numFmtId="0" fontId="5" fillId="0" borderId="42" xfId="0" applyFont="1" applyBorder="1" applyProtection="1"/>
    <xf numFmtId="10" fontId="5" fillId="0" borderId="12" xfId="0" applyNumberFormat="1" applyFont="1" applyBorder="1" applyProtection="1"/>
    <xf numFmtId="0" fontId="5" fillId="0" borderId="0" xfId="0" applyFont="1" applyAlignment="1" applyProtection="1">
      <alignment horizontal="right"/>
    </xf>
    <xf numFmtId="0" fontId="14" fillId="0" borderId="0" xfId="0" applyFont="1" applyAlignment="1" applyProtection="1">
      <alignment horizontal="centerContinuous"/>
    </xf>
    <xf numFmtId="0" fontId="5" fillId="0" borderId="13" xfId="0" applyFont="1" applyBorder="1" applyProtection="1"/>
    <xf numFmtId="0" fontId="5" fillId="0" borderId="12" xfId="0" applyFont="1" applyBorder="1" applyAlignment="1" applyProtection="1">
      <alignment horizontal="centerContinuous"/>
    </xf>
    <xf numFmtId="0" fontId="5" fillId="0" borderId="11" xfId="0" applyFont="1" applyBorder="1" applyProtection="1"/>
    <xf numFmtId="0" fontId="5" fillId="0" borderId="19" xfId="0" applyFont="1" applyBorder="1" applyProtection="1"/>
    <xf numFmtId="0" fontId="5" fillId="0" borderId="8" xfId="0" applyFont="1" applyBorder="1" applyAlignment="1" applyProtection="1">
      <alignment horizontal="center"/>
    </xf>
    <xf numFmtId="5" fontId="5" fillId="0" borderId="0" xfId="0" applyNumberFormat="1" applyFont="1" applyProtection="1"/>
    <xf numFmtId="37" fontId="5" fillId="0" borderId="0" xfId="0" applyNumberFormat="1" applyFont="1" applyProtection="1"/>
    <xf numFmtId="37" fontId="30" fillId="0" borderId="0" xfId="0" applyNumberFormat="1" applyFont="1" applyProtection="1">
      <protection locked="0"/>
    </xf>
    <xf numFmtId="37" fontId="30" fillId="0" borderId="8" xfId="0" applyNumberFormat="1" applyFont="1" applyBorder="1" applyProtection="1">
      <protection locked="0"/>
    </xf>
    <xf numFmtId="37" fontId="5" fillId="0" borderId="6" xfId="0" applyNumberFormat="1" applyFont="1" applyBorder="1" applyProtection="1"/>
    <xf numFmtId="37" fontId="5" fillId="0" borderId="32" xfId="0" applyNumberFormat="1" applyFont="1" applyBorder="1" applyProtection="1"/>
    <xf numFmtId="5" fontId="5" fillId="0" borderId="32" xfId="0" applyNumberFormat="1" applyFont="1" applyBorder="1" applyProtection="1"/>
    <xf numFmtId="0" fontId="5" fillId="0" borderId="5" xfId="0" applyFont="1" applyBorder="1" applyAlignment="1" applyProtection="1">
      <alignment horizontal="center"/>
    </xf>
    <xf numFmtId="0" fontId="5" fillId="0" borderId="20" xfId="0" applyFont="1" applyBorder="1" applyAlignment="1" applyProtection="1">
      <alignment horizontal="center"/>
    </xf>
    <xf numFmtId="0" fontId="5" fillId="0" borderId="17" xfId="0" applyFont="1" applyBorder="1" applyAlignment="1" applyProtection="1">
      <alignment horizontal="center"/>
    </xf>
    <xf numFmtId="0" fontId="5" fillId="0" borderId="20" xfId="0" applyFont="1" applyBorder="1" applyProtection="1"/>
    <xf numFmtId="5" fontId="30" fillId="0" borderId="0" xfId="0" applyNumberFormat="1" applyFont="1" applyProtection="1">
      <protection locked="0"/>
    </xf>
    <xf numFmtId="0" fontId="5" fillId="0" borderId="39" xfId="0" applyFont="1" applyBorder="1" applyAlignment="1" applyProtection="1">
      <alignment horizontal="centerContinuous"/>
    </xf>
    <xf numFmtId="0" fontId="5" fillId="0" borderId="42" xfId="0" applyFont="1" applyBorder="1" applyAlignment="1" applyProtection="1">
      <alignment horizontal="centerContinuous"/>
    </xf>
    <xf numFmtId="0" fontId="5" fillId="0" borderId="19" xfId="0" applyFont="1" applyBorder="1" applyAlignment="1" applyProtection="1">
      <alignment horizontal="center"/>
    </xf>
    <xf numFmtId="0" fontId="5" fillId="0" borderId="32" xfId="0" applyFont="1" applyBorder="1" applyAlignment="1" applyProtection="1">
      <alignment horizontal="center"/>
    </xf>
    <xf numFmtId="0" fontId="10" fillId="0" borderId="1" xfId="0" applyFont="1" applyBorder="1"/>
    <xf numFmtId="0" fontId="10" fillId="0" borderId="2" xfId="0" applyFont="1" applyBorder="1"/>
    <xf numFmtId="0" fontId="10" fillId="0" borderId="0" xfId="0" applyFont="1" applyAlignment="1">
      <alignment horizontal="centerContinuous"/>
    </xf>
    <xf numFmtId="0" fontId="10" fillId="0" borderId="8" xfId="0" applyFont="1" applyBorder="1" applyAlignment="1">
      <alignment horizontal="centerContinuous"/>
    </xf>
    <xf numFmtId="0" fontId="10" fillId="0" borderId="8" xfId="0" applyFont="1" applyBorder="1"/>
    <xf numFmtId="0" fontId="10" fillId="0" borderId="13" xfId="0" applyFont="1" applyBorder="1"/>
    <xf numFmtId="0" fontId="10" fillId="0" borderId="12" xfId="0" applyFont="1" applyBorder="1"/>
    <xf numFmtId="0" fontId="10" fillId="0" borderId="35" xfId="0" applyFont="1" applyBorder="1"/>
    <xf numFmtId="0" fontId="15" fillId="0" borderId="12" xfId="0" applyFont="1" applyBorder="1" applyAlignment="1">
      <alignment horizontal="centerContinuous"/>
    </xf>
    <xf numFmtId="0" fontId="10" fillId="0" borderId="20" xfId="0" applyFont="1" applyBorder="1"/>
    <xf numFmtId="0" fontId="10" fillId="0" borderId="32" xfId="0" applyFont="1" applyBorder="1"/>
    <xf numFmtId="0" fontId="15" fillId="0" borderId="36" xfId="0" applyFont="1" applyBorder="1" applyAlignment="1">
      <alignment horizontal="center"/>
    </xf>
    <xf numFmtId="0" fontId="15" fillId="0" borderId="8" xfId="0" applyFont="1" applyBorder="1" applyAlignment="1">
      <alignment horizontal="center"/>
    </xf>
    <xf numFmtId="0" fontId="15" fillId="0" borderId="20" xfId="0" applyFont="1" applyBorder="1" applyAlignment="1">
      <alignment horizontal="center"/>
    </xf>
    <xf numFmtId="0" fontId="15" fillId="0" borderId="32" xfId="0" applyFont="1" applyBorder="1" applyAlignment="1">
      <alignment horizontal="center"/>
    </xf>
    <xf numFmtId="0" fontId="15" fillId="0" borderId="37" xfId="0" applyFont="1" applyBorder="1" applyAlignment="1">
      <alignment horizontal="center"/>
    </xf>
    <xf numFmtId="0" fontId="15" fillId="0" borderId="30" xfId="0" applyFont="1" applyBorder="1" applyAlignment="1">
      <alignment horizontal="center"/>
    </xf>
    <xf numFmtId="0" fontId="6" fillId="0" borderId="0" xfId="0" applyFont="1"/>
    <xf numFmtId="0" fontId="15" fillId="0" borderId="0" xfId="0" applyFont="1" applyAlignment="1">
      <alignment horizontal="right"/>
    </xf>
    <xf numFmtId="0" fontId="10" fillId="0" borderId="6" xfId="0" applyFont="1" applyBorder="1"/>
    <xf numFmtId="5" fontId="10" fillId="0" borderId="49" xfId="0" applyNumberFormat="1" applyFont="1" applyBorder="1" applyProtection="1"/>
    <xf numFmtId="5" fontId="10" fillId="0" borderId="50" xfId="0" applyNumberFormat="1" applyFont="1" applyBorder="1" applyProtection="1"/>
    <xf numFmtId="0" fontId="39" fillId="0" borderId="4" xfId="0" applyFont="1" applyBorder="1" applyAlignment="1">
      <alignment horizontal="centerContinuous"/>
    </xf>
    <xf numFmtId="0" fontId="10" fillId="0" borderId="15" xfId="0" applyFont="1" applyBorder="1"/>
    <xf numFmtId="0" fontId="10" fillId="0" borderId="9" xfId="0" applyFont="1" applyBorder="1"/>
    <xf numFmtId="0" fontId="10" fillId="0" borderId="30" xfId="0" applyFont="1" applyBorder="1"/>
    <xf numFmtId="0" fontId="10" fillId="0" borderId="34" xfId="0" applyFont="1" applyBorder="1"/>
    <xf numFmtId="0" fontId="10" fillId="0" borderId="31" xfId="0" applyFont="1" applyBorder="1"/>
    <xf numFmtId="0" fontId="15" fillId="0" borderId="4" xfId="0" applyFont="1" applyBorder="1" applyAlignment="1">
      <alignment horizontal="center"/>
    </xf>
    <xf numFmtId="0" fontId="10" fillId="0" borderId="33" xfId="0" applyFont="1" applyBorder="1"/>
    <xf numFmtId="0" fontId="15" fillId="0" borderId="9" xfId="0" applyFont="1" applyBorder="1" applyAlignment="1">
      <alignment horizontal="center"/>
    </xf>
    <xf numFmtId="0" fontId="16" fillId="0" borderId="19" xfId="0" applyFont="1" applyBorder="1" applyProtection="1">
      <protection locked="0"/>
    </xf>
    <xf numFmtId="0" fontId="15" fillId="0" borderId="5" xfId="0" applyFont="1" applyBorder="1" applyAlignment="1">
      <alignment horizontal="center"/>
    </xf>
    <xf numFmtId="0" fontId="10" fillId="0" borderId="46" xfId="0" applyFont="1" applyBorder="1"/>
    <xf numFmtId="0" fontId="4" fillId="0" borderId="4" xfId="0" applyFont="1" applyBorder="1" applyAlignment="1" applyProtection="1">
      <alignment horizontal="centerContinuous"/>
    </xf>
    <xf numFmtId="5" fontId="30" fillId="0" borderId="8" xfId="0" applyNumberFormat="1" applyFont="1" applyBorder="1" applyProtection="1">
      <protection locked="0"/>
    </xf>
    <xf numFmtId="0" fontId="38" fillId="0" borderId="0" xfId="0" applyFont="1" applyAlignment="1" applyProtection="1">
      <alignment horizontal="centerContinuous"/>
      <protection locked="0"/>
    </xf>
    <xf numFmtId="0" fontId="38" fillId="0" borderId="8" xfId="0" applyFont="1" applyBorder="1" applyAlignment="1" applyProtection="1">
      <alignment horizontal="centerContinuous"/>
      <protection locked="0"/>
    </xf>
    <xf numFmtId="5" fontId="5" fillId="0" borderId="6" xfId="0" applyNumberFormat="1" applyFont="1" applyBorder="1" applyProtection="1"/>
    <xf numFmtId="5" fontId="5" fillId="0" borderId="7" xfId="0" applyNumberFormat="1" applyFont="1" applyBorder="1" applyProtection="1"/>
    <xf numFmtId="0" fontId="5" fillId="0" borderId="4" xfId="0" applyFont="1" applyBorder="1" applyAlignment="1" applyProtection="1">
      <alignment horizontal="right"/>
    </xf>
    <xf numFmtId="0" fontId="5" fillId="0" borderId="37" xfId="0" applyFont="1" applyBorder="1" applyAlignment="1" applyProtection="1">
      <alignment horizontal="center"/>
    </xf>
    <xf numFmtId="0" fontId="5" fillId="0" borderId="30" xfId="0" applyFont="1" applyBorder="1" applyAlignment="1" applyProtection="1">
      <alignment horizontal="center"/>
    </xf>
    <xf numFmtId="0" fontId="10" fillId="0" borderId="2" xfId="0" applyFont="1" applyBorder="1" applyAlignment="1" applyProtection="1">
      <alignment horizontal="centerContinuous"/>
    </xf>
    <xf numFmtId="0" fontId="10" fillId="0" borderId="3" xfId="0" applyFont="1" applyBorder="1" applyAlignment="1" applyProtection="1">
      <alignment horizontal="centerContinuous"/>
    </xf>
    <xf numFmtId="0" fontId="10" fillId="0" borderId="46" xfId="0" applyFont="1" applyBorder="1" applyProtection="1"/>
    <xf numFmtId="5" fontId="16" fillId="0" borderId="0" xfId="0" applyNumberFormat="1" applyFont="1" applyProtection="1">
      <protection locked="0"/>
    </xf>
    <xf numFmtId="37" fontId="16" fillId="0" borderId="6" xfId="0" applyNumberFormat="1" applyFont="1" applyBorder="1" applyProtection="1">
      <protection locked="0"/>
    </xf>
    <xf numFmtId="37" fontId="16" fillId="0" borderId="7" xfId="0" applyNumberFormat="1" applyFont="1" applyBorder="1" applyProtection="1">
      <protection locked="0"/>
    </xf>
    <xf numFmtId="0" fontId="27" fillId="0" borderId="0" xfId="0" applyFont="1"/>
    <xf numFmtId="0" fontId="27" fillId="0" borderId="4" xfId="0" applyFont="1" applyBorder="1"/>
    <xf numFmtId="0" fontId="27" fillId="0" borderId="0" xfId="0" applyFont="1" applyAlignment="1">
      <alignment horizontal="centerContinuous"/>
    </xf>
    <xf numFmtId="0" fontId="27" fillId="0" borderId="8" xfId="0" applyFont="1" applyBorder="1" applyAlignment="1">
      <alignment horizontal="centerContinuous"/>
    </xf>
    <xf numFmtId="0" fontId="15" fillId="0" borderId="4" xfId="0" applyFont="1" applyBorder="1" applyAlignment="1">
      <alignment horizontal="right"/>
    </xf>
    <xf numFmtId="0" fontId="10" fillId="0" borderId="10" xfId="0" applyFont="1" applyBorder="1"/>
    <xf numFmtId="0" fontId="15" fillId="0" borderId="36" xfId="0" applyFont="1" applyBorder="1" applyAlignment="1">
      <alignment horizontal="centerContinuous"/>
    </xf>
    <xf numFmtId="0" fontId="15" fillId="0" borderId="4" xfId="0" applyFont="1" applyBorder="1" applyAlignment="1">
      <alignment horizontal="centerContinuous"/>
    </xf>
    <xf numFmtId="0" fontId="15" fillId="0" borderId="14" xfId="0" applyFont="1" applyBorder="1" applyAlignment="1">
      <alignment horizontal="center"/>
    </xf>
    <xf numFmtId="0" fontId="15" fillId="0" borderId="31" xfId="0" applyFont="1" applyBorder="1" applyAlignment="1">
      <alignment horizontal="center"/>
    </xf>
    <xf numFmtId="0" fontId="15" fillId="0" borderId="21" xfId="0" applyFont="1" applyBorder="1" applyAlignment="1">
      <alignment horizontal="center"/>
    </xf>
    <xf numFmtId="0" fontId="15" fillId="0" borderId="31" xfId="0" applyFont="1" applyBorder="1" applyAlignment="1">
      <alignment horizontal="centerContinuous"/>
    </xf>
    <xf numFmtId="0" fontId="10" fillId="0" borderId="17" xfId="0" applyFont="1" applyBorder="1"/>
    <xf numFmtId="0" fontId="27" fillId="0" borderId="34" xfId="0" applyFont="1" applyBorder="1"/>
    <xf numFmtId="10" fontId="10" fillId="0" borderId="34" xfId="0" applyNumberFormat="1" applyFont="1" applyBorder="1" applyProtection="1"/>
    <xf numFmtId="10" fontId="10" fillId="0" borderId="14" xfId="0" applyNumberFormat="1" applyFont="1" applyBorder="1" applyProtection="1"/>
    <xf numFmtId="10" fontId="10" fillId="0" borderId="32" xfId="0" applyNumberFormat="1" applyFont="1" applyBorder="1" applyProtection="1"/>
    <xf numFmtId="0" fontId="15" fillId="0" borderId="31" xfId="0" applyFont="1" applyBorder="1" applyAlignment="1">
      <alignment horizontal="right"/>
    </xf>
    <xf numFmtId="10" fontId="16" fillId="0" borderId="21" xfId="0" applyNumberFormat="1" applyFont="1" applyBorder="1" applyProtection="1">
      <protection locked="0"/>
    </xf>
    <xf numFmtId="10" fontId="16" fillId="0" borderId="32" xfId="0" applyNumberFormat="1" applyFont="1" applyBorder="1" applyProtection="1">
      <protection locked="0"/>
    </xf>
    <xf numFmtId="0" fontId="27" fillId="0" borderId="31" xfId="0" applyFont="1" applyBorder="1"/>
    <xf numFmtId="10" fontId="10" fillId="0" borderId="31" xfId="0" applyNumberFormat="1" applyFont="1" applyBorder="1" applyProtection="1"/>
    <xf numFmtId="10" fontId="10" fillId="0" borderId="46" xfId="0" applyNumberFormat="1" applyFont="1" applyBorder="1" applyProtection="1"/>
    <xf numFmtId="10" fontId="16" fillId="0" borderId="24" xfId="0" applyNumberFormat="1" applyFont="1" applyBorder="1" applyProtection="1">
      <protection locked="0"/>
    </xf>
    <xf numFmtId="0" fontId="16" fillId="0" borderId="22" xfId="0" applyFont="1" applyBorder="1" applyProtection="1">
      <protection locked="0"/>
    </xf>
    <xf numFmtId="0" fontId="16" fillId="0" borderId="41" xfId="0" applyFont="1" applyBorder="1" applyProtection="1">
      <protection locked="0"/>
    </xf>
    <xf numFmtId="10" fontId="16" fillId="0" borderId="41" xfId="0" applyNumberFormat="1" applyFont="1" applyBorder="1" applyProtection="1">
      <protection locked="0"/>
    </xf>
    <xf numFmtId="5" fontId="16" fillId="0" borderId="41" xfId="0" applyNumberFormat="1" applyFont="1" applyBorder="1" applyProtection="1">
      <protection locked="0"/>
    </xf>
    <xf numFmtId="5" fontId="16" fillId="0" borderId="7" xfId="0" applyNumberFormat="1" applyFont="1" applyBorder="1" applyProtection="1">
      <protection locked="0"/>
    </xf>
    <xf numFmtId="10" fontId="10" fillId="0" borderId="0" xfId="0" applyNumberFormat="1" applyFont="1" applyProtection="1"/>
    <xf numFmtId="5" fontId="10" fillId="0" borderId="36" xfId="0" applyNumberFormat="1" applyFont="1" applyBorder="1" applyProtection="1"/>
    <xf numFmtId="0" fontId="10" fillId="0" borderId="10" xfId="0" applyFont="1" applyBorder="1" applyProtection="1"/>
    <xf numFmtId="0" fontId="10" fillId="0" borderId="4" xfId="0" applyFont="1" applyBorder="1" applyAlignment="1" applyProtection="1">
      <alignment horizontal="centerContinuous"/>
    </xf>
    <xf numFmtId="5" fontId="10" fillId="0" borderId="35" xfId="0" applyNumberFormat="1" applyFont="1" applyBorder="1" applyProtection="1"/>
    <xf numFmtId="0" fontId="6" fillId="0" borderId="32" xfId="0" applyFont="1" applyBorder="1" applyProtection="1"/>
    <xf numFmtId="0" fontId="6" fillId="0" borderId="32" xfId="0" applyFont="1" applyBorder="1" applyAlignment="1" applyProtection="1">
      <alignment horizontal="center"/>
    </xf>
    <xf numFmtId="5" fontId="10" fillId="0" borderId="42" xfId="0" applyNumberFormat="1" applyFont="1" applyBorder="1" applyProtection="1"/>
    <xf numFmtId="5" fontId="10" fillId="0" borderId="40" xfId="0" applyNumberFormat="1" applyFont="1" applyBorder="1" applyProtection="1"/>
    <xf numFmtId="0" fontId="6" fillId="0" borderId="41" xfId="0" applyFont="1" applyBorder="1" applyAlignment="1" applyProtection="1">
      <alignment horizontal="center"/>
    </xf>
    <xf numFmtId="0" fontId="45" fillId="0" borderId="4" xfId="0" applyFont="1" applyBorder="1" applyAlignment="1" applyProtection="1">
      <alignment horizontal="centerContinuous"/>
    </xf>
    <xf numFmtId="0" fontId="4" fillId="0" borderId="32" xfId="0" applyFont="1" applyBorder="1" applyProtection="1"/>
    <xf numFmtId="0" fontId="4" fillId="0" borderId="35" xfId="0" applyFont="1" applyBorder="1" applyProtection="1"/>
    <xf numFmtId="164" fontId="10" fillId="0" borderId="0" xfId="0" applyNumberFormat="1" applyFont="1" applyAlignment="1" applyProtection="1">
      <alignment horizontal="centerContinuous"/>
    </xf>
    <xf numFmtId="0" fontId="15" fillId="0" borderId="4" xfId="0" applyFont="1" applyBorder="1" applyAlignment="1" applyProtection="1">
      <alignment horizontal="right"/>
    </xf>
    <xf numFmtId="0" fontId="6" fillId="0" borderId="35" xfId="0" applyFont="1" applyBorder="1" applyProtection="1"/>
    <xf numFmtId="164" fontId="10" fillId="0" borderId="32" xfId="0" applyNumberFormat="1" applyFont="1" applyBorder="1" applyProtection="1"/>
    <xf numFmtId="164" fontId="10" fillId="0" borderId="49" xfId="0" applyNumberFormat="1" applyFont="1" applyBorder="1" applyProtection="1"/>
    <xf numFmtId="164" fontId="15" fillId="0" borderId="0" xfId="0" applyNumberFormat="1" applyFont="1" applyAlignment="1" applyProtection="1">
      <alignment horizontal="centerContinuous"/>
    </xf>
    <xf numFmtId="164" fontId="15" fillId="0" borderId="32" xfId="0" applyNumberFormat="1" applyFont="1" applyBorder="1" applyAlignment="1" applyProtection="1">
      <alignment horizontal="center"/>
    </xf>
    <xf numFmtId="0" fontId="6" fillId="0" borderId="41" xfId="0" applyFont="1" applyBorder="1" applyProtection="1"/>
    <xf numFmtId="0" fontId="47" fillId="0" borderId="0" xfId="0" applyFont="1" applyProtection="1"/>
    <xf numFmtId="0" fontId="47" fillId="0" borderId="4" xfId="0" applyFont="1" applyBorder="1" applyProtection="1"/>
    <xf numFmtId="0" fontId="47" fillId="0" borderId="4" xfId="0" applyFont="1" applyBorder="1" applyAlignment="1" applyProtection="1">
      <alignment horizontal="center"/>
    </xf>
    <xf numFmtId="0" fontId="47" fillId="0" borderId="9" xfId="0" applyFont="1" applyBorder="1" applyProtection="1"/>
    <xf numFmtId="0" fontId="47" fillId="0" borderId="15" xfId="0" applyFont="1" applyBorder="1" applyProtection="1"/>
    <xf numFmtId="0" fontId="31" fillId="0" borderId="1" xfId="0" applyFont="1" applyBorder="1" applyAlignment="1">
      <alignment horizontal="right"/>
    </xf>
    <xf numFmtId="0" fontId="31" fillId="0" borderId="2" xfId="0" applyFont="1" applyBorder="1"/>
    <xf numFmtId="0" fontId="31" fillId="0" borderId="3" xfId="0" applyFont="1" applyBorder="1"/>
    <xf numFmtId="0" fontId="31" fillId="0" borderId="4" xfId="0" applyFont="1" applyBorder="1" applyAlignment="1">
      <alignment horizontal="centerContinuous"/>
    </xf>
    <xf numFmtId="0" fontId="4" fillId="0" borderId="0" xfId="0" applyFont="1" applyAlignment="1">
      <alignment horizontal="centerContinuous"/>
    </xf>
    <xf numFmtId="0" fontId="31" fillId="0" borderId="0" xfId="0" applyFont="1" applyAlignment="1">
      <alignment horizontal="centerContinuous"/>
    </xf>
    <xf numFmtId="0" fontId="31" fillId="0" borderId="8" xfId="0" applyFont="1" applyBorder="1" applyAlignment="1">
      <alignment horizontal="centerContinuous"/>
    </xf>
    <xf numFmtId="0" fontId="31" fillId="0" borderId="4" xfId="0" applyFont="1" applyBorder="1"/>
    <xf numFmtId="0" fontId="31" fillId="0" borderId="0" xfId="0" applyFont="1"/>
    <xf numFmtId="0" fontId="31" fillId="0" borderId="8" xfId="0" applyFont="1" applyBorder="1"/>
    <xf numFmtId="0" fontId="31" fillId="0" borderId="4" xfId="0" applyFont="1" applyBorder="1" applyAlignment="1">
      <alignment horizontal="right"/>
    </xf>
    <xf numFmtId="0" fontId="31" fillId="0" borderId="34" xfId="0" applyFont="1" applyBorder="1"/>
    <xf numFmtId="0" fontId="31" fillId="0" borderId="12" xfId="0" applyFont="1" applyBorder="1" applyAlignment="1">
      <alignment horizontal="center"/>
    </xf>
    <xf numFmtId="0" fontId="31" fillId="0" borderId="35" xfId="0" applyFont="1" applyBorder="1"/>
    <xf numFmtId="0" fontId="31" fillId="0" borderId="33" xfId="0" applyFont="1" applyBorder="1"/>
    <xf numFmtId="0" fontId="31" fillId="0" borderId="9" xfId="0" applyFont="1" applyBorder="1"/>
    <xf numFmtId="0" fontId="31" fillId="0" borderId="37" xfId="0" applyFont="1" applyBorder="1"/>
    <xf numFmtId="0" fontId="4" fillId="0" borderId="13" xfId="0" applyFont="1" applyBorder="1" applyAlignment="1">
      <alignment horizontal="center"/>
    </xf>
    <xf numFmtId="0" fontId="4" fillId="0" borderId="35"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36" xfId="0" applyFont="1" applyBorder="1" applyAlignment="1">
      <alignment horizontal="center"/>
    </xf>
    <xf numFmtId="0" fontId="31" fillId="0" borderId="35" xfId="0" applyFont="1" applyBorder="1" applyAlignment="1">
      <alignment horizontal="center"/>
    </xf>
    <xf numFmtId="0" fontId="4" fillId="0" borderId="34" xfId="0" applyFont="1" applyBorder="1" applyAlignment="1">
      <alignment horizontal="center"/>
    </xf>
    <xf numFmtId="0" fontId="31" fillId="0" borderId="20" xfId="0" applyFont="1" applyBorder="1" applyAlignment="1">
      <alignment horizontal="center"/>
    </xf>
    <xf numFmtId="0" fontId="31" fillId="0" borderId="32" xfId="0" applyFont="1" applyBorder="1" applyAlignment="1">
      <alignment horizontal="center"/>
    </xf>
    <xf numFmtId="0" fontId="31" fillId="0" borderId="19" xfId="0" applyFont="1" applyBorder="1" applyAlignment="1">
      <alignment horizontal="center"/>
    </xf>
    <xf numFmtId="0" fontId="31" fillId="0" borderId="0" xfId="0" applyFont="1" applyAlignment="1">
      <alignment horizontal="center"/>
    </xf>
    <xf numFmtId="0" fontId="31" fillId="0" borderId="8" xfId="0" applyFont="1" applyBorder="1" applyAlignment="1">
      <alignment horizontal="center"/>
    </xf>
    <xf numFmtId="0" fontId="31" fillId="0" borderId="33" xfId="0" applyFont="1" applyBorder="1" applyAlignment="1">
      <alignment horizontal="centerContinuous"/>
    </xf>
    <xf numFmtId="0" fontId="31" fillId="0" borderId="37" xfId="0" applyFont="1" applyBorder="1" applyAlignment="1">
      <alignment horizontal="centerContinuous"/>
    </xf>
    <xf numFmtId="0" fontId="31" fillId="0" borderId="21" xfId="0" applyFont="1" applyBorder="1" applyAlignment="1">
      <alignment horizontal="center"/>
    </xf>
    <xf numFmtId="0" fontId="31" fillId="0" borderId="20" xfId="0" applyFont="1" applyBorder="1" applyAlignment="1" applyProtection="1">
      <alignment horizontal="center"/>
    </xf>
    <xf numFmtId="0" fontId="31" fillId="0" borderId="32" xfId="0" applyFont="1" applyBorder="1" applyAlignment="1" applyProtection="1">
      <alignment horizontal="center"/>
    </xf>
    <xf numFmtId="0" fontId="31" fillId="0" borderId="19" xfId="0" applyFont="1" applyBorder="1" applyAlignment="1" applyProtection="1">
      <alignment horizontal="center"/>
    </xf>
    <xf numFmtId="0" fontId="31" fillId="0" borderId="0" xfId="0" applyFont="1" applyAlignment="1" applyProtection="1">
      <alignment horizontal="center"/>
    </xf>
    <xf numFmtId="0" fontId="31" fillId="0" borderId="8" xfId="0" applyFont="1" applyBorder="1" applyAlignment="1" applyProtection="1">
      <alignment horizontal="center"/>
    </xf>
    <xf numFmtId="0" fontId="31" fillId="0" borderId="21" xfId="0" applyFont="1" applyBorder="1" applyAlignment="1" applyProtection="1">
      <alignment horizontal="center"/>
    </xf>
    <xf numFmtId="0" fontId="4" fillId="0" borderId="17" xfId="0" applyFont="1" applyBorder="1" applyAlignment="1">
      <alignment horizontal="center"/>
    </xf>
    <xf numFmtId="0" fontId="4" fillId="0" borderId="37" xfId="0" applyFont="1" applyBorder="1" applyAlignment="1">
      <alignment horizontal="center"/>
    </xf>
    <xf numFmtId="0" fontId="4" fillId="0" borderId="16" xfId="0" applyFont="1" applyBorder="1" applyAlignment="1">
      <alignment horizontal="center"/>
    </xf>
    <xf numFmtId="0" fontId="4" fillId="0" borderId="9" xfId="0" applyFont="1" applyBorder="1" applyAlignment="1">
      <alignment horizontal="center"/>
    </xf>
    <xf numFmtId="0" fontId="4" fillId="0" borderId="30" xfId="0" applyFont="1" applyBorder="1" applyAlignment="1">
      <alignment horizontal="center"/>
    </xf>
    <xf numFmtId="0" fontId="4" fillId="0" borderId="18" xfId="0" applyFont="1" applyBorder="1" applyAlignment="1">
      <alignment horizontal="center"/>
    </xf>
    <xf numFmtId="0" fontId="31" fillId="0" borderId="20" xfId="0" applyFont="1" applyBorder="1"/>
    <xf numFmtId="5" fontId="31" fillId="0" borderId="21" xfId="0" applyNumberFormat="1" applyFont="1" applyBorder="1" applyProtection="1"/>
    <xf numFmtId="0" fontId="31" fillId="0" borderId="23" xfId="0" applyFont="1" applyBorder="1"/>
    <xf numFmtId="0" fontId="31" fillId="0" borderId="41" xfId="0" applyFont="1" applyBorder="1"/>
    <xf numFmtId="0" fontId="31" fillId="0" borderId="22" xfId="0" applyFont="1" applyBorder="1" applyAlignment="1">
      <alignment horizontal="center"/>
    </xf>
    <xf numFmtId="5" fontId="31" fillId="0" borderId="22" xfId="0" applyNumberFormat="1" applyFont="1" applyBorder="1" applyProtection="1"/>
    <xf numFmtId="5" fontId="31" fillId="0" borderId="41" xfId="0" applyNumberFormat="1" applyFont="1" applyBorder="1" applyProtection="1"/>
    <xf numFmtId="5" fontId="31" fillId="0" borderId="7" xfId="0" applyNumberFormat="1" applyFont="1" applyBorder="1" applyProtection="1"/>
    <xf numFmtId="10" fontId="31" fillId="0" borderId="22" xfId="0" applyNumberFormat="1" applyFont="1" applyBorder="1" applyAlignment="1" applyProtection="1">
      <alignment horizontal="center"/>
    </xf>
    <xf numFmtId="5" fontId="31" fillId="0" borderId="52" xfId="0" applyNumberFormat="1" applyFont="1" applyBorder="1" applyProtection="1"/>
    <xf numFmtId="5" fontId="31" fillId="0" borderId="24" xfId="0" applyNumberFormat="1" applyFont="1" applyBorder="1" applyProtection="1"/>
    <xf numFmtId="0" fontId="31" fillId="0" borderId="0" xfId="0" applyFont="1" applyAlignment="1">
      <alignment horizontal="right"/>
    </xf>
    <xf numFmtId="0" fontId="5" fillId="0" borderId="36" xfId="0" applyFont="1" applyBorder="1" applyAlignment="1" applyProtection="1">
      <alignment horizontal="center"/>
    </xf>
    <xf numFmtId="37" fontId="5" fillId="0" borderId="13" xfId="0" applyNumberFormat="1" applyFont="1" applyBorder="1" applyProtection="1"/>
    <xf numFmtId="0" fontId="8" fillId="0" borderId="35" xfId="0" applyFont="1" applyBorder="1" applyProtection="1"/>
    <xf numFmtId="5" fontId="5" fillId="0" borderId="35" xfId="0" applyNumberFormat="1" applyFont="1" applyBorder="1" applyProtection="1"/>
    <xf numFmtId="5" fontId="5" fillId="0" borderId="36" xfId="0" applyNumberFormat="1" applyFont="1" applyBorder="1" applyProtection="1"/>
    <xf numFmtId="5" fontId="5" fillId="0" borderId="13" xfId="0" applyNumberFormat="1" applyFont="1" applyBorder="1" applyAlignment="1" applyProtection="1">
      <alignment horizontal="center"/>
    </xf>
    <xf numFmtId="5" fontId="5" fillId="0" borderId="12" xfId="0" applyNumberFormat="1" applyFont="1" applyBorder="1" applyProtection="1"/>
    <xf numFmtId="5" fontId="5" fillId="0" borderId="11" xfId="0" applyNumberFormat="1" applyFont="1" applyBorder="1" applyProtection="1"/>
    <xf numFmtId="0" fontId="5" fillId="0" borderId="32" xfId="0" applyFont="1" applyBorder="1" applyAlignment="1" applyProtection="1">
      <alignment horizontal="right"/>
    </xf>
    <xf numFmtId="0" fontId="8" fillId="0" borderId="12" xfId="0" applyFont="1" applyBorder="1" applyProtection="1"/>
    <xf numFmtId="10" fontId="5" fillId="0" borderId="6" xfId="0" applyNumberFormat="1" applyFont="1" applyBorder="1" applyProtection="1"/>
    <xf numFmtId="0" fontId="31" fillId="0" borderId="0" xfId="0" applyFont="1" applyProtection="1"/>
    <xf numFmtId="0" fontId="31" fillId="0" borderId="1" xfId="0" applyFont="1" applyBorder="1" applyProtection="1"/>
    <xf numFmtId="0" fontId="4" fillId="0" borderId="2" xfId="0" applyFont="1" applyBorder="1" applyProtection="1"/>
    <xf numFmtId="0" fontId="31" fillId="0" borderId="2" xfId="0" applyFont="1" applyBorder="1" applyProtection="1"/>
    <xf numFmtId="0" fontId="31" fillId="0" borderId="0" xfId="0" applyFont="1" applyAlignment="1" applyProtection="1">
      <alignment horizontal="centerContinuous"/>
    </xf>
    <xf numFmtId="0" fontId="31" fillId="0" borderId="8" xfId="0" applyFont="1" applyBorder="1" applyAlignment="1" applyProtection="1">
      <alignment horizontal="centerContinuous"/>
    </xf>
    <xf numFmtId="0" fontId="31" fillId="0" borderId="8" xfId="0" applyFont="1" applyBorder="1" applyProtection="1"/>
    <xf numFmtId="0" fontId="31" fillId="0" borderId="13" xfId="0" applyFont="1" applyBorder="1" applyAlignment="1" applyProtection="1">
      <alignment horizontal="center"/>
    </xf>
    <xf numFmtId="0" fontId="31" fillId="0" borderId="35" xfId="0" applyFont="1" applyBorder="1" applyProtection="1"/>
    <xf numFmtId="0" fontId="31" fillId="0" borderId="11" xfId="0" applyFont="1" applyBorder="1" applyAlignment="1" applyProtection="1">
      <alignment horizontal="center"/>
    </xf>
    <xf numFmtId="0" fontId="31" fillId="0" borderId="35" xfId="0" applyFont="1" applyBorder="1" applyAlignment="1" applyProtection="1">
      <alignment horizontal="center"/>
    </xf>
    <xf numFmtId="0" fontId="31" fillId="0" borderId="36" xfId="0" applyFont="1" applyBorder="1" applyAlignment="1" applyProtection="1">
      <alignment horizontal="center"/>
    </xf>
    <xf numFmtId="0" fontId="31" fillId="0" borderId="20" xfId="0" applyFont="1" applyBorder="1" applyProtection="1"/>
    <xf numFmtId="0" fontId="31" fillId="0" borderId="17" xfId="0" applyFont="1" applyBorder="1" applyProtection="1"/>
    <xf numFmtId="0" fontId="31" fillId="0" borderId="37" xfId="0" applyFont="1" applyBorder="1" applyProtection="1"/>
    <xf numFmtId="0" fontId="31" fillId="0" borderId="16" xfId="0" applyFont="1" applyBorder="1" applyProtection="1"/>
    <xf numFmtId="0" fontId="31" fillId="0" borderId="30" xfId="0" applyFont="1" applyBorder="1" applyProtection="1"/>
    <xf numFmtId="0" fontId="4" fillId="0" borderId="13" xfId="0" applyFont="1" applyBorder="1" applyProtection="1"/>
    <xf numFmtId="0" fontId="31" fillId="0" borderId="11" xfId="0" applyFont="1" applyBorder="1" applyProtection="1"/>
    <xf numFmtId="0" fontId="31" fillId="0" borderId="36" xfId="0" applyFont="1" applyBorder="1" applyProtection="1"/>
    <xf numFmtId="5" fontId="31" fillId="0" borderId="8" xfId="0" applyNumberFormat="1" applyFont="1" applyBorder="1" applyProtection="1"/>
    <xf numFmtId="37" fontId="31" fillId="0" borderId="8" xfId="0" applyNumberFormat="1" applyFont="1" applyBorder="1" applyProtection="1"/>
    <xf numFmtId="0" fontId="31" fillId="0" borderId="19" xfId="0" applyFont="1" applyBorder="1" applyProtection="1"/>
    <xf numFmtId="0" fontId="31" fillId="0" borderId="32" xfId="0" applyFont="1" applyBorder="1" applyProtection="1"/>
    <xf numFmtId="0" fontId="31" fillId="0" borderId="23" xfId="0" applyFont="1" applyBorder="1" applyAlignment="1" applyProtection="1">
      <alignment horizontal="center"/>
    </xf>
    <xf numFmtId="0" fontId="4" fillId="0" borderId="41" xfId="0" applyFont="1" applyBorder="1" applyProtection="1"/>
    <xf numFmtId="5" fontId="31" fillId="0" borderId="53" xfId="0" applyNumberFormat="1" applyFont="1" applyBorder="1" applyProtection="1"/>
    <xf numFmtId="0" fontId="48" fillId="0" borderId="0" xfId="0" applyFont="1" applyProtection="1">
      <protection locked="0"/>
    </xf>
    <xf numFmtId="0" fontId="31" fillId="0" borderId="6" xfId="0" applyFont="1" applyBorder="1" applyProtection="1"/>
    <xf numFmtId="0" fontId="4" fillId="0" borderId="3" xfId="0" applyFont="1" applyBorder="1" applyProtection="1"/>
    <xf numFmtId="0" fontId="15" fillId="0" borderId="13" xfId="0" applyFont="1" applyBorder="1" applyAlignment="1">
      <alignment horizontal="center"/>
    </xf>
    <xf numFmtId="0" fontId="5" fillId="0" borderId="23" xfId="0" applyFont="1" applyBorder="1" applyAlignment="1" applyProtection="1">
      <alignment horizontal="center"/>
    </xf>
    <xf numFmtId="0" fontId="5" fillId="0" borderId="41" xfId="0" applyFont="1" applyBorder="1" applyAlignment="1" applyProtection="1">
      <alignment horizontal="right"/>
    </xf>
    <xf numFmtId="37" fontId="38" fillId="0" borderId="0" xfId="0" applyNumberFormat="1" applyFont="1" applyAlignment="1" applyProtection="1">
      <alignment horizontal="centerContinuous"/>
      <protection locked="0"/>
    </xf>
    <xf numFmtId="37" fontId="38" fillId="0" borderId="8" xfId="0" applyNumberFormat="1" applyFont="1" applyBorder="1" applyAlignment="1" applyProtection="1">
      <alignment horizontal="centerContinuous"/>
      <protection locked="0"/>
    </xf>
    <xf numFmtId="0" fontId="27" fillId="0" borderId="0" xfId="0" applyFont="1" applyProtection="1"/>
    <xf numFmtId="0" fontId="14" fillId="0" borderId="4" xfId="0" applyFont="1" applyBorder="1" applyAlignment="1" applyProtection="1">
      <alignment horizontal="centerContinuous"/>
    </xf>
    <xf numFmtId="0" fontId="14" fillId="0" borderId="0" xfId="0" applyFont="1" applyAlignment="1">
      <alignment horizontal="centerContinuous"/>
    </xf>
    <xf numFmtId="0" fontId="4" fillId="0" borderId="4" xfId="0" applyFont="1" applyBorder="1" applyAlignment="1">
      <alignment horizontal="centerContinuous"/>
    </xf>
    <xf numFmtId="0" fontId="15" fillId="0" borderId="4" xfId="0" applyFont="1" applyBorder="1" applyAlignment="1">
      <alignment horizontal="center" vertical="top"/>
    </xf>
    <xf numFmtId="0" fontId="15" fillId="0" borderId="18" xfId="0" applyFont="1" applyBorder="1" applyAlignment="1">
      <alignment horizontal="center"/>
    </xf>
    <xf numFmtId="0" fontId="14" fillId="0" borderId="0" xfId="0" applyFont="1" applyAlignment="1">
      <alignment horizontal="center"/>
    </xf>
    <xf numFmtId="0" fontId="10" fillId="0" borderId="21" xfId="0" applyFont="1" applyBorder="1"/>
    <xf numFmtId="9" fontId="10" fillId="0" borderId="8" xfId="0" applyNumberFormat="1" applyFont="1" applyBorder="1" applyProtection="1"/>
    <xf numFmtId="0" fontId="53" fillId="0" borderId="0" xfId="0" applyFont="1" applyAlignment="1" applyProtection="1">
      <alignment horizontal="centerContinuous"/>
      <protection locked="0"/>
    </xf>
    <xf numFmtId="9" fontId="14" fillId="0" borderId="8" xfId="0" applyNumberFormat="1" applyFont="1" applyBorder="1" applyAlignment="1" applyProtection="1">
      <alignment horizontal="centerContinuous"/>
    </xf>
    <xf numFmtId="37" fontId="36" fillId="0" borderId="0" xfId="0" applyNumberFormat="1" applyFont="1" applyAlignment="1" applyProtection="1">
      <alignment horizontal="centerContinuous"/>
      <protection locked="0"/>
    </xf>
    <xf numFmtId="9" fontId="15" fillId="0" borderId="8" xfId="0" applyNumberFormat="1" applyFont="1" applyBorder="1" applyAlignment="1" applyProtection="1">
      <alignment horizontal="centerContinuous"/>
    </xf>
    <xf numFmtId="0" fontId="5" fillId="0" borderId="41" xfId="0" applyFont="1" applyBorder="1" applyProtection="1"/>
    <xf numFmtId="0" fontId="52" fillId="0" borderId="0" xfId="0" applyFont="1" applyAlignment="1">
      <alignment horizontal="centerContinuous"/>
    </xf>
    <xf numFmtId="0" fontId="6" fillId="0" borderId="0" xfId="0" applyFont="1" applyAlignment="1">
      <alignment horizontal="center"/>
    </xf>
    <xf numFmtId="0" fontId="4" fillId="0" borderId="0" xfId="0" applyFont="1"/>
    <xf numFmtId="0" fontId="27" fillId="0" borderId="0" xfId="0" applyFont="1" applyAlignment="1">
      <alignment horizontal="center"/>
    </xf>
    <xf numFmtId="5" fontId="15" fillId="0" borderId="0" xfId="0" applyNumberFormat="1" applyFont="1" applyAlignment="1" applyProtection="1">
      <alignment horizontal="left"/>
    </xf>
    <xf numFmtId="0" fontId="15" fillId="0" borderId="0" xfId="0" applyFont="1" applyAlignment="1">
      <alignment horizontal="left"/>
    </xf>
    <xf numFmtId="5" fontId="27" fillId="0" borderId="0" xfId="0" applyNumberFormat="1" applyFont="1" applyProtection="1"/>
    <xf numFmtId="0" fontId="27" fillId="0" borderId="0" xfId="0" applyFont="1" applyAlignment="1" applyProtection="1">
      <alignment horizontal="center"/>
    </xf>
    <xf numFmtId="0" fontId="5" fillId="0" borderId="0" xfId="0" applyFont="1" applyAlignment="1">
      <alignment horizontal="center"/>
    </xf>
    <xf numFmtId="168" fontId="10" fillId="0" borderId="0" xfId="0" applyNumberFormat="1" applyFont="1" applyProtection="1"/>
    <xf numFmtId="169" fontId="10" fillId="0" borderId="0" xfId="0" applyNumberFormat="1" applyFont="1" applyProtection="1"/>
    <xf numFmtId="39" fontId="10" fillId="0" borderId="0" xfId="0" applyNumberFormat="1" applyFont="1" applyProtection="1"/>
    <xf numFmtId="0" fontId="28" fillId="0" borderId="0" xfId="0" applyFont="1"/>
    <xf numFmtId="0" fontId="40" fillId="0" borderId="0" xfId="0" applyFont="1"/>
    <xf numFmtId="10" fontId="10" fillId="0" borderId="31" xfId="0" applyNumberFormat="1" applyFont="1" applyBorder="1" applyAlignment="1" applyProtection="1">
      <alignment horizontal="fill"/>
    </xf>
    <xf numFmtId="10" fontId="10" fillId="0" borderId="46" xfId="0" applyNumberFormat="1" applyFont="1" applyBorder="1" applyAlignment="1" applyProtection="1">
      <alignment horizontal="fill"/>
    </xf>
    <xf numFmtId="0" fontId="0" fillId="0" borderId="21" xfId="0" applyBorder="1"/>
    <xf numFmtId="0" fontId="10" fillId="0" borderId="0" xfId="0" applyFont="1" applyAlignment="1" applyProtection="1">
      <alignment horizontal="left"/>
    </xf>
    <xf numFmtId="0" fontId="10" fillId="0" borderId="0" xfId="0" applyFont="1" applyAlignment="1">
      <alignment horizontal="left"/>
    </xf>
    <xf numFmtId="0" fontId="18" fillId="0" borderId="0" xfId="0" applyFont="1" applyAlignment="1" applyProtection="1">
      <alignment horizontal="centerContinuous" wrapText="1"/>
    </xf>
    <xf numFmtId="0" fontId="3" fillId="0" borderId="0" xfId="0" applyFont="1"/>
    <xf numFmtId="0" fontId="54" fillId="0" borderId="0" xfId="0" applyFont="1" applyAlignment="1" applyProtection="1">
      <alignment horizontal="left"/>
    </xf>
    <xf numFmtId="0" fontId="55" fillId="0" borderId="0" xfId="0" applyFont="1" applyAlignment="1" applyProtection="1">
      <alignment horizontal="left"/>
    </xf>
    <xf numFmtId="0" fontId="7" fillId="0" borderId="0" xfId="0" applyFont="1" applyAlignment="1" applyProtection="1">
      <alignment horizontal="left"/>
    </xf>
    <xf numFmtId="0" fontId="0" fillId="0" borderId="0" xfId="0" applyAlignment="1"/>
    <xf numFmtId="0" fontId="7" fillId="0" borderId="0" xfId="0" applyFont="1" applyAlignment="1" applyProtection="1"/>
    <xf numFmtId="0" fontId="15" fillId="0" borderId="0" xfId="0" applyFont="1" applyAlignment="1"/>
    <xf numFmtId="0" fontId="10" fillId="0" borderId="0" xfId="0" applyFont="1" applyAlignment="1"/>
    <xf numFmtId="0" fontId="47" fillId="0" borderId="0" xfId="0" applyFont="1" applyAlignment="1" applyProtection="1"/>
    <xf numFmtId="0" fontId="15" fillId="0" borderId="0" xfId="0" applyFont="1" applyAlignment="1">
      <alignment wrapText="1"/>
    </xf>
    <xf numFmtId="0" fontId="29" fillId="0" borderId="0" xfId="0" applyFont="1" applyAlignment="1"/>
    <xf numFmtId="0" fontId="29" fillId="0" borderId="0" xfId="0" applyFont="1" applyAlignment="1">
      <alignment vertical="top" wrapText="1"/>
    </xf>
    <xf numFmtId="0" fontId="29" fillId="0" borderId="6" xfId="0" applyFont="1" applyBorder="1" applyAlignment="1">
      <alignment vertical="top" wrapText="1"/>
    </xf>
    <xf numFmtId="0" fontId="29" fillId="0" borderId="0" xfId="0" applyFont="1" applyAlignment="1">
      <alignment wrapText="1"/>
    </xf>
    <xf numFmtId="0" fontId="5" fillId="6" borderId="0" xfId="0" applyFont="1" applyFill="1" applyAlignment="1" applyProtection="1"/>
    <xf numFmtId="0" fontId="26" fillId="0" borderId="0" xfId="0" applyFont="1" applyProtection="1">
      <protection locked="0"/>
    </xf>
    <xf numFmtId="0" fontId="5" fillId="0" borderId="0" xfId="0" applyFont="1" applyProtection="1">
      <protection locked="0"/>
    </xf>
    <xf numFmtId="0" fontId="47" fillId="0" borderId="0" xfId="0" applyFont="1"/>
    <xf numFmtId="0" fontId="47" fillId="0" borderId="8" xfId="0" applyFont="1" applyBorder="1"/>
    <xf numFmtId="0" fontId="10" fillId="0" borderId="12" xfId="0" applyFont="1" applyBorder="1" applyAlignment="1" applyProtection="1"/>
    <xf numFmtId="0" fontId="10" fillId="0" borderId="4" xfId="0" applyFont="1" applyFill="1" applyBorder="1" applyProtection="1"/>
    <xf numFmtId="0" fontId="10" fillId="0" borderId="0" xfId="0" applyFont="1" applyFill="1" applyProtection="1"/>
    <xf numFmtId="0" fontId="10" fillId="0" borderId="8" xfId="0" applyFont="1" applyFill="1" applyBorder="1" applyProtection="1"/>
    <xf numFmtId="0" fontId="5" fillId="0" borderId="0" xfId="0" applyFont="1" applyFill="1" applyProtection="1"/>
    <xf numFmtId="0" fontId="5" fillId="0" borderId="0" xfId="0" applyFont="1" applyFill="1" applyAlignment="1" applyProtection="1">
      <alignment horizontal="left"/>
    </xf>
    <xf numFmtId="0" fontId="5" fillId="0" borderId="0" xfId="0" applyFont="1" applyFill="1" applyAlignment="1" applyProtection="1">
      <alignment horizontal="centerContinuous"/>
    </xf>
    <xf numFmtId="0" fontId="5" fillId="0" borderId="8" xfId="0" applyFont="1" applyFill="1" applyBorder="1" applyAlignment="1" applyProtection="1">
      <alignment horizontal="centerContinuous"/>
    </xf>
    <xf numFmtId="0" fontId="59" fillId="0" borderId="3" xfId="0" applyFont="1" applyBorder="1" applyProtection="1"/>
    <xf numFmtId="0" fontId="4" fillId="0" borderId="3" xfId="0" applyFont="1" applyBorder="1"/>
    <xf numFmtId="0" fontId="31" fillId="0" borderId="4" xfId="0" applyFont="1" applyFill="1" applyBorder="1" applyAlignment="1">
      <alignment horizontal="right"/>
    </xf>
    <xf numFmtId="0" fontId="31" fillId="0" borderId="0" xfId="0" applyFont="1" applyFill="1"/>
    <xf numFmtId="0" fontId="31" fillId="0" borderId="8" xfId="0" applyFont="1" applyFill="1" applyBorder="1"/>
    <xf numFmtId="0" fontId="58" fillId="0" borderId="8" xfId="0" applyFont="1" applyBorder="1" applyProtection="1"/>
    <xf numFmtId="0" fontId="5" fillId="0" borderId="4" xfId="0" applyFont="1" applyFill="1" applyBorder="1" applyProtection="1"/>
    <xf numFmtId="0" fontId="5" fillId="0" borderId="0" xfId="0" applyFont="1" applyFill="1"/>
    <xf numFmtId="0" fontId="5" fillId="0" borderId="8" xfId="0" applyFont="1" applyFill="1" applyBorder="1" applyProtection="1"/>
    <xf numFmtId="0" fontId="31" fillId="0" borderId="0" xfId="0" applyFont="1" applyFill="1" applyProtection="1"/>
    <xf numFmtId="0" fontId="31" fillId="0" borderId="8" xfId="0" applyFont="1" applyFill="1" applyBorder="1" applyProtection="1"/>
    <xf numFmtId="0" fontId="6" fillId="0" borderId="1" xfId="0" applyFont="1" applyFill="1" applyBorder="1" applyAlignment="1">
      <alignment horizontal="centerContinuous"/>
    </xf>
    <xf numFmtId="0" fontId="10" fillId="0" borderId="2" xfId="0" applyFont="1" applyFill="1" applyBorder="1" applyAlignment="1">
      <alignment horizontal="centerContinuous"/>
    </xf>
    <xf numFmtId="0" fontId="27" fillId="0" borderId="3" xfId="0" applyFont="1" applyFill="1" applyBorder="1" applyAlignment="1">
      <alignment horizontal="centerContinuous"/>
    </xf>
    <xf numFmtId="0" fontId="27" fillId="0" borderId="4" xfId="0" applyFont="1" applyFill="1" applyBorder="1" applyAlignment="1">
      <alignment horizontal="centerContinuous"/>
    </xf>
    <xf numFmtId="0" fontId="15" fillId="0" borderId="0" xfId="0" applyFont="1" applyFill="1" applyAlignment="1">
      <alignment horizontal="centerContinuous"/>
    </xf>
    <xf numFmtId="0" fontId="15" fillId="0" borderId="8" xfId="0" applyFont="1" applyFill="1" applyBorder="1" applyAlignment="1">
      <alignment horizontal="centerContinuous"/>
    </xf>
    <xf numFmtId="0" fontId="10" fillId="0" borderId="4" xfId="0" applyFont="1" applyFill="1" applyBorder="1"/>
    <xf numFmtId="0" fontId="10" fillId="0" borderId="0" xfId="0" applyFont="1" applyFill="1"/>
    <xf numFmtId="0" fontId="10" fillId="0" borderId="8" xfId="0" applyFont="1" applyFill="1" applyBorder="1"/>
    <xf numFmtId="0" fontId="10" fillId="0" borderId="10" xfId="0" applyFont="1" applyFill="1" applyBorder="1"/>
    <xf numFmtId="0" fontId="10" fillId="0" borderId="11" xfId="0" applyFont="1" applyFill="1" applyBorder="1"/>
    <xf numFmtId="0" fontId="15" fillId="0" borderId="12" xfId="0" applyFont="1" applyFill="1" applyBorder="1" applyAlignment="1">
      <alignment horizontal="center"/>
    </xf>
    <xf numFmtId="0" fontId="15" fillId="0" borderId="38" xfId="0" applyFont="1" applyFill="1" applyBorder="1" applyAlignment="1">
      <alignment horizontal="centerContinuous"/>
    </xf>
    <xf numFmtId="0" fontId="10" fillId="0" borderId="42" xfId="0" applyFont="1" applyFill="1" applyBorder="1" applyAlignment="1">
      <alignment horizontal="centerContinuous"/>
    </xf>
    <xf numFmtId="0" fontId="15" fillId="0" borderId="12" xfId="0" applyFont="1" applyFill="1" applyBorder="1" applyAlignment="1">
      <alignment horizontal="centerContinuous"/>
    </xf>
    <xf numFmtId="0" fontId="10" fillId="0" borderId="12" xfId="0" applyFont="1" applyFill="1" applyBorder="1" applyAlignment="1">
      <alignment horizontal="centerContinuous"/>
    </xf>
    <xf numFmtId="0" fontId="10" fillId="0" borderId="35" xfId="0" applyFont="1" applyFill="1" applyBorder="1" applyAlignment="1">
      <alignment horizontal="centerContinuous"/>
    </xf>
    <xf numFmtId="0" fontId="10" fillId="0" borderId="36" xfId="0" applyFont="1" applyFill="1" applyBorder="1" applyAlignment="1">
      <alignment horizontal="centerContinuous"/>
    </xf>
    <xf numFmtId="0" fontId="15" fillId="0" borderId="4" xfId="0" applyFont="1" applyFill="1" applyBorder="1" applyAlignment="1">
      <alignment horizontal="center"/>
    </xf>
    <xf numFmtId="0" fontId="15" fillId="0" borderId="19" xfId="0" applyFont="1" applyFill="1" applyBorder="1" applyAlignment="1">
      <alignment horizontal="center"/>
    </xf>
    <xf numFmtId="0" fontId="15" fillId="0" borderId="0" xfId="0" applyFont="1" applyFill="1" applyAlignment="1">
      <alignment horizontal="center"/>
    </xf>
    <xf numFmtId="0" fontId="15" fillId="0" borderId="11" xfId="0" applyFont="1" applyFill="1" applyBorder="1" applyAlignment="1">
      <alignment horizontal="center"/>
    </xf>
    <xf numFmtId="0" fontId="15" fillId="0" borderId="34" xfId="0" applyFont="1" applyFill="1" applyBorder="1" applyAlignment="1">
      <alignment horizontal="center"/>
    </xf>
    <xf numFmtId="0" fontId="15" fillId="0" borderId="35" xfId="0" applyFont="1" applyFill="1" applyBorder="1" applyAlignment="1">
      <alignment horizontal="center"/>
    </xf>
    <xf numFmtId="0" fontId="15" fillId="0" borderId="36" xfId="0" applyFont="1" applyFill="1" applyBorder="1" applyAlignment="1">
      <alignment horizontal="center"/>
    </xf>
    <xf numFmtId="0" fontId="15" fillId="0" borderId="15" xfId="0" applyFont="1" applyFill="1" applyBorder="1" applyAlignment="1">
      <alignment horizontal="center"/>
    </xf>
    <xf numFmtId="0" fontId="10" fillId="0" borderId="16" xfId="0" applyFont="1" applyFill="1" applyBorder="1"/>
    <xf numFmtId="0" fontId="15" fillId="0" borderId="9" xfId="0" applyFont="1" applyFill="1" applyBorder="1" applyAlignment="1">
      <alignment horizontal="center"/>
    </xf>
    <xf numFmtId="0" fontId="15" fillId="0" borderId="16" xfId="0" applyFont="1" applyFill="1" applyBorder="1" applyAlignment="1">
      <alignment horizontal="center"/>
    </xf>
    <xf numFmtId="0" fontId="15" fillId="0" borderId="33" xfId="0" applyFont="1" applyFill="1" applyBorder="1" applyAlignment="1">
      <alignment horizontal="center"/>
    </xf>
    <xf numFmtId="0" fontId="15" fillId="0" borderId="37" xfId="0" applyFont="1" applyFill="1" applyBorder="1" applyAlignment="1">
      <alignment horizontal="center"/>
    </xf>
    <xf numFmtId="0" fontId="15" fillId="0" borderId="30" xfId="0" applyFont="1" applyFill="1" applyBorder="1" applyAlignment="1">
      <alignment horizontal="center"/>
    </xf>
    <xf numFmtId="0" fontId="16" fillId="0" borderId="0" xfId="0" applyFont="1" applyFill="1" applyProtection="1">
      <protection locked="0"/>
    </xf>
    <xf numFmtId="0" fontId="16" fillId="0" borderId="31" xfId="0" applyFont="1" applyFill="1" applyBorder="1" applyProtection="1">
      <protection locked="0"/>
    </xf>
    <xf numFmtId="0" fontId="6" fillId="0" borderId="19" xfId="0" applyFont="1" applyFill="1" applyBorder="1" applyAlignment="1">
      <alignment horizontal="center"/>
    </xf>
    <xf numFmtId="0" fontId="10" fillId="0" borderId="19" xfId="0" applyFont="1" applyFill="1" applyBorder="1"/>
    <xf numFmtId="5" fontId="10" fillId="0" borderId="39" xfId="0" applyNumberFormat="1" applyFont="1" applyFill="1" applyBorder="1" applyProtection="1"/>
    <xf numFmtId="10" fontId="10" fillId="0" borderId="19" xfId="0" applyNumberFormat="1" applyFont="1" applyFill="1" applyBorder="1" applyProtection="1"/>
    <xf numFmtId="37" fontId="10" fillId="0" borderId="31" xfId="0" applyNumberFormat="1" applyFont="1" applyFill="1" applyBorder="1" applyProtection="1"/>
    <xf numFmtId="37" fontId="10" fillId="0" borderId="19" xfId="0" applyNumberFormat="1" applyFont="1" applyFill="1" applyBorder="1" applyProtection="1"/>
    <xf numFmtId="37" fontId="10" fillId="0" borderId="32" xfId="0" applyNumberFormat="1" applyFont="1" applyFill="1" applyBorder="1" applyProtection="1"/>
    <xf numFmtId="37" fontId="10" fillId="0" borderId="8" xfId="0" applyNumberFormat="1" applyFont="1" applyFill="1" applyBorder="1" applyProtection="1"/>
    <xf numFmtId="0" fontId="10" fillId="0" borderId="5" xfId="0" applyFont="1" applyFill="1" applyBorder="1"/>
    <xf numFmtId="37" fontId="10" fillId="0" borderId="0" xfId="0" applyNumberFormat="1" applyFont="1" applyFill="1" applyProtection="1"/>
    <xf numFmtId="0" fontId="6" fillId="0" borderId="22" xfId="0" applyFont="1" applyFill="1" applyBorder="1" applyAlignment="1">
      <alignment horizontal="left"/>
    </xf>
    <xf numFmtId="0" fontId="10" fillId="0" borderId="6" xfId="0" applyFont="1" applyFill="1" applyBorder="1"/>
    <xf numFmtId="0" fontId="10" fillId="0" borderId="22" xfId="0" applyFont="1" applyFill="1" applyBorder="1"/>
    <xf numFmtId="5" fontId="10" fillId="0" borderId="54" xfId="0" applyNumberFormat="1" applyFont="1" applyFill="1" applyBorder="1" applyProtection="1"/>
    <xf numFmtId="0" fontId="10" fillId="0" borderId="0" xfId="0" applyFont="1" applyFill="1" applyBorder="1"/>
    <xf numFmtId="0" fontId="6" fillId="0" borderId="0" xfId="0" applyFont="1" applyFill="1" applyBorder="1" applyAlignment="1">
      <alignment horizontal="left"/>
    </xf>
    <xf numFmtId="5" fontId="10" fillId="0" borderId="0" xfId="0" applyNumberFormat="1" applyFont="1" applyFill="1" applyBorder="1" applyProtection="1"/>
    <xf numFmtId="10" fontId="10" fillId="0" borderId="0" xfId="0" applyNumberFormat="1" applyFont="1" applyFill="1" applyBorder="1" applyProtection="1"/>
    <xf numFmtId="0" fontId="5" fillId="0" borderId="13" xfId="0" applyFont="1" applyFill="1" applyBorder="1" applyProtection="1"/>
    <xf numFmtId="0" fontId="5" fillId="0" borderId="12" xfId="0" applyFont="1" applyFill="1" applyBorder="1" applyProtection="1"/>
    <xf numFmtId="0" fontId="5" fillId="0" borderId="35" xfId="0" applyFont="1" applyFill="1" applyBorder="1" applyProtection="1"/>
    <xf numFmtId="0" fontId="5" fillId="0" borderId="35" xfId="0" applyFont="1" applyFill="1" applyBorder="1" applyAlignment="1" applyProtection="1">
      <alignment horizontal="center"/>
    </xf>
    <xf numFmtId="0" fontId="5" fillId="0" borderId="36" xfId="0" applyFont="1" applyFill="1" applyBorder="1" applyProtection="1"/>
    <xf numFmtId="0" fontId="5" fillId="0" borderId="20" xfId="0" applyFont="1" applyFill="1" applyBorder="1" applyAlignment="1" applyProtection="1">
      <alignment horizontal="center"/>
    </xf>
    <xf numFmtId="0" fontId="5" fillId="0" borderId="32" xfId="0" applyFont="1" applyFill="1" applyBorder="1" applyProtection="1"/>
    <xf numFmtId="0" fontId="5" fillId="0" borderId="32" xfId="0" applyFont="1" applyFill="1" applyBorder="1" applyAlignment="1" applyProtection="1">
      <alignment horizontal="center"/>
    </xf>
    <xf numFmtId="0" fontId="5" fillId="0" borderId="32" xfId="0" applyFont="1" applyFill="1" applyBorder="1" applyAlignment="1" applyProtection="1">
      <alignment horizontal="centerContinuous"/>
    </xf>
    <xf numFmtId="0" fontId="5" fillId="0" borderId="20" xfId="0" applyFont="1" applyFill="1" applyBorder="1" applyProtection="1"/>
    <xf numFmtId="0" fontId="5" fillId="0" borderId="8" xfId="0" applyFont="1" applyFill="1" applyBorder="1" applyAlignment="1" applyProtection="1">
      <alignment horizontal="center"/>
    </xf>
    <xf numFmtId="0" fontId="8" fillId="0" borderId="0" xfId="0" applyFont="1" applyFill="1" applyBorder="1" applyProtection="1"/>
    <xf numFmtId="37" fontId="5" fillId="0" borderId="32" xfId="0" applyNumberFormat="1" applyFont="1" applyFill="1" applyBorder="1" applyProtection="1"/>
    <xf numFmtId="0" fontId="5" fillId="0" borderId="20" xfId="0" applyFont="1" applyFill="1" applyBorder="1" applyAlignment="1" applyProtection="1">
      <alignment horizontal="right"/>
    </xf>
    <xf numFmtId="0" fontId="5" fillId="0" borderId="32" xfId="0" applyFont="1" applyFill="1" applyBorder="1" applyAlignment="1" applyProtection="1">
      <alignment horizontal="right"/>
    </xf>
    <xf numFmtId="37" fontId="5" fillId="0" borderId="35" xfId="0" applyNumberFormat="1" applyFont="1" applyFill="1" applyBorder="1" applyProtection="1"/>
    <xf numFmtId="165" fontId="5" fillId="0" borderId="32" xfId="0" applyNumberFormat="1" applyFont="1" applyFill="1" applyBorder="1" applyAlignment="1" applyProtection="1">
      <alignment horizontal="center"/>
    </xf>
    <xf numFmtId="5" fontId="5" fillId="0" borderId="35" xfId="0" applyNumberFormat="1" applyFont="1" applyFill="1" applyBorder="1" applyProtection="1"/>
    <xf numFmtId="5" fontId="5" fillId="0" borderId="36" xfId="0" applyNumberFormat="1" applyFont="1" applyFill="1" applyBorder="1" applyProtection="1"/>
    <xf numFmtId="0" fontId="5" fillId="0" borderId="13" xfId="0" applyFont="1" applyFill="1" applyBorder="1" applyAlignment="1" applyProtection="1">
      <alignment horizontal="right"/>
    </xf>
    <xf numFmtId="37" fontId="10" fillId="0" borderId="0" xfId="0" applyNumberFormat="1" applyFont="1" applyFill="1" applyBorder="1" applyProtection="1"/>
    <xf numFmtId="0" fontId="5" fillId="0" borderId="23" xfId="0" applyFont="1" applyFill="1" applyBorder="1" applyAlignment="1" applyProtection="1">
      <alignment horizontal="right"/>
    </xf>
    <xf numFmtId="0" fontId="5" fillId="0" borderId="6" xfId="0" applyFont="1" applyFill="1" applyBorder="1" applyProtection="1"/>
    <xf numFmtId="0" fontId="5" fillId="0" borderId="41" xfId="0" applyFont="1" applyFill="1" applyBorder="1" applyAlignment="1" applyProtection="1">
      <alignment horizontal="right"/>
    </xf>
    <xf numFmtId="37" fontId="5" fillId="0" borderId="49" xfId="0" applyNumberFormat="1" applyFont="1" applyFill="1" applyBorder="1" applyProtection="1"/>
    <xf numFmtId="5" fontId="5" fillId="0" borderId="49" xfId="0" applyNumberFormat="1" applyFont="1" applyFill="1" applyBorder="1" applyProtection="1"/>
    <xf numFmtId="0" fontId="10" fillId="0" borderId="4" xfId="0" applyFont="1" applyFill="1" applyBorder="1" applyAlignment="1">
      <alignment horizontal="right"/>
    </xf>
    <xf numFmtId="0" fontId="10" fillId="0" borderId="5" xfId="0" applyFont="1" applyFill="1" applyBorder="1" applyAlignment="1">
      <alignment horizontal="right"/>
    </xf>
    <xf numFmtId="5" fontId="10" fillId="0" borderId="50" xfId="0" applyNumberFormat="1" applyFont="1" applyFill="1" applyBorder="1" applyProtection="1"/>
    <xf numFmtId="0" fontId="31" fillId="0" borderId="2" xfId="0" applyFont="1" applyFill="1" applyBorder="1" applyProtection="1"/>
    <xf numFmtId="0" fontId="31" fillId="0" borderId="4" xfId="0" applyFont="1" applyFill="1" applyBorder="1" applyProtection="1"/>
    <xf numFmtId="0" fontId="31" fillId="0" borderId="0" xfId="0" applyFont="1" applyFill="1" applyAlignment="1" applyProtection="1">
      <alignment horizontal="centerContinuous"/>
    </xf>
    <xf numFmtId="0" fontId="31" fillId="0" borderId="8" xfId="0" applyFont="1" applyFill="1" applyBorder="1" applyAlignment="1" applyProtection="1">
      <alignment horizontal="centerContinuous"/>
    </xf>
    <xf numFmtId="0" fontId="31" fillId="0" borderId="35" xfId="0" applyFont="1" applyFill="1" applyBorder="1" applyProtection="1"/>
    <xf numFmtId="0" fontId="31" fillId="0" borderId="32" xfId="0" applyFont="1" applyFill="1" applyBorder="1" applyProtection="1"/>
    <xf numFmtId="0" fontId="31" fillId="0" borderId="32" xfId="0" applyFont="1" applyFill="1" applyBorder="1" applyAlignment="1" applyProtection="1">
      <alignment horizontal="centerContinuous"/>
    </xf>
    <xf numFmtId="0" fontId="31" fillId="0" borderId="11" xfId="0" applyFont="1" applyFill="1" applyBorder="1" applyProtection="1"/>
    <xf numFmtId="0" fontId="31" fillId="0" borderId="19" xfId="0" applyFont="1" applyFill="1" applyBorder="1" applyProtection="1"/>
    <xf numFmtId="0" fontId="31" fillId="0" borderId="19" xfId="0" applyFont="1" applyFill="1" applyBorder="1" applyAlignment="1" applyProtection="1">
      <alignment horizontal="center"/>
    </xf>
    <xf numFmtId="0" fontId="31" fillId="0" borderId="32" xfId="0" applyFont="1" applyFill="1" applyBorder="1" applyAlignment="1" applyProtection="1">
      <alignment horizontal="center"/>
    </xf>
    <xf numFmtId="37" fontId="48" fillId="0" borderId="19" xfId="0" applyNumberFormat="1" applyFont="1" applyFill="1" applyBorder="1" applyProtection="1">
      <protection locked="0"/>
    </xf>
    <xf numFmtId="0" fontId="48" fillId="0" borderId="19" xfId="0" applyFont="1" applyFill="1" applyBorder="1" applyProtection="1">
      <protection locked="0"/>
    </xf>
    <xf numFmtId="0" fontId="0" fillId="0" borderId="0" xfId="0" applyFill="1"/>
    <xf numFmtId="0" fontId="31" fillId="0" borderId="31" xfId="0" applyFont="1" applyFill="1" applyBorder="1" applyAlignment="1" applyProtection="1">
      <alignment horizontal="centerContinuous"/>
    </xf>
    <xf numFmtId="0" fontId="31" fillId="0" borderId="6" xfId="0" applyFont="1" applyFill="1" applyBorder="1" applyProtection="1"/>
    <xf numFmtId="0" fontId="4" fillId="0" borderId="61" xfId="0" applyFont="1" applyFill="1" applyBorder="1" applyProtection="1"/>
    <xf numFmtId="0" fontId="4" fillId="0" borderId="62" xfId="0" applyFont="1" applyFill="1" applyBorder="1" applyProtection="1"/>
    <xf numFmtId="0" fontId="4" fillId="0" borderId="64" xfId="0" applyFont="1" applyFill="1" applyBorder="1" applyAlignment="1" applyProtection="1">
      <alignment horizontal="centerContinuous"/>
    </xf>
    <xf numFmtId="0" fontId="0" fillId="0" borderId="0" xfId="0" applyFill="1" applyBorder="1" applyAlignment="1">
      <alignment horizontal="centerContinuous"/>
    </xf>
    <xf numFmtId="0" fontId="15" fillId="0" borderId="0" xfId="0" applyFont="1" applyFill="1" applyBorder="1" applyAlignment="1" applyProtection="1">
      <alignment horizontal="centerContinuous"/>
    </xf>
    <xf numFmtId="0" fontId="4" fillId="0" borderId="0" xfId="0" applyFont="1" applyFill="1" applyBorder="1" applyAlignment="1" applyProtection="1">
      <alignment horizontal="centerContinuous"/>
    </xf>
    <xf numFmtId="0" fontId="4" fillId="0" borderId="64" xfId="0" applyFont="1" applyFill="1" applyBorder="1" applyProtection="1"/>
    <xf numFmtId="0" fontId="31" fillId="0" borderId="64" xfId="0" applyFont="1" applyFill="1" applyBorder="1" applyProtection="1"/>
    <xf numFmtId="0" fontId="31" fillId="0" borderId="0" xfId="0" applyFont="1" applyFill="1" applyBorder="1" applyProtection="1"/>
    <xf numFmtId="0" fontId="31" fillId="0" borderId="0" xfId="0" applyFont="1" applyFill="1" applyBorder="1" applyAlignment="1" applyProtection="1"/>
    <xf numFmtId="0" fontId="31" fillId="0" borderId="0" xfId="0" applyFont="1" applyFill="1" applyBorder="1" applyAlignment="1" applyProtection="1">
      <alignment horizontal="centerContinuous"/>
    </xf>
    <xf numFmtId="0" fontId="31" fillId="0" borderId="66" xfId="0" applyFont="1" applyFill="1" applyBorder="1" applyProtection="1"/>
    <xf numFmtId="0" fontId="31" fillId="0" borderId="67" xfId="0" applyFont="1" applyFill="1" applyBorder="1" applyProtection="1"/>
    <xf numFmtId="0" fontId="31" fillId="0" borderId="69" xfId="0" applyFont="1" applyFill="1" applyBorder="1" applyProtection="1"/>
    <xf numFmtId="0" fontId="31" fillId="0" borderId="69" xfId="0" applyFont="1" applyFill="1" applyBorder="1" applyAlignment="1" applyProtection="1">
      <alignment horizontal="center"/>
    </xf>
    <xf numFmtId="0" fontId="31" fillId="0" borderId="0" xfId="0" applyFont="1" applyFill="1" applyBorder="1" applyAlignment="1" applyProtection="1">
      <alignment horizontal="center"/>
    </xf>
    <xf numFmtId="0" fontId="31" fillId="0" borderId="11" xfId="0" applyFont="1" applyFill="1" applyBorder="1" applyAlignment="1" applyProtection="1">
      <alignment horizontal="center"/>
    </xf>
    <xf numFmtId="0" fontId="31" fillId="0" borderId="35" xfId="0" applyFont="1" applyFill="1" applyBorder="1" applyAlignment="1" applyProtection="1">
      <alignment horizontal="center"/>
    </xf>
    <xf numFmtId="0" fontId="31" fillId="0" borderId="71" xfId="0" applyFont="1" applyFill="1" applyBorder="1" applyProtection="1"/>
    <xf numFmtId="0" fontId="31" fillId="0" borderId="41" xfId="0" applyFont="1" applyFill="1" applyBorder="1" applyProtection="1"/>
    <xf numFmtId="0" fontId="31" fillId="0" borderId="22" xfId="0" applyFont="1" applyFill="1" applyBorder="1" applyProtection="1"/>
    <xf numFmtId="0" fontId="31" fillId="0" borderId="0" xfId="0" applyFont="1" applyFill="1" applyBorder="1" applyAlignment="1" applyProtection="1">
      <alignment horizontal="right"/>
    </xf>
    <xf numFmtId="0" fontId="31" fillId="0" borderId="64" xfId="0" applyFont="1" applyFill="1" applyBorder="1" applyAlignment="1" applyProtection="1">
      <alignment horizontal="center"/>
    </xf>
    <xf numFmtId="0" fontId="48" fillId="0" borderId="0" xfId="0" applyFont="1" applyFill="1" applyBorder="1" applyAlignment="1" applyProtection="1">
      <alignment horizontal="right"/>
      <protection locked="0"/>
    </xf>
    <xf numFmtId="0" fontId="48" fillId="0" borderId="0" xfId="0" applyFont="1" applyFill="1" applyBorder="1" applyProtection="1">
      <protection locked="0"/>
    </xf>
    <xf numFmtId="0" fontId="48" fillId="0" borderId="73" xfId="0" applyFont="1" applyFill="1" applyBorder="1" applyProtection="1">
      <protection locked="0"/>
    </xf>
    <xf numFmtId="0" fontId="4" fillId="0" borderId="16" xfId="0" applyFont="1" applyFill="1" applyBorder="1" applyProtection="1"/>
    <xf numFmtId="0" fontId="10" fillId="0" borderId="74" xfId="0" applyFont="1" applyFill="1" applyBorder="1"/>
    <xf numFmtId="0" fontId="10" fillId="0" borderId="2" xfId="0" applyFont="1" applyFill="1" applyBorder="1"/>
    <xf numFmtId="0" fontId="10" fillId="0" borderId="64" xfId="0" applyFont="1" applyFill="1" applyBorder="1"/>
    <xf numFmtId="0" fontId="10" fillId="0" borderId="32" xfId="0" applyFont="1" applyFill="1" applyBorder="1"/>
    <xf numFmtId="0" fontId="15" fillId="0" borderId="32" xfId="0" applyFont="1" applyFill="1" applyBorder="1" applyAlignment="1">
      <alignment horizontal="center"/>
    </xf>
    <xf numFmtId="0" fontId="10" fillId="0" borderId="32" xfId="0" applyFont="1" applyFill="1" applyBorder="1" applyAlignment="1">
      <alignment horizontal="centerContinuous"/>
    </xf>
    <xf numFmtId="0" fontId="10" fillId="0" borderId="41" xfId="0" applyFont="1" applyFill="1" applyBorder="1"/>
    <xf numFmtId="0" fontId="31" fillId="0" borderId="66" xfId="0" applyFont="1" applyFill="1" applyBorder="1" applyAlignment="1" applyProtection="1">
      <alignment horizontal="center"/>
    </xf>
    <xf numFmtId="0" fontId="4" fillId="0" borderId="80" xfId="0" applyFont="1" applyFill="1" applyBorder="1" applyProtection="1"/>
    <xf numFmtId="0" fontId="10" fillId="0" borderId="1" xfId="0" applyFont="1" applyFill="1" applyBorder="1" applyProtection="1"/>
    <xf numFmtId="0" fontId="10" fillId="0" borderId="2" xfId="0" applyFont="1" applyFill="1" applyBorder="1" applyProtection="1"/>
    <xf numFmtId="0" fontId="57" fillId="0" borderId="3" xfId="0" applyFont="1" applyFill="1" applyBorder="1" applyProtection="1"/>
    <xf numFmtId="0" fontId="4" fillId="0" borderId="4" xfId="0" applyFont="1" applyFill="1" applyBorder="1" applyAlignment="1" applyProtection="1">
      <alignment horizontal="centerContinuous"/>
    </xf>
    <xf numFmtId="0" fontId="10" fillId="0" borderId="0" xfId="0" applyFont="1" applyFill="1" applyAlignment="1" applyProtection="1">
      <alignment horizontal="centerContinuous"/>
    </xf>
    <xf numFmtId="0" fontId="10" fillId="0" borderId="8" xfId="0" applyFont="1" applyFill="1" applyBorder="1" applyAlignment="1" applyProtection="1">
      <alignment horizontal="centerContinuous"/>
    </xf>
    <xf numFmtId="0" fontId="45" fillId="0" borderId="4" xfId="0" applyFont="1" applyFill="1" applyBorder="1" applyAlignment="1" applyProtection="1">
      <alignment horizontal="centerContinuous"/>
    </xf>
    <xf numFmtId="0" fontId="10" fillId="0" borderId="15" xfId="0" applyFont="1" applyFill="1" applyBorder="1" applyProtection="1"/>
    <xf numFmtId="0" fontId="10" fillId="0" borderId="9" xfId="0" applyFont="1" applyFill="1" applyBorder="1" applyProtection="1"/>
    <xf numFmtId="0" fontId="10" fillId="0" borderId="30" xfId="0" applyFont="1" applyFill="1" applyBorder="1" applyProtection="1"/>
    <xf numFmtId="0" fontId="31" fillId="0" borderId="1" xfId="0" applyFont="1" applyFill="1" applyBorder="1" applyProtection="1"/>
    <xf numFmtId="0" fontId="57" fillId="0" borderId="2" xfId="0" applyFont="1" applyFill="1" applyBorder="1" applyProtection="1"/>
    <xf numFmtId="0" fontId="10" fillId="0" borderId="3" xfId="0" applyFont="1" applyFill="1" applyBorder="1" applyProtection="1"/>
    <xf numFmtId="0" fontId="4" fillId="0" borderId="0" xfId="0" applyFont="1" applyFill="1" applyAlignment="1" applyProtection="1">
      <alignment horizontal="centerContinuous"/>
    </xf>
    <xf numFmtId="0" fontId="10" fillId="0" borderId="0" xfId="0" applyFont="1" applyFill="1" applyBorder="1" applyProtection="1"/>
    <xf numFmtId="37" fontId="31" fillId="0" borderId="43" xfId="0" applyNumberFormat="1" applyFont="1" applyFill="1" applyBorder="1" applyProtection="1"/>
    <xf numFmtId="0" fontId="5" fillId="0" borderId="0" xfId="0" applyFont="1" applyAlignment="1" applyProtection="1">
      <alignment horizontal="left" wrapText="1"/>
    </xf>
    <xf numFmtId="0" fontId="0" fillId="0" borderId="0" xfId="0" applyAlignment="1">
      <alignment wrapText="1"/>
    </xf>
    <xf numFmtId="0" fontId="44" fillId="0" borderId="0" xfId="0" applyFont="1" applyAlignment="1" applyProtection="1">
      <alignment wrapText="1"/>
      <protection locked="0"/>
    </xf>
    <xf numFmtId="0" fontId="30" fillId="0" borderId="0" xfId="0" applyFont="1" applyAlignment="1" applyProtection="1">
      <alignment wrapText="1"/>
      <protection locked="0"/>
    </xf>
    <xf numFmtId="0" fontId="30" fillId="0" borderId="6" xfId="0" applyFont="1" applyBorder="1" applyAlignment="1" applyProtection="1">
      <alignment wrapText="1"/>
      <protection locked="0"/>
    </xf>
    <xf numFmtId="0" fontId="16" fillId="0" borderId="0" xfId="0" applyFont="1" applyAlignment="1" applyProtection="1">
      <alignment wrapText="1"/>
      <protection locked="0"/>
    </xf>
    <xf numFmtId="0" fontId="16" fillId="0" borderId="0" xfId="0" applyFont="1" applyBorder="1" applyProtection="1">
      <protection locked="0"/>
    </xf>
    <xf numFmtId="0" fontId="30" fillId="0" borderId="0" xfId="0" applyFont="1" applyBorder="1" applyAlignment="1" applyProtection="1">
      <protection locked="0"/>
    </xf>
    <xf numFmtId="0" fontId="16" fillId="0" borderId="0" xfId="0" applyFont="1" applyFill="1" applyBorder="1" applyProtection="1">
      <protection locked="0"/>
    </xf>
    <xf numFmtId="0" fontId="16" fillId="0" borderId="0" xfId="0" applyFont="1" applyBorder="1" applyAlignment="1" applyProtection="1">
      <alignment wrapText="1"/>
      <protection locked="0"/>
    </xf>
    <xf numFmtId="0" fontId="30" fillId="0" borderId="0" xfId="0" applyFont="1" applyBorder="1" applyProtection="1"/>
    <xf numFmtId="0" fontId="30" fillId="0" borderId="0" xfId="0" applyFont="1" applyBorder="1"/>
    <xf numFmtId="0" fontId="30" fillId="0" borderId="0" xfId="0" applyFont="1" applyFill="1" applyBorder="1"/>
    <xf numFmtId="0" fontId="30" fillId="0" borderId="0" xfId="0" applyFont="1"/>
    <xf numFmtId="0" fontId="35" fillId="0" borderId="20" xfId="0" quotePrefix="1" applyFont="1" applyBorder="1" applyProtection="1">
      <protection locked="0"/>
    </xf>
    <xf numFmtId="0" fontId="37" fillId="0" borderId="0" xfId="0" applyFont="1" applyAlignment="1" applyProtection="1">
      <alignment wrapText="1"/>
      <protection locked="0"/>
    </xf>
    <xf numFmtId="0" fontId="6" fillId="0" borderId="0" xfId="0" applyFont="1" applyBorder="1" applyAlignment="1">
      <alignment horizontal="center" vertical="top" wrapText="1"/>
    </xf>
    <xf numFmtId="0" fontId="6" fillId="0" borderId="0" xfId="0" applyFont="1" applyFill="1" applyBorder="1" applyAlignment="1">
      <alignment horizontal="center" vertical="top" wrapText="1"/>
    </xf>
    <xf numFmtId="0" fontId="6" fillId="0" borderId="0" xfId="0" applyFont="1" applyBorder="1" applyAlignment="1">
      <alignment vertical="top" wrapText="1"/>
    </xf>
    <xf numFmtId="0" fontId="0" fillId="0" borderId="0" xfId="0" applyBorder="1"/>
    <xf numFmtId="0" fontId="5" fillId="0" borderId="0" xfId="0" applyFont="1" applyBorder="1" applyAlignment="1">
      <alignment vertical="top" wrapText="1"/>
    </xf>
    <xf numFmtId="14" fontId="5" fillId="0" borderId="0" xfId="0" applyNumberFormat="1" applyFont="1" applyBorder="1" applyAlignment="1">
      <alignment vertical="top" wrapText="1"/>
    </xf>
    <xf numFmtId="8" fontId="5" fillId="0" borderId="0" xfId="0" applyNumberFormat="1" applyFont="1" applyBorder="1" applyAlignment="1">
      <alignment horizontal="right" vertical="top" wrapText="1"/>
    </xf>
    <xf numFmtId="0" fontId="31" fillId="0" borderId="0" xfId="0" applyFont="1" applyBorder="1" applyAlignment="1">
      <alignment vertical="top"/>
    </xf>
    <xf numFmtId="0" fontId="22" fillId="0" borderId="0" xfId="0" applyFont="1" applyFill="1" applyProtection="1"/>
    <xf numFmtId="0" fontId="10" fillId="0" borderId="32" xfId="0" applyFont="1" applyFill="1" applyBorder="1" applyProtection="1">
      <protection locked="0"/>
    </xf>
    <xf numFmtId="171" fontId="5" fillId="0" borderId="35" xfId="0" applyNumberFormat="1" applyFont="1" applyFill="1" applyBorder="1" applyProtection="1"/>
    <xf numFmtId="0" fontId="5" fillId="0" borderId="91" xfId="0" applyFont="1" applyBorder="1" applyProtection="1"/>
    <xf numFmtId="0" fontId="5" fillId="0" borderId="23" xfId="0" applyFont="1" applyBorder="1" applyAlignment="1">
      <alignment horizontal="center"/>
    </xf>
    <xf numFmtId="0" fontId="5" fillId="0" borderId="51" xfId="0" applyFont="1" applyBorder="1" applyProtection="1"/>
    <xf numFmtId="0" fontId="10" fillId="0" borderId="19" xfId="0" applyFont="1" applyFill="1" applyBorder="1" applyProtection="1"/>
    <xf numFmtId="5" fontId="5" fillId="0" borderId="12" xfId="0" applyNumberFormat="1" applyFont="1" applyFill="1" applyBorder="1" applyProtection="1"/>
    <xf numFmtId="171" fontId="0" fillId="0" borderId="0" xfId="0" applyNumberFormat="1"/>
    <xf numFmtId="171" fontId="10" fillId="0" borderId="8" xfId="1" applyNumberFormat="1" applyFont="1" applyFill="1" applyBorder="1" applyProtection="1"/>
    <xf numFmtId="0" fontId="9" fillId="0" borderId="0" xfId="0" applyFont="1" applyProtection="1"/>
    <xf numFmtId="0" fontId="10" fillId="0" borderId="0" xfId="0" applyFont="1" applyAlignment="1" applyProtection="1">
      <alignment horizontal="center"/>
    </xf>
    <xf numFmtId="0" fontId="15" fillId="0" borderId="31" xfId="0" applyFont="1" applyFill="1" applyBorder="1" applyAlignment="1" applyProtection="1">
      <alignment horizontal="center"/>
    </xf>
    <xf numFmtId="37" fontId="10" fillId="0" borderId="9" xfId="0" applyNumberFormat="1" applyFont="1" applyFill="1" applyBorder="1" applyProtection="1"/>
    <xf numFmtId="0" fontId="10" fillId="0" borderId="31" xfId="0" applyFont="1" applyFill="1" applyBorder="1" applyProtection="1"/>
    <xf numFmtId="0" fontId="15" fillId="0" borderId="0" xfId="0" applyFont="1" applyFill="1" applyAlignment="1" applyProtection="1">
      <alignment horizontal="center"/>
    </xf>
    <xf numFmtId="0" fontId="15" fillId="0" borderId="33" xfId="0" applyFont="1" applyFill="1" applyBorder="1" applyAlignment="1" applyProtection="1">
      <alignment horizontal="center"/>
    </xf>
    <xf numFmtId="0" fontId="67" fillId="0" borderId="0" xfId="0" applyFont="1"/>
    <xf numFmtId="0" fontId="68" fillId="0" borderId="8" xfId="0" applyFont="1" applyBorder="1" applyProtection="1">
      <protection locked="0"/>
    </xf>
    <xf numFmtId="0" fontId="10" fillId="0" borderId="8" xfId="0" applyFont="1" applyBorder="1" applyProtection="1">
      <protection locked="0"/>
    </xf>
    <xf numFmtId="0" fontId="69" fillId="0" borderId="31" xfId="6" applyFont="1" applyFill="1" applyBorder="1" applyAlignment="1" applyProtection="1">
      <alignment horizontal="right"/>
    </xf>
    <xf numFmtId="0" fontId="9" fillId="0" borderId="0" xfId="0" applyFont="1" applyFill="1" applyProtection="1"/>
    <xf numFmtId="0" fontId="14" fillId="0" borderId="0" xfId="0" applyFont="1" applyFill="1" applyProtection="1"/>
    <xf numFmtId="0" fontId="10" fillId="0" borderId="0" xfId="0" applyFont="1" applyAlignment="1" applyProtection="1">
      <alignment wrapText="1"/>
    </xf>
    <xf numFmtId="170" fontId="10" fillId="0" borderId="0" xfId="0" applyNumberFormat="1" applyFont="1" applyProtection="1"/>
    <xf numFmtId="0" fontId="10" fillId="0" borderId="2" xfId="0" applyFont="1" applyBorder="1" applyAlignment="1" applyProtection="1">
      <alignment wrapText="1"/>
    </xf>
    <xf numFmtId="170" fontId="10" fillId="0" borderId="3" xfId="0" applyNumberFormat="1" applyFont="1" applyBorder="1" applyProtection="1"/>
    <xf numFmtId="0" fontId="15" fillId="0" borderId="0" xfId="0" applyFont="1" applyAlignment="1" applyProtection="1">
      <alignment horizontal="centerContinuous" wrapText="1"/>
    </xf>
    <xf numFmtId="170" fontId="15" fillId="0" borderId="8" xfId="0" applyNumberFormat="1" applyFont="1" applyBorder="1" applyAlignment="1" applyProtection="1">
      <alignment horizontal="centerContinuous"/>
    </xf>
    <xf numFmtId="170" fontId="10" fillId="0" borderId="8" xfId="0" applyNumberFormat="1" applyFont="1" applyBorder="1" applyProtection="1"/>
    <xf numFmtId="0" fontId="10" fillId="0" borderId="6" xfId="0" applyFont="1" applyBorder="1" applyAlignment="1" applyProtection="1">
      <alignment wrapText="1"/>
    </xf>
    <xf numFmtId="170" fontId="10" fillId="0" borderId="7" xfId="0" applyNumberFormat="1" applyFont="1" applyBorder="1" applyProtection="1"/>
    <xf numFmtId="170" fontId="15" fillId="0" borderId="0" xfId="0" applyNumberFormat="1" applyFont="1" applyAlignment="1" applyProtection="1">
      <alignment horizontal="centerContinuous"/>
    </xf>
    <xf numFmtId="0" fontId="5" fillId="6" borderId="9" xfId="0" applyFont="1" applyFill="1" applyBorder="1" applyAlignment="1" applyProtection="1">
      <alignment horizontal="left"/>
    </xf>
    <xf numFmtId="0" fontId="5" fillId="6" borderId="9" xfId="0" quotePrefix="1" applyFont="1" applyFill="1" applyBorder="1" applyAlignment="1" applyProtection="1">
      <alignment horizontal="left"/>
    </xf>
    <xf numFmtId="0" fontId="3" fillId="0" borderId="0" xfId="0" applyFont="1" applyProtection="1"/>
    <xf numFmtId="37" fontId="31" fillId="0" borderId="40" xfId="0" applyNumberFormat="1" applyFont="1" applyFill="1" applyBorder="1" applyProtection="1"/>
    <xf numFmtId="10" fontId="5" fillId="0" borderId="0" xfId="0" applyNumberFormat="1" applyFont="1" applyFill="1" applyProtection="1"/>
    <xf numFmtId="0" fontId="16" fillId="0" borderId="2" xfId="0" applyFont="1" applyFill="1" applyBorder="1" applyProtection="1">
      <protection locked="0"/>
    </xf>
    <xf numFmtId="0" fontId="5" fillId="0" borderId="0" xfId="0" applyFont="1" applyFill="1" applyBorder="1"/>
    <xf numFmtId="0" fontId="70" fillId="0" borderId="0" xfId="0" applyFont="1" applyFill="1" applyProtection="1">
      <protection locked="0"/>
    </xf>
    <xf numFmtId="0" fontId="10" fillId="0" borderId="83" xfId="0" applyFont="1" applyFill="1" applyBorder="1" applyAlignment="1" applyProtection="1">
      <alignment wrapText="1"/>
      <protection locked="0"/>
    </xf>
    <xf numFmtId="5" fontId="10" fillId="0" borderId="0" xfId="0" applyNumberFormat="1" applyFont="1" applyFill="1" applyBorder="1" applyProtection="1">
      <protection locked="0"/>
    </xf>
    <xf numFmtId="0" fontId="30" fillId="0" borderId="0" xfId="0" applyFont="1" applyFill="1" applyBorder="1" applyAlignment="1" applyProtection="1">
      <protection locked="0"/>
    </xf>
    <xf numFmtId="0" fontId="30" fillId="0" borderId="0" xfId="0" applyFont="1" applyFill="1" applyBorder="1" applyProtection="1"/>
    <xf numFmtId="5" fontId="31" fillId="0" borderId="86" xfId="0" applyNumberFormat="1" applyFont="1" applyBorder="1" applyProtection="1"/>
    <xf numFmtId="0" fontId="46" fillId="0" borderId="0" xfId="0" applyFont="1" applyFill="1" applyProtection="1"/>
    <xf numFmtId="164" fontId="10" fillId="0" borderId="32" xfId="0" applyNumberFormat="1" applyFont="1" applyBorder="1" applyProtection="1">
      <protection locked="0"/>
    </xf>
    <xf numFmtId="37" fontId="10" fillId="0" borderId="32" xfId="0" applyNumberFormat="1" applyFont="1" applyBorder="1" applyProtection="1">
      <protection locked="0"/>
    </xf>
    <xf numFmtId="0" fontId="6" fillId="0" borderId="32" xfId="0" applyFont="1" applyBorder="1" applyProtection="1">
      <protection locked="0"/>
    </xf>
    <xf numFmtId="5" fontId="10" fillId="0" borderId="32" xfId="0" applyNumberFormat="1" applyFont="1" applyBorder="1" applyProtection="1">
      <protection locked="0"/>
    </xf>
    <xf numFmtId="5" fontId="5" fillId="0" borderId="0" xfId="0" applyNumberFormat="1" applyFont="1" applyFill="1" applyProtection="1"/>
    <xf numFmtId="171" fontId="5" fillId="0" borderId="0" xfId="1" applyNumberFormat="1" applyFont="1" applyFill="1" applyProtection="1"/>
    <xf numFmtId="10" fontId="16" fillId="0" borderId="31" xfId="0" applyNumberFormat="1" applyFont="1" applyFill="1" applyBorder="1" applyProtection="1">
      <protection locked="0"/>
    </xf>
    <xf numFmtId="10" fontId="16" fillId="0" borderId="21" xfId="0" applyNumberFormat="1" applyFont="1" applyFill="1" applyBorder="1" applyProtection="1">
      <protection locked="0"/>
    </xf>
    <xf numFmtId="10" fontId="16" fillId="0" borderId="33" xfId="0" applyNumberFormat="1" applyFont="1" applyFill="1" applyBorder="1" applyProtection="1">
      <protection locked="0"/>
    </xf>
    <xf numFmtId="0" fontId="10" fillId="0" borderId="31" xfId="0" applyFont="1" applyFill="1" applyBorder="1"/>
    <xf numFmtId="10" fontId="10" fillId="0" borderId="31" xfId="0" applyNumberFormat="1" applyFont="1" applyFill="1" applyBorder="1" applyAlignment="1" applyProtection="1">
      <alignment horizontal="fill"/>
    </xf>
    <xf numFmtId="10" fontId="10" fillId="0" borderId="31" xfId="0" applyNumberFormat="1" applyFont="1" applyFill="1" applyBorder="1" applyProtection="1"/>
    <xf numFmtId="42" fontId="70" fillId="0" borderId="8" xfId="0" applyNumberFormat="1" applyFont="1" applyFill="1" applyBorder="1" applyProtection="1">
      <protection locked="0"/>
    </xf>
    <xf numFmtId="37" fontId="70" fillId="0" borderId="8" xfId="6" applyNumberFormat="1" applyFont="1" applyFill="1" applyBorder="1" applyProtection="1">
      <protection locked="0"/>
    </xf>
    <xf numFmtId="171" fontId="70" fillId="0" borderId="8" xfId="0" applyNumberFormat="1" applyFont="1" applyFill="1" applyBorder="1" applyProtection="1">
      <protection locked="0"/>
    </xf>
    <xf numFmtId="37" fontId="70" fillId="0" borderId="21" xfId="0" applyNumberFormat="1" applyFont="1" applyFill="1" applyBorder="1" applyProtection="1">
      <protection locked="0"/>
    </xf>
    <xf numFmtId="0" fontId="10" fillId="0" borderId="0" xfId="0" applyFont="1" applyFill="1" applyBorder="1" applyAlignment="1" applyProtection="1">
      <alignment wrapText="1"/>
      <protection locked="0"/>
    </xf>
    <xf numFmtId="0" fontId="10" fillId="0" borderId="0" xfId="0" applyFont="1" applyFill="1" applyBorder="1" applyProtection="1">
      <protection locked="0"/>
    </xf>
    <xf numFmtId="14" fontId="10" fillId="0" borderId="0" xfId="0" applyNumberFormat="1" applyFont="1" applyFill="1" applyBorder="1" applyAlignment="1" applyProtection="1">
      <alignment horizontal="center"/>
      <protection locked="0"/>
    </xf>
    <xf numFmtId="5" fontId="5" fillId="0" borderId="19" xfId="8" applyNumberFormat="1" applyFont="1" applyFill="1" applyBorder="1" applyProtection="1"/>
    <xf numFmtId="5" fontId="30" fillId="0" borderId="0" xfId="8" applyNumberFormat="1" applyFont="1" applyFill="1" applyProtection="1">
      <protection locked="0"/>
    </xf>
    <xf numFmtId="37" fontId="30" fillId="0" borderId="0" xfId="8" applyNumberFormat="1" applyFont="1" applyFill="1" applyProtection="1">
      <protection locked="0"/>
    </xf>
    <xf numFmtId="0" fontId="1" fillId="0" borderId="0" xfId="12"/>
    <xf numFmtId="0" fontId="1" fillId="0" borderId="0" xfId="12" applyNumberFormat="1"/>
    <xf numFmtId="43" fontId="1" fillId="0" borderId="0" xfId="13" applyFont="1"/>
    <xf numFmtId="0" fontId="1" fillId="0" borderId="0" xfId="12" pivotButton="1"/>
    <xf numFmtId="171" fontId="1" fillId="0" borderId="0" xfId="13" applyNumberFormat="1" applyFont="1"/>
    <xf numFmtId="171" fontId="1" fillId="0" borderId="0" xfId="12" applyNumberFormat="1"/>
    <xf numFmtId="43" fontId="1" fillId="0" borderId="0" xfId="12" applyNumberFormat="1"/>
    <xf numFmtId="171" fontId="5" fillId="0" borderId="0" xfId="1" applyNumberFormat="1" applyFont="1" applyFill="1"/>
    <xf numFmtId="171" fontId="10" fillId="0" borderId="8" xfId="22" applyNumberFormat="1" applyFont="1" applyFill="1" applyBorder="1" applyProtection="1"/>
    <xf numFmtId="0" fontId="15" fillId="0" borderId="20" xfId="22" applyFont="1" applyFill="1" applyBorder="1" applyAlignment="1" applyProtection="1">
      <alignment horizontal="center"/>
    </xf>
    <xf numFmtId="5" fontId="10" fillId="0" borderId="8" xfId="22" applyNumberFormat="1" applyFont="1" applyFill="1" applyBorder="1" applyProtection="1"/>
    <xf numFmtId="37" fontId="48" fillId="0" borderId="19" xfId="10" applyNumberFormat="1" applyFont="1" applyFill="1" applyBorder="1" applyProtection="1">
      <protection locked="0"/>
    </xf>
    <xf numFmtId="0" fontId="48" fillId="0" borderId="0" xfId="10" applyFont="1" applyFill="1" applyAlignment="1" applyProtection="1">
      <alignment horizontal="right"/>
      <protection locked="0"/>
    </xf>
    <xf numFmtId="0" fontId="48" fillId="0" borderId="0" xfId="10" applyFont="1" applyFill="1" applyProtection="1">
      <protection locked="0"/>
    </xf>
    <xf numFmtId="0" fontId="48" fillId="0" borderId="19" xfId="10" applyFont="1" applyFill="1" applyBorder="1" applyProtection="1">
      <protection locked="0"/>
    </xf>
    <xf numFmtId="0" fontId="10" fillId="0" borderId="0" xfId="0" applyFont="1" applyProtection="1">
      <protection locked="0"/>
    </xf>
    <xf numFmtId="0" fontId="10" fillId="0" borderId="4" xfId="0" applyFont="1" applyBorder="1" applyProtection="1">
      <protection locked="0"/>
    </xf>
    <xf numFmtId="0" fontId="10" fillId="0" borderId="35" xfId="0" applyFont="1" applyBorder="1" applyProtection="1">
      <protection locked="0"/>
    </xf>
    <xf numFmtId="0" fontId="15" fillId="0" borderId="8" xfId="0" applyFont="1" applyBorder="1" applyAlignment="1" applyProtection="1">
      <alignment horizontal="center"/>
      <protection locked="0"/>
    </xf>
    <xf numFmtId="0" fontId="10" fillId="0" borderId="32" xfId="0" applyFont="1" applyBorder="1" applyProtection="1">
      <protection locked="0"/>
    </xf>
    <xf numFmtId="0" fontId="10" fillId="0" borderId="36" xfId="0" applyFont="1" applyBorder="1" applyProtection="1">
      <protection locked="0"/>
    </xf>
    <xf numFmtId="37" fontId="10" fillId="0" borderId="8" xfId="0" applyNumberFormat="1" applyFont="1" applyBorder="1" applyProtection="1">
      <protection locked="0"/>
    </xf>
    <xf numFmtId="0" fontId="6" fillId="0" borderId="32" xfId="0" applyFont="1" applyBorder="1" applyAlignment="1" applyProtection="1">
      <alignment horizontal="center"/>
      <protection locked="0"/>
    </xf>
    <xf numFmtId="0" fontId="10" fillId="0" borderId="0" xfId="0" applyFont="1" applyFill="1" applyProtection="1">
      <protection locked="0"/>
    </xf>
    <xf numFmtId="37" fontId="5" fillId="0" borderId="100" xfId="0" applyNumberFormat="1" applyFont="1" applyFill="1" applyBorder="1"/>
    <xf numFmtId="0" fontId="10" fillId="0" borderId="12" xfId="0" applyFont="1" applyFill="1" applyBorder="1" applyAlignment="1" applyProtection="1">
      <alignment wrapText="1"/>
      <protection locked="0"/>
    </xf>
    <xf numFmtId="0" fontId="16" fillId="0" borderId="34" xfId="0" applyFont="1" applyFill="1" applyBorder="1" applyProtection="1">
      <protection locked="0"/>
    </xf>
    <xf numFmtId="0" fontId="10" fillId="0" borderId="12" xfId="0" applyFont="1" applyFill="1" applyBorder="1" applyAlignment="1" applyProtection="1">
      <alignment horizontal="center"/>
      <protection locked="0"/>
    </xf>
    <xf numFmtId="5" fontId="10" fillId="0" borderId="35" xfId="0" applyNumberFormat="1" applyFont="1" applyFill="1" applyBorder="1" applyProtection="1">
      <protection locked="0"/>
    </xf>
    <xf numFmtId="5" fontId="10" fillId="0" borderId="36" xfId="0" applyNumberFormat="1" applyFont="1" applyFill="1" applyBorder="1" applyProtection="1">
      <protection locked="0"/>
    </xf>
    <xf numFmtId="5" fontId="10" fillId="0" borderId="32" xfId="0" applyNumberFormat="1" applyFont="1" applyFill="1" applyBorder="1" applyProtection="1"/>
    <xf numFmtId="5" fontId="10" fillId="0" borderId="32" xfId="0" applyNumberFormat="1" applyFont="1" applyFill="1" applyBorder="1" applyProtection="1">
      <protection locked="0"/>
    </xf>
    <xf numFmtId="5" fontId="10" fillId="0" borderId="8" xfId="0" applyNumberFormat="1" applyFont="1" applyFill="1" applyBorder="1" applyProtection="1">
      <protection locked="0"/>
    </xf>
    <xf numFmtId="5" fontId="10" fillId="0" borderId="31" xfId="0" applyNumberFormat="1" applyFont="1" applyFill="1" applyBorder="1" applyProtection="1">
      <protection locked="0"/>
    </xf>
    <xf numFmtId="0" fontId="10" fillId="0" borderId="31" xfId="0" applyFont="1" applyFill="1" applyBorder="1" applyProtection="1">
      <protection locked="0"/>
    </xf>
    <xf numFmtId="0" fontId="10" fillId="0" borderId="0" xfId="0" applyFont="1" applyFill="1" applyAlignment="1" applyProtection="1">
      <alignment wrapText="1"/>
      <protection locked="0"/>
    </xf>
    <xf numFmtId="14" fontId="10" fillId="0" borderId="0" xfId="0" applyNumberFormat="1" applyFont="1" applyFill="1" applyAlignment="1" applyProtection="1">
      <alignment horizontal="center"/>
      <protection locked="0"/>
    </xf>
    <xf numFmtId="37" fontId="10" fillId="0" borderId="4" xfId="0" applyNumberFormat="1" applyFont="1" applyFill="1" applyBorder="1" applyProtection="1">
      <protection locked="0"/>
    </xf>
    <xf numFmtId="37" fontId="10" fillId="0" borderId="31" xfId="0" applyNumberFormat="1" applyFont="1" applyFill="1" applyBorder="1" applyProtection="1">
      <protection locked="0"/>
    </xf>
    <xf numFmtId="0" fontId="10" fillId="0" borderId="0" xfId="0" applyFont="1" applyFill="1" applyAlignment="1" applyProtection="1">
      <alignment horizontal="center"/>
      <protection locked="0"/>
    </xf>
    <xf numFmtId="0" fontId="5" fillId="0" borderId="0" xfId="0" applyFont="1" applyBorder="1"/>
    <xf numFmtId="0" fontId="35" fillId="0" borderId="0" xfId="0" applyFont="1" applyBorder="1" applyProtection="1">
      <protection locked="0"/>
    </xf>
    <xf numFmtId="37" fontId="10" fillId="0" borderId="32" xfId="9" applyNumberFormat="1" applyFont="1" applyFill="1" applyBorder="1" applyProtection="1"/>
    <xf numFmtId="37" fontId="10" fillId="0" borderId="37" xfId="9" applyNumberFormat="1" applyFont="1" applyFill="1" applyBorder="1" applyProtection="1"/>
    <xf numFmtId="37" fontId="16" fillId="0" borderId="32" xfId="9" applyNumberFormat="1" applyFont="1" applyFill="1" applyBorder="1" applyProtection="1">
      <protection locked="0"/>
    </xf>
    <xf numFmtId="5" fontId="31" fillId="0" borderId="0" xfId="0" applyNumberFormat="1" applyFont="1" applyFill="1" applyBorder="1" applyProtection="1"/>
    <xf numFmtId="172" fontId="5" fillId="0" borderId="30" xfId="2" applyNumberFormat="1" applyFont="1" applyBorder="1" applyProtection="1"/>
    <xf numFmtId="172" fontId="5" fillId="0" borderId="50" xfId="2" applyNumberFormat="1" applyFont="1" applyBorder="1" applyProtection="1"/>
    <xf numFmtId="172" fontId="5" fillId="0" borderId="40" xfId="2" applyNumberFormat="1" applyFont="1" applyBorder="1" applyProtection="1"/>
    <xf numFmtId="171" fontId="31" fillId="0" borderId="0" xfId="1" applyNumberFormat="1" applyFont="1" applyFill="1" applyProtection="1"/>
    <xf numFmtId="171" fontId="48" fillId="0" borderId="19" xfId="1" applyNumberFormat="1" applyFont="1" applyFill="1" applyBorder="1" applyProtection="1">
      <protection locked="0"/>
    </xf>
    <xf numFmtId="170" fontId="10" fillId="0" borderId="0" xfId="0" applyNumberFormat="1" applyFont="1" applyFill="1" applyBorder="1"/>
    <xf numFmtId="43" fontId="0" fillId="0" borderId="0" xfId="0" applyNumberFormat="1" applyFill="1"/>
    <xf numFmtId="43" fontId="31" fillId="0" borderId="0" xfId="0" applyNumberFormat="1" applyFont="1" applyFill="1" applyBorder="1" applyProtection="1"/>
    <xf numFmtId="7" fontId="31" fillId="0" borderId="0" xfId="0" applyNumberFormat="1" applyFont="1" applyFill="1" applyBorder="1" applyProtection="1"/>
    <xf numFmtId="0" fontId="16" fillId="0" borderId="12" xfId="0" applyFont="1" applyBorder="1" applyProtection="1">
      <protection locked="0"/>
    </xf>
    <xf numFmtId="0" fontId="16" fillId="0" borderId="34" xfId="0" applyFont="1" applyBorder="1" applyProtection="1">
      <protection locked="0"/>
    </xf>
    <xf numFmtId="0" fontId="10" fillId="0" borderId="0" xfId="0" applyFont="1" applyBorder="1" applyProtection="1">
      <protection locked="0"/>
    </xf>
    <xf numFmtId="0" fontId="15" fillId="0" borderId="32" xfId="0" applyFont="1" applyBorder="1" applyProtection="1">
      <protection locked="0"/>
    </xf>
    <xf numFmtId="0" fontId="10" fillId="0" borderId="0" xfId="0" applyFont="1" applyAlignment="1" applyProtection="1">
      <alignment horizontal="center"/>
      <protection locked="0"/>
    </xf>
    <xf numFmtId="0" fontId="15" fillId="0" borderId="0" xfId="0" applyFont="1" applyBorder="1" applyAlignment="1" applyProtection="1">
      <alignment horizontal="centerContinuous"/>
    </xf>
    <xf numFmtId="5" fontId="31" fillId="0" borderId="104" xfId="0" applyNumberFormat="1" applyFont="1" applyFill="1" applyBorder="1" applyProtection="1"/>
    <xf numFmtId="0" fontId="31" fillId="0" borderId="106" xfId="0" applyFont="1" applyFill="1" applyBorder="1"/>
    <xf numFmtId="0" fontId="5" fillId="0" borderId="0" xfId="0" applyFont="1" applyFill="1" applyBorder="1" applyAlignment="1">
      <alignment vertical="top" wrapText="1"/>
    </xf>
    <xf numFmtId="5" fontId="10" fillId="0" borderId="0" xfId="0" applyNumberFormat="1" applyFont="1" applyFill="1" applyBorder="1" applyAlignment="1" applyProtection="1">
      <alignment horizontal="center"/>
    </xf>
    <xf numFmtId="5" fontId="0" fillId="0" borderId="0" xfId="0" applyNumberFormat="1" applyBorder="1"/>
    <xf numFmtId="170" fontId="10" fillId="0" borderId="8" xfId="22" applyNumberFormat="1" applyFont="1" applyFill="1" applyBorder="1" applyProtection="1"/>
    <xf numFmtId="171" fontId="0" fillId="0" borderId="0" xfId="23" applyNumberFormat="1" applyFont="1" applyFill="1"/>
    <xf numFmtId="37" fontId="10" fillId="0" borderId="32" xfId="22" applyNumberFormat="1" applyFont="1" applyFill="1" applyBorder="1" applyProtection="1"/>
    <xf numFmtId="37" fontId="10" fillId="0" borderId="8" xfId="22" applyNumberFormat="1" applyFont="1" applyFill="1" applyBorder="1" applyProtection="1"/>
    <xf numFmtId="0" fontId="10" fillId="0" borderId="20" xfId="22" applyFont="1" applyFill="1" applyBorder="1" applyProtection="1"/>
    <xf numFmtId="43" fontId="0" fillId="0" borderId="0" xfId="23" applyFont="1" applyFill="1"/>
    <xf numFmtId="0" fontId="5" fillId="0" borderId="102" xfId="0" applyFont="1" applyFill="1" applyBorder="1" applyProtection="1"/>
    <xf numFmtId="37" fontId="10" fillId="0" borderId="19" xfId="0" applyNumberFormat="1" applyFont="1" applyFill="1" applyBorder="1" applyProtection="1">
      <protection locked="0"/>
    </xf>
    <xf numFmtId="37" fontId="10" fillId="0" borderId="8" xfId="0" applyNumberFormat="1" applyFont="1" applyFill="1" applyBorder="1" applyProtection="1">
      <protection locked="0"/>
    </xf>
    <xf numFmtId="37" fontId="10" fillId="0" borderId="86" xfId="0" applyNumberFormat="1" applyFont="1" applyFill="1" applyBorder="1" applyProtection="1">
      <protection locked="0"/>
    </xf>
    <xf numFmtId="5" fontId="10" fillId="0" borderId="105" xfId="0" applyNumberFormat="1" applyFont="1" applyFill="1" applyBorder="1" applyProtection="1">
      <protection locked="0"/>
    </xf>
    <xf numFmtId="37" fontId="10" fillId="0" borderId="105" xfId="0" applyNumberFormat="1" applyFont="1" applyFill="1" applyBorder="1" applyProtection="1">
      <protection locked="0"/>
    </xf>
    <xf numFmtId="37" fontId="10" fillId="0" borderId="9" xfId="6" applyNumberFormat="1" applyFont="1" applyFill="1" applyBorder="1" applyProtection="1">
      <protection locked="0"/>
    </xf>
    <xf numFmtId="37" fontId="10" fillId="0" borderId="0" xfId="6" applyNumberFormat="1" applyFont="1" applyFill="1" applyProtection="1">
      <protection locked="0"/>
    </xf>
    <xf numFmtId="14" fontId="10" fillId="0" borderId="9" xfId="6" applyNumberFormat="1" applyFont="1" applyFill="1" applyBorder="1" applyProtection="1">
      <protection locked="0"/>
    </xf>
    <xf numFmtId="10" fontId="10" fillId="0" borderId="9" xfId="6" applyNumberFormat="1" applyFont="1" applyFill="1" applyBorder="1" applyProtection="1">
      <protection locked="0"/>
    </xf>
    <xf numFmtId="10" fontId="10" fillId="0" borderId="9" xfId="6" applyNumberFormat="1" applyFont="1" applyFill="1" applyBorder="1" applyAlignment="1" applyProtection="1">
      <alignment horizontal="right"/>
      <protection locked="0"/>
    </xf>
    <xf numFmtId="166" fontId="10" fillId="0" borderId="9" xfId="6" applyNumberFormat="1" applyFont="1" applyFill="1" applyBorder="1" applyProtection="1">
      <protection locked="0"/>
    </xf>
    <xf numFmtId="10" fontId="10" fillId="0" borderId="9" xfId="5" applyNumberFormat="1" applyFont="1" applyFill="1" applyBorder="1" applyProtection="1">
      <protection locked="0"/>
    </xf>
    <xf numFmtId="37" fontId="10" fillId="0" borderId="0" xfId="6" applyNumberFormat="1" applyFont="1" applyFill="1" applyProtection="1"/>
    <xf numFmtId="0" fontId="10" fillId="0" borderId="0" xfId="6" applyFont="1" applyFill="1" applyProtection="1"/>
    <xf numFmtId="0" fontId="52" fillId="0" borderId="0" xfId="6" applyFont="1" applyFill="1" applyAlignment="1" applyProtection="1">
      <alignment horizontal="center"/>
    </xf>
    <xf numFmtId="171" fontId="5" fillId="0" borderId="0" xfId="1" applyNumberFormat="1" applyFont="1" applyFill="1" applyBorder="1"/>
    <xf numFmtId="5" fontId="15" fillId="0" borderId="0" xfId="0" applyNumberFormat="1" applyFont="1" applyFill="1" applyAlignment="1">
      <alignment horizontal="centerContinuous"/>
    </xf>
    <xf numFmtId="37" fontId="10" fillId="0" borderId="32" xfId="0" applyNumberFormat="1" applyFont="1" applyFill="1" applyBorder="1" applyProtection="1">
      <protection locked="0"/>
    </xf>
    <xf numFmtId="0" fontId="10" fillId="0" borderId="8" xfId="0" applyFont="1" applyFill="1" applyBorder="1" applyProtection="1">
      <protection locked="0"/>
    </xf>
    <xf numFmtId="37" fontId="31" fillId="0" borderId="0" xfId="0" applyNumberFormat="1" applyFont="1" applyFill="1" applyBorder="1" applyAlignment="1" applyProtection="1">
      <alignment horizontal="left"/>
    </xf>
    <xf numFmtId="5" fontId="10" fillId="0" borderId="32" xfId="9" applyNumberFormat="1" applyFont="1" applyFill="1" applyBorder="1" applyProtection="1"/>
    <xf numFmtId="171" fontId="10" fillId="0" borderId="32" xfId="1" applyNumberFormat="1" applyFont="1" applyFill="1" applyBorder="1" applyProtection="1"/>
    <xf numFmtId="0" fontId="15" fillId="0" borderId="0" xfId="0" applyFont="1" applyProtection="1"/>
    <xf numFmtId="0" fontId="5" fillId="0" borderId="0" xfId="0" applyFont="1" applyBorder="1" applyAlignment="1">
      <alignment horizontal="left"/>
    </xf>
    <xf numFmtId="14" fontId="5" fillId="0" borderId="0" xfId="0" applyNumberFormat="1" applyFont="1" applyBorder="1" applyAlignment="1">
      <alignment horizontal="left"/>
    </xf>
    <xf numFmtId="0" fontId="5" fillId="0" borderId="0" xfId="0" applyFont="1" applyFill="1" applyBorder="1" applyAlignment="1">
      <alignment horizontal="left"/>
    </xf>
    <xf numFmtId="0" fontId="70" fillId="0" borderId="0" xfId="0" applyFont="1"/>
    <xf numFmtId="0" fontId="70" fillId="0" borderId="0" xfId="0" quotePrefix="1" applyFont="1" applyAlignment="1" applyProtection="1">
      <alignment horizontal="left"/>
      <protection locked="0"/>
    </xf>
    <xf numFmtId="0" fontId="70" fillId="0" borderId="0" xfId="0" applyFont="1" applyProtection="1">
      <protection locked="0"/>
    </xf>
    <xf numFmtId="171" fontId="70" fillId="0" borderId="8" xfId="16" applyNumberFormat="1" applyFont="1" applyFill="1" applyBorder="1" applyProtection="1">
      <protection locked="0"/>
    </xf>
    <xf numFmtId="37" fontId="70" fillId="0" borderId="101" xfId="6" applyNumberFormat="1" applyFont="1" applyFill="1" applyBorder="1" applyProtection="1">
      <protection locked="0"/>
    </xf>
    <xf numFmtId="0" fontId="79" fillId="0" borderId="4" xfId="0" applyFont="1" applyBorder="1"/>
    <xf numFmtId="0" fontId="70" fillId="0" borderId="4" xfId="0" applyFont="1" applyBorder="1"/>
    <xf numFmtId="0" fontId="78" fillId="0" borderId="0" xfId="0" applyFont="1" applyFill="1"/>
    <xf numFmtId="0" fontId="10" fillId="0" borderId="114" xfId="0" applyFont="1" applyBorder="1" applyProtection="1"/>
    <xf numFmtId="171" fontId="10" fillId="0" borderId="0" xfId="1" applyNumberFormat="1" applyFont="1"/>
    <xf numFmtId="43" fontId="5" fillId="0" borderId="0" xfId="1" applyFont="1" applyFill="1"/>
    <xf numFmtId="171" fontId="5" fillId="0" borderId="0" xfId="0" applyNumberFormat="1" applyFont="1" applyFill="1"/>
    <xf numFmtId="171" fontId="5" fillId="0" borderId="0" xfId="23" applyNumberFormat="1" applyFont="1" applyFill="1"/>
    <xf numFmtId="0" fontId="15" fillId="0" borderId="20" xfId="0" applyFont="1" applyFill="1" applyBorder="1" applyAlignment="1" applyProtection="1">
      <alignment horizontal="center"/>
    </xf>
    <xf numFmtId="0" fontId="15" fillId="0" borderId="32" xfId="0" applyFont="1" applyFill="1" applyBorder="1" applyAlignment="1" applyProtection="1">
      <alignment horizontal="centerContinuous"/>
    </xf>
    <xf numFmtId="0" fontId="10" fillId="0" borderId="20" xfId="0" applyFont="1" applyFill="1" applyBorder="1" applyProtection="1">
      <protection locked="0"/>
    </xf>
    <xf numFmtId="0" fontId="6" fillId="0" borderId="32" xfId="0" applyFont="1" applyFill="1" applyBorder="1" applyAlignment="1" applyProtection="1">
      <alignment horizontal="center"/>
      <protection locked="0"/>
    </xf>
    <xf numFmtId="164" fontId="10" fillId="0" borderId="32" xfId="0" applyNumberFormat="1" applyFont="1" applyFill="1" applyBorder="1" applyProtection="1">
      <protection locked="0"/>
    </xf>
    <xf numFmtId="0" fontId="6" fillId="0" borderId="32" xfId="0" applyFont="1" applyFill="1" applyBorder="1" applyProtection="1">
      <protection locked="0"/>
    </xf>
    <xf numFmtId="0" fontId="10" fillId="0" borderId="35" xfId="0" applyFont="1" applyFill="1" applyBorder="1" applyProtection="1">
      <protection locked="0"/>
    </xf>
    <xf numFmtId="164" fontId="15" fillId="0" borderId="32" xfId="0" applyNumberFormat="1" applyFont="1" applyFill="1" applyBorder="1" applyAlignment="1" applyProtection="1">
      <alignment horizontal="center"/>
      <protection locked="0"/>
    </xf>
    <xf numFmtId="171" fontId="27" fillId="0" borderId="32" xfId="0" applyNumberFormat="1" applyFont="1" applyFill="1" applyBorder="1" applyProtection="1">
      <protection locked="0"/>
    </xf>
    <xf numFmtId="164" fontId="15" fillId="0" borderId="32" xfId="0" applyNumberFormat="1" applyFont="1" applyFill="1" applyBorder="1" applyAlignment="1" applyProtection="1">
      <alignment horizontal="center"/>
    </xf>
    <xf numFmtId="37" fontId="5" fillId="0" borderId="0" xfId="0" applyNumberFormat="1" applyFont="1" applyFill="1" applyBorder="1" applyAlignment="1" applyProtection="1"/>
    <xf numFmtId="171" fontId="10" fillId="0" borderId="32" xfId="1" applyNumberFormat="1" applyFont="1" applyFill="1" applyBorder="1" applyProtection="1">
      <protection locked="0"/>
    </xf>
    <xf numFmtId="0" fontId="80" fillId="0" borderId="0" xfId="0" applyFont="1" applyAlignment="1" applyProtection="1">
      <alignment horizontal="center"/>
      <protection locked="0"/>
    </xf>
    <xf numFmtId="0" fontId="31" fillId="0" borderId="97" xfId="0" applyFont="1" applyBorder="1" applyProtection="1"/>
    <xf numFmtId="14" fontId="5" fillId="0" borderId="0" xfId="0" applyNumberFormat="1" applyFont="1" applyFill="1" applyBorder="1" applyAlignment="1">
      <alignment vertical="top" wrapText="1"/>
    </xf>
    <xf numFmtId="8" fontId="5" fillId="0" borderId="0" xfId="0" applyNumberFormat="1" applyFont="1" applyFill="1" applyBorder="1" applyAlignment="1">
      <alignment horizontal="right" vertical="top" wrapText="1"/>
    </xf>
    <xf numFmtId="0" fontId="5" fillId="0" borderId="0" xfId="0" applyFont="1" applyAlignment="1" applyProtection="1">
      <alignment horizontal="center"/>
    </xf>
    <xf numFmtId="0" fontId="5" fillId="0" borderId="0" xfId="0" applyFont="1" applyAlignment="1" applyProtection="1">
      <alignment horizontal="center"/>
    </xf>
    <xf numFmtId="0" fontId="10" fillId="0" borderId="0" xfId="0" applyFont="1" applyBorder="1"/>
    <xf numFmtId="0" fontId="4" fillId="0" borderId="1" xfId="0" applyFont="1" applyFill="1" applyBorder="1" applyProtection="1"/>
    <xf numFmtId="0" fontId="31" fillId="0" borderId="3" xfId="0" applyFont="1" applyFill="1" applyBorder="1" applyProtection="1"/>
    <xf numFmtId="0" fontId="6" fillId="0" borderId="4" xfId="0" applyFont="1" applyFill="1" applyBorder="1" applyAlignment="1" applyProtection="1">
      <alignment horizontal="centerContinuous"/>
    </xf>
    <xf numFmtId="0" fontId="31" fillId="0" borderId="4" xfId="0" applyFont="1" applyFill="1" applyBorder="1" applyAlignment="1" applyProtection="1">
      <alignment horizontal="right"/>
    </xf>
    <xf numFmtId="0" fontId="4" fillId="0" borderId="4" xfId="0" applyFont="1" applyFill="1" applyBorder="1" applyProtection="1"/>
    <xf numFmtId="0" fontId="4" fillId="0" borderId="15" xfId="0" applyFont="1" applyFill="1" applyBorder="1" applyProtection="1"/>
    <xf numFmtId="0" fontId="31" fillId="0" borderId="9" xfId="0" applyFont="1" applyFill="1" applyBorder="1" applyProtection="1"/>
    <xf numFmtId="0" fontId="31" fillId="0" borderId="30" xfId="0" applyFont="1" applyFill="1" applyBorder="1" applyProtection="1"/>
    <xf numFmtId="0" fontId="4" fillId="0" borderId="13" xfId="0" applyFont="1" applyFill="1" applyBorder="1" applyProtection="1"/>
    <xf numFmtId="0" fontId="31" fillId="0" borderId="12" xfId="0" applyFont="1" applyFill="1" applyBorder="1" applyProtection="1"/>
    <xf numFmtId="0" fontId="31" fillId="0" borderId="36" xfId="0" applyFont="1" applyFill="1" applyBorder="1" applyProtection="1"/>
    <xf numFmtId="0" fontId="4" fillId="0" borderId="20" xfId="0" applyFont="1" applyFill="1" applyBorder="1" applyProtection="1"/>
    <xf numFmtId="0" fontId="31" fillId="0" borderId="12" xfId="0" applyFont="1" applyFill="1" applyBorder="1" applyAlignment="1" applyProtection="1">
      <alignment horizontal="centerContinuous"/>
    </xf>
    <xf numFmtId="0" fontId="31" fillId="0" borderId="35" xfId="0" applyFont="1" applyFill="1" applyBorder="1" applyAlignment="1" applyProtection="1">
      <alignment horizontal="centerContinuous"/>
    </xf>
    <xf numFmtId="0" fontId="31" fillId="0" borderId="14" xfId="0" applyFont="1" applyFill="1" applyBorder="1" applyProtection="1"/>
    <xf numFmtId="0" fontId="31" fillId="0" borderId="9" xfId="0" applyFont="1" applyFill="1" applyBorder="1" applyAlignment="1" applyProtection="1">
      <alignment horizontal="centerContinuous"/>
    </xf>
    <xf numFmtId="0" fontId="31" fillId="0" borderId="37" xfId="0" applyFont="1" applyFill="1" applyBorder="1" applyAlignment="1" applyProtection="1">
      <alignment horizontal="centerContinuous"/>
    </xf>
    <xf numFmtId="0" fontId="31" fillId="0" borderId="21" xfId="0" applyFont="1" applyFill="1" applyBorder="1" applyProtection="1"/>
    <xf numFmtId="0" fontId="10" fillId="0" borderId="21" xfId="0" applyFont="1" applyFill="1" applyBorder="1" applyProtection="1"/>
    <xf numFmtId="0" fontId="31" fillId="0" borderId="20" xfId="0" applyFont="1" applyFill="1" applyBorder="1" applyProtection="1"/>
    <xf numFmtId="0" fontId="31" fillId="0" borderId="21" xfId="0" applyFont="1" applyFill="1" applyBorder="1" applyAlignment="1" applyProtection="1">
      <alignment horizontal="center"/>
    </xf>
    <xf numFmtId="0" fontId="31" fillId="0" borderId="20" xfId="0" applyFont="1" applyFill="1" applyBorder="1" applyAlignment="1" applyProtection="1">
      <alignment horizontal="center"/>
    </xf>
    <xf numFmtId="0" fontId="31" fillId="0" borderId="17" xfId="0" applyFont="1" applyFill="1" applyBorder="1" applyAlignment="1" applyProtection="1">
      <alignment horizontal="center"/>
    </xf>
    <xf numFmtId="0" fontId="31" fillId="0" borderId="9" xfId="0" applyFont="1" applyFill="1" applyBorder="1" applyAlignment="1" applyProtection="1">
      <alignment horizontal="right"/>
    </xf>
    <xf numFmtId="0" fontId="31" fillId="0" borderId="37" xfId="0" applyFont="1" applyFill="1" applyBorder="1" applyProtection="1"/>
    <xf numFmtId="0" fontId="31" fillId="0" borderId="37" xfId="0" applyFont="1" applyFill="1" applyBorder="1" applyAlignment="1" applyProtection="1">
      <alignment horizontal="center"/>
    </xf>
    <xf numFmtId="0" fontId="31" fillId="0" borderId="16" xfId="0" applyFont="1" applyFill="1" applyBorder="1" applyAlignment="1" applyProtection="1">
      <alignment horizontal="center"/>
    </xf>
    <xf numFmtId="0" fontId="31" fillId="0" borderId="18" xfId="0" applyFont="1" applyFill="1" applyBorder="1" applyAlignment="1" applyProtection="1">
      <alignment horizontal="center"/>
    </xf>
    <xf numFmtId="0" fontId="31" fillId="0" borderId="13" xfId="0" applyFont="1" applyFill="1" applyBorder="1" applyProtection="1"/>
    <xf numFmtId="0" fontId="4" fillId="0" borderId="12" xfId="0" applyFont="1" applyFill="1" applyBorder="1" applyProtection="1"/>
    <xf numFmtId="0" fontId="4" fillId="0" borderId="35" xfId="0" applyFont="1" applyFill="1" applyBorder="1" applyProtection="1"/>
    <xf numFmtId="0" fontId="4" fillId="0" borderId="9" xfId="0" applyFont="1" applyFill="1" applyBorder="1" applyProtection="1"/>
    <xf numFmtId="0" fontId="4" fillId="0" borderId="6" xfId="0" applyFont="1" applyFill="1" applyBorder="1" applyProtection="1"/>
    <xf numFmtId="0" fontId="4" fillId="0" borderId="41" xfId="0" applyFont="1" applyFill="1" applyBorder="1" applyProtection="1"/>
    <xf numFmtId="0" fontId="31" fillId="0" borderId="41" xfId="0" applyFont="1" applyFill="1" applyBorder="1" applyAlignment="1" applyProtection="1">
      <alignment horizontal="center"/>
    </xf>
    <xf numFmtId="0" fontId="31" fillId="0" borderId="22" xfId="0" applyFont="1" applyFill="1" applyBorder="1" applyAlignment="1" applyProtection="1">
      <alignment horizontal="center"/>
    </xf>
    <xf numFmtId="5" fontId="31" fillId="0" borderId="41" xfId="0" applyNumberFormat="1" applyFont="1" applyFill="1" applyBorder="1" applyProtection="1"/>
    <xf numFmtId="0" fontId="31" fillId="0" borderId="33" xfId="0" applyFont="1" applyFill="1" applyBorder="1" applyAlignment="1" applyProtection="1">
      <alignment horizontal="centerContinuous"/>
    </xf>
    <xf numFmtId="0" fontId="31" fillId="0" borderId="34" xfId="0" applyFont="1" applyFill="1" applyBorder="1" applyProtection="1"/>
    <xf numFmtId="0" fontId="31" fillId="0" borderId="33" xfId="0" applyFont="1" applyFill="1" applyBorder="1" applyAlignment="1" applyProtection="1"/>
    <xf numFmtId="0" fontId="31" fillId="0" borderId="37" xfId="0" applyFont="1" applyFill="1" applyBorder="1" applyAlignment="1" applyProtection="1"/>
    <xf numFmtId="0" fontId="31" fillId="0" borderId="0" xfId="0" applyFont="1" applyFill="1" applyAlignment="1" applyProtection="1">
      <alignment horizontal="center"/>
    </xf>
    <xf numFmtId="0" fontId="31" fillId="0" borderId="9" xfId="0" applyFont="1" applyFill="1" applyBorder="1" applyAlignment="1" applyProtection="1">
      <alignment horizontal="center"/>
    </xf>
    <xf numFmtId="0" fontId="31" fillId="0" borderId="23" xfId="0" applyFont="1" applyFill="1" applyBorder="1" applyAlignment="1" applyProtection="1">
      <alignment horizontal="center"/>
    </xf>
    <xf numFmtId="0" fontId="31" fillId="0" borderId="7" xfId="0" applyFont="1" applyFill="1" applyBorder="1" applyProtection="1"/>
    <xf numFmtId="0" fontId="31" fillId="0" borderId="0" xfId="0" applyFont="1" applyFill="1" applyAlignment="1" applyProtection="1">
      <alignment horizontal="right"/>
    </xf>
    <xf numFmtId="0" fontId="5" fillId="0" borderId="0" xfId="0" applyFont="1" applyAlignment="1" applyProtection="1">
      <alignment horizontal="center"/>
    </xf>
    <xf numFmtId="164" fontId="10" fillId="0" borderId="0" xfId="0" applyNumberFormat="1" applyFont="1" applyAlignment="1" applyProtection="1">
      <alignment horizontal="center"/>
    </xf>
    <xf numFmtId="164" fontId="10" fillId="0" borderId="21" xfId="0" applyNumberFormat="1" applyFont="1" applyBorder="1" applyProtection="1"/>
    <xf numFmtId="0" fontId="31" fillId="0" borderId="97" xfId="0" applyFont="1" applyFill="1" applyBorder="1" applyProtection="1"/>
    <xf numFmtId="0" fontId="5" fillId="0" borderId="97" xfId="0" applyFont="1" applyFill="1" applyBorder="1"/>
    <xf numFmtId="0" fontId="31" fillId="0" borderId="0" xfId="0" applyFont="1" applyFill="1" applyBorder="1" applyAlignment="1">
      <alignment vertical="top"/>
    </xf>
    <xf numFmtId="0" fontId="3" fillId="0" borderId="0" xfId="25" applyNumberFormat="1" applyFont="1" applyFill="1" applyBorder="1" applyAlignment="1">
      <alignment horizontal="center" vertical="top" wrapText="1"/>
    </xf>
    <xf numFmtId="37" fontId="10" fillId="0" borderId="37" xfId="0" applyNumberFormat="1" applyFont="1" applyBorder="1" applyProtection="1">
      <protection locked="0"/>
    </xf>
    <xf numFmtId="5" fontId="10" fillId="0" borderId="32" xfId="9" applyNumberFormat="1" applyFont="1" applyFill="1" applyBorder="1" applyProtection="1">
      <protection locked="0"/>
    </xf>
    <xf numFmtId="37" fontId="10" fillId="0" borderId="32" xfId="9" applyNumberFormat="1" applyFont="1" applyFill="1" applyBorder="1" applyProtection="1">
      <protection locked="0"/>
    </xf>
    <xf numFmtId="171" fontId="10" fillId="0" borderId="32" xfId="9" applyNumberFormat="1" applyFont="1" applyFill="1" applyBorder="1" applyProtection="1"/>
    <xf numFmtId="37" fontId="10" fillId="0" borderId="37" xfId="9" applyNumberFormat="1" applyFont="1" applyFill="1" applyBorder="1" applyProtection="1">
      <protection locked="0"/>
    </xf>
    <xf numFmtId="37" fontId="10" fillId="0" borderId="37" xfId="0" applyNumberFormat="1" applyFont="1" applyFill="1" applyBorder="1" applyProtection="1">
      <protection locked="0"/>
    </xf>
    <xf numFmtId="37" fontId="5" fillId="0" borderId="8" xfId="0" applyNumberFormat="1" applyFont="1" applyBorder="1" applyProtection="1">
      <protection locked="0"/>
    </xf>
    <xf numFmtId="37" fontId="5" fillId="0" borderId="0" xfId="0" applyNumberFormat="1" applyFont="1" applyFill="1" applyProtection="1">
      <protection locked="0"/>
    </xf>
    <xf numFmtId="37" fontId="5" fillId="0" borderId="9" xfId="0" applyNumberFormat="1" applyFont="1" applyFill="1" applyBorder="1" applyProtection="1">
      <protection locked="0"/>
    </xf>
    <xf numFmtId="0" fontId="5" fillId="0" borderId="20" xfId="0" applyFont="1" applyBorder="1" applyProtection="1">
      <protection locked="0"/>
    </xf>
    <xf numFmtId="5" fontId="5" fillId="0" borderId="0" xfId="8" applyNumberFormat="1" applyFont="1" applyFill="1" applyProtection="1">
      <protection locked="0"/>
    </xf>
    <xf numFmtId="5" fontId="5" fillId="0" borderId="19" xfId="8" applyNumberFormat="1" applyFont="1" applyFill="1" applyBorder="1" applyProtection="1">
      <protection locked="0"/>
    </xf>
    <xf numFmtId="5" fontId="5" fillId="0" borderId="31" xfId="8" applyNumberFormat="1" applyFont="1" applyFill="1" applyBorder="1" applyProtection="1">
      <protection locked="0"/>
    </xf>
    <xf numFmtId="5" fontId="5" fillId="0" borderId="32" xfId="8" applyNumberFormat="1" applyFont="1" applyFill="1" applyBorder="1" applyProtection="1">
      <protection locked="0"/>
    </xf>
    <xf numFmtId="37" fontId="5" fillId="0" borderId="0" xfId="8" applyNumberFormat="1" applyFont="1" applyFill="1" applyProtection="1">
      <protection locked="0"/>
    </xf>
    <xf numFmtId="37" fontId="5" fillId="0" borderId="31" xfId="8" applyNumberFormat="1" applyFont="1" applyFill="1" applyBorder="1" applyProtection="1">
      <protection locked="0"/>
    </xf>
    <xf numFmtId="171" fontId="5" fillId="0" borderId="19" xfId="8" applyNumberFormat="1" applyFont="1" applyFill="1" applyBorder="1" applyProtection="1">
      <protection locked="0"/>
    </xf>
    <xf numFmtId="0" fontId="10" fillId="0" borderId="31" xfId="0" applyFont="1" applyFill="1" applyBorder="1" applyAlignment="1" applyProtection="1">
      <alignment horizontal="right"/>
      <protection locked="0"/>
    </xf>
    <xf numFmtId="10" fontId="10" fillId="0" borderId="31" xfId="0" applyNumberFormat="1" applyFont="1" applyFill="1" applyBorder="1" applyProtection="1">
      <protection locked="0"/>
    </xf>
    <xf numFmtId="10" fontId="10" fillId="0" borderId="21" xfId="0" applyNumberFormat="1" applyFont="1" applyFill="1" applyBorder="1" applyProtection="1">
      <protection locked="0"/>
    </xf>
    <xf numFmtId="0" fontId="10" fillId="0" borderId="33" xfId="0" applyFont="1" applyFill="1" applyBorder="1" applyProtection="1">
      <protection locked="0"/>
    </xf>
    <xf numFmtId="10" fontId="10" fillId="0" borderId="33" xfId="0" applyNumberFormat="1" applyFont="1" applyFill="1" applyBorder="1" applyProtection="1">
      <protection locked="0"/>
    </xf>
    <xf numFmtId="0" fontId="10" fillId="0" borderId="32" xfId="0" applyFont="1" applyFill="1" applyBorder="1" applyAlignment="1" applyProtection="1">
      <alignment horizontal="right"/>
      <protection locked="0"/>
    </xf>
    <xf numFmtId="10" fontId="10" fillId="0" borderId="32" xfId="0" applyNumberFormat="1" applyFont="1" applyFill="1" applyBorder="1" applyProtection="1">
      <protection locked="0"/>
    </xf>
    <xf numFmtId="0" fontId="10" fillId="0" borderId="42" xfId="4" applyNumberFormat="1" applyFont="1" applyFill="1" applyBorder="1" applyAlignment="1">
      <alignment horizontal="right"/>
    </xf>
    <xf numFmtId="10" fontId="10" fillId="0" borderId="42" xfId="4" applyNumberFormat="1" applyFont="1" applyFill="1" applyBorder="1"/>
    <xf numFmtId="37" fontId="10" fillId="0" borderId="99" xfId="4" applyNumberFormat="1" applyFont="1" applyFill="1" applyBorder="1"/>
    <xf numFmtId="37" fontId="10" fillId="0" borderId="42" xfId="4" applyNumberFormat="1" applyFont="1" applyFill="1" applyBorder="1"/>
    <xf numFmtId="0" fontId="10" fillId="0" borderId="19" xfId="0" applyFont="1" applyFill="1" applyBorder="1" applyProtection="1">
      <protection locked="0"/>
    </xf>
    <xf numFmtId="0" fontId="10" fillId="0" borderId="32" xfId="0" applyNumberFormat="1" applyFont="1" applyFill="1" applyBorder="1" applyProtection="1">
      <protection locked="0"/>
    </xf>
    <xf numFmtId="0" fontId="5" fillId="0" borderId="0" xfId="0" applyFont="1" applyFill="1" applyProtection="1">
      <protection locked="0"/>
    </xf>
    <xf numFmtId="171" fontId="6" fillId="0" borderId="32" xfId="1" applyNumberFormat="1" applyFont="1" applyFill="1" applyBorder="1" applyProtection="1">
      <protection locked="0"/>
    </xf>
    <xf numFmtId="0" fontId="6" fillId="0" borderId="32" xfId="0" applyFont="1" applyFill="1" applyBorder="1" applyAlignment="1" applyProtection="1">
      <alignment horizontal="right"/>
      <protection locked="0"/>
    </xf>
    <xf numFmtId="0" fontId="31" fillId="0" borderId="102" xfId="0" applyFont="1" applyFill="1" applyBorder="1" applyProtection="1">
      <protection locked="0"/>
    </xf>
    <xf numFmtId="0" fontId="31" fillId="0" borderId="103" xfId="0" applyFont="1" applyFill="1" applyBorder="1" applyProtection="1">
      <protection locked="0"/>
    </xf>
    <xf numFmtId="5" fontId="31" fillId="0" borderId="102" xfId="0" applyNumberFormat="1" applyFont="1" applyFill="1" applyBorder="1" applyProtection="1">
      <protection locked="0"/>
    </xf>
    <xf numFmtId="5" fontId="31" fillId="0" borderId="105" xfId="0" applyNumberFormat="1" applyFont="1" applyFill="1" applyBorder="1" applyProtection="1">
      <protection locked="0"/>
    </xf>
    <xf numFmtId="10" fontId="31" fillId="0" borderId="102" xfId="0" applyNumberFormat="1" applyFont="1" applyFill="1" applyBorder="1" applyProtection="1">
      <protection locked="0"/>
    </xf>
    <xf numFmtId="0" fontId="5" fillId="0" borderId="32" xfId="0" applyFont="1" applyBorder="1" applyProtection="1">
      <protection locked="0"/>
    </xf>
    <xf numFmtId="37" fontId="31" fillId="0" borderId="102" xfId="0" applyNumberFormat="1" applyFont="1" applyFill="1" applyBorder="1" applyProtection="1">
      <protection locked="0"/>
    </xf>
    <xf numFmtId="37" fontId="31" fillId="0" borderId="0" xfId="0" applyNumberFormat="1" applyFont="1" applyFill="1" applyBorder="1" applyProtection="1">
      <protection locked="0"/>
    </xf>
    <xf numFmtId="37" fontId="31" fillId="0" borderId="103" xfId="0" applyNumberFormat="1" applyFont="1" applyFill="1" applyBorder="1" applyProtection="1">
      <protection locked="0"/>
    </xf>
    <xf numFmtId="37" fontId="31" fillId="0" borderId="105" xfId="0" applyNumberFormat="1" applyFont="1" applyFill="1" applyBorder="1" applyProtection="1">
      <protection locked="0"/>
    </xf>
    <xf numFmtId="0" fontId="31" fillId="0" borderId="103" xfId="0" applyFont="1" applyFill="1" applyBorder="1" applyAlignment="1" applyProtection="1">
      <alignment horizontal="center"/>
      <protection locked="0"/>
    </xf>
    <xf numFmtId="10" fontId="31" fillId="0" borderId="102" xfId="0" applyNumberFormat="1" applyFont="1" applyFill="1" applyBorder="1" applyAlignment="1" applyProtection="1">
      <alignment horizontal="center"/>
      <protection locked="0"/>
    </xf>
    <xf numFmtId="0" fontId="31" fillId="0" borderId="102" xfId="0" applyFont="1" applyFill="1" applyBorder="1" applyAlignment="1" applyProtection="1">
      <alignment horizontal="center"/>
      <protection locked="0"/>
    </xf>
    <xf numFmtId="37" fontId="31" fillId="0" borderId="107" xfId="0" applyNumberFormat="1" applyFont="1" applyFill="1" applyBorder="1" applyProtection="1">
      <protection locked="0"/>
    </xf>
    <xf numFmtId="37" fontId="31" fillId="0" borderId="108" xfId="0" applyNumberFormat="1" applyFont="1" applyFill="1" applyBorder="1" applyProtection="1">
      <protection locked="0"/>
    </xf>
    <xf numFmtId="37" fontId="31" fillId="0" borderId="109" xfId="0" applyNumberFormat="1" applyFont="1" applyFill="1" applyBorder="1" applyProtection="1">
      <protection locked="0"/>
    </xf>
    <xf numFmtId="37" fontId="5" fillId="0" borderId="35" xfId="0" applyNumberFormat="1" applyFont="1" applyBorder="1" applyProtection="1">
      <protection locked="0"/>
    </xf>
    <xf numFmtId="6" fontId="5" fillId="0" borderId="32" xfId="0" applyNumberFormat="1" applyFont="1" applyBorder="1" applyProtection="1">
      <protection locked="0"/>
    </xf>
    <xf numFmtId="6" fontId="5" fillId="0" borderId="8" xfId="0" applyNumberFormat="1" applyFont="1" applyBorder="1" applyProtection="1">
      <protection locked="0"/>
    </xf>
    <xf numFmtId="5" fontId="5" fillId="0" borderId="32" xfId="0" applyNumberFormat="1" applyFont="1" applyBorder="1" applyProtection="1">
      <protection locked="0"/>
    </xf>
    <xf numFmtId="37" fontId="5" fillId="0" borderId="32" xfId="0" applyNumberFormat="1" applyFont="1" applyBorder="1" applyProtection="1">
      <protection locked="0"/>
    </xf>
    <xf numFmtId="10" fontId="5" fillId="0" borderId="0" xfId="0" applyNumberFormat="1" applyFont="1" applyProtection="1">
      <protection locked="0"/>
    </xf>
    <xf numFmtId="0" fontId="5" fillId="0" borderId="19" xfId="0" applyFont="1" applyBorder="1" applyProtection="1">
      <protection locked="0"/>
    </xf>
    <xf numFmtId="5" fontId="5" fillId="0" borderId="8" xfId="0" applyNumberFormat="1" applyFont="1" applyBorder="1" applyProtection="1">
      <protection locked="0"/>
    </xf>
    <xf numFmtId="38" fontId="5" fillId="0" borderId="32" xfId="0" applyNumberFormat="1" applyFont="1" applyBorder="1" applyProtection="1">
      <protection locked="0"/>
    </xf>
    <xf numFmtId="38" fontId="5" fillId="0" borderId="8" xfId="0" applyNumberFormat="1" applyFont="1" applyBorder="1" applyProtection="1">
      <protection locked="0"/>
    </xf>
    <xf numFmtId="0" fontId="5" fillId="0" borderId="35" xfId="0" applyFont="1" applyBorder="1" applyProtection="1">
      <protection locked="0"/>
    </xf>
    <xf numFmtId="0" fontId="5" fillId="0" borderId="12" xfId="0" applyFont="1" applyBorder="1" applyProtection="1">
      <protection locked="0"/>
    </xf>
    <xf numFmtId="0" fontId="5" fillId="0" borderId="8" xfId="0" applyFont="1" applyBorder="1" applyProtection="1">
      <protection locked="0"/>
    </xf>
    <xf numFmtId="0" fontId="5" fillId="0" borderId="6" xfId="0" applyFont="1" applyBorder="1" applyProtection="1">
      <protection locked="0"/>
    </xf>
    <xf numFmtId="0" fontId="31" fillId="0" borderId="32" xfId="0" applyFont="1" applyBorder="1" applyProtection="1">
      <protection locked="0"/>
    </xf>
    <xf numFmtId="5" fontId="31" fillId="0" borderId="19" xfId="0" applyNumberFormat="1" applyFont="1" applyBorder="1" applyProtection="1">
      <protection locked="0"/>
    </xf>
    <xf numFmtId="5" fontId="31" fillId="0" borderId="32" xfId="0" applyNumberFormat="1" applyFont="1" applyBorder="1" applyProtection="1">
      <protection locked="0"/>
    </xf>
    <xf numFmtId="0" fontId="31" fillId="0" borderId="19" xfId="0" applyFont="1" applyBorder="1" applyProtection="1">
      <protection locked="0"/>
    </xf>
    <xf numFmtId="5" fontId="5" fillId="0" borderId="0" xfId="0" applyNumberFormat="1" applyFont="1" applyFill="1" applyBorder="1"/>
    <xf numFmtId="43" fontId="5" fillId="0" borderId="0" xfId="0" applyNumberFormat="1" applyFont="1" applyFill="1" applyBorder="1"/>
    <xf numFmtId="7" fontId="5" fillId="0" borderId="0" xfId="0" applyNumberFormat="1" applyFont="1" applyFill="1" applyBorder="1"/>
    <xf numFmtId="0" fontId="6" fillId="0" borderId="19" xfId="0" applyFont="1" applyFill="1" applyBorder="1" applyProtection="1">
      <protection locked="0"/>
    </xf>
    <xf numFmtId="5" fontId="10" fillId="0" borderId="0" xfId="0" applyNumberFormat="1" applyFont="1" applyFill="1" applyProtection="1">
      <protection locked="0"/>
    </xf>
    <xf numFmtId="10" fontId="10" fillId="0" borderId="19" xfId="0" applyNumberFormat="1" applyFont="1" applyFill="1" applyBorder="1" applyProtection="1">
      <protection locked="0"/>
    </xf>
    <xf numFmtId="5" fontId="10" fillId="0" borderId="19" xfId="0" applyNumberFormat="1" applyFont="1" applyFill="1" applyBorder="1" applyProtection="1">
      <protection locked="0"/>
    </xf>
    <xf numFmtId="37" fontId="10" fillId="0" borderId="0" xfId="0" applyNumberFormat="1" applyFont="1" applyFill="1" applyProtection="1">
      <protection locked="0"/>
    </xf>
    <xf numFmtId="37" fontId="10" fillId="0" borderId="110" xfId="0" applyNumberFormat="1" applyFont="1" applyFill="1" applyBorder="1" applyProtection="1">
      <protection locked="0"/>
    </xf>
    <xf numFmtId="37" fontId="10" fillId="0" borderId="102" xfId="0" applyNumberFormat="1" applyFont="1" applyFill="1" applyBorder="1" applyProtection="1">
      <protection locked="0"/>
    </xf>
    <xf numFmtId="0" fontId="5" fillId="0" borderId="32" xfId="0" applyFont="1" applyFill="1" applyBorder="1" applyProtection="1">
      <protection locked="0"/>
    </xf>
    <xf numFmtId="37" fontId="5" fillId="0" borderId="32" xfId="0" applyNumberFormat="1" applyFont="1" applyFill="1" applyBorder="1" applyProtection="1">
      <protection locked="0"/>
    </xf>
    <xf numFmtId="5" fontId="5" fillId="0" borderId="32" xfId="0" applyNumberFormat="1" applyFont="1" applyFill="1" applyBorder="1" applyProtection="1">
      <protection locked="0"/>
    </xf>
    <xf numFmtId="5" fontId="5" fillId="0" borderId="8" xfId="0" applyNumberFormat="1" applyFont="1" applyFill="1" applyBorder="1" applyProtection="1">
      <protection locked="0"/>
    </xf>
    <xf numFmtId="37" fontId="5" fillId="0" borderId="8" xfId="0" applyNumberFormat="1" applyFont="1" applyFill="1" applyBorder="1" applyProtection="1">
      <protection locked="0"/>
    </xf>
    <xf numFmtId="0" fontId="5" fillId="0" borderId="32" xfId="0" applyFont="1" applyFill="1" applyBorder="1"/>
    <xf numFmtId="0" fontId="31" fillId="0" borderId="0" xfId="0" applyFont="1" applyFill="1" applyAlignment="1" applyProtection="1">
      <alignment horizontal="left"/>
      <protection locked="0"/>
    </xf>
    <xf numFmtId="10" fontId="31" fillId="0" borderId="0" xfId="5" applyNumberFormat="1" applyFont="1" applyFill="1" applyAlignment="1" applyProtection="1">
      <alignment horizontal="center"/>
      <protection locked="0"/>
    </xf>
    <xf numFmtId="14" fontId="31" fillId="0" borderId="0" xfId="0" applyNumberFormat="1" applyFont="1" applyFill="1" applyProtection="1">
      <protection locked="0"/>
    </xf>
    <xf numFmtId="0" fontId="31" fillId="0" borderId="32" xfId="0" applyFont="1" applyFill="1" applyBorder="1" applyProtection="1">
      <protection locked="0"/>
    </xf>
    <xf numFmtId="43" fontId="31" fillId="0" borderId="32" xfId="0" applyNumberFormat="1" applyFont="1" applyFill="1" applyBorder="1" applyProtection="1">
      <protection locked="0"/>
    </xf>
    <xf numFmtId="39" fontId="31" fillId="0" borderId="19" xfId="0" applyNumberFormat="1" applyFont="1" applyFill="1" applyBorder="1" applyProtection="1">
      <protection locked="0"/>
    </xf>
    <xf numFmtId="37" fontId="31" fillId="0" borderId="19" xfId="0" applyNumberFormat="1" applyFont="1" applyFill="1" applyBorder="1" applyProtection="1">
      <protection locked="0"/>
    </xf>
    <xf numFmtId="171" fontId="31" fillId="0" borderId="32" xfId="1" applyNumberFormat="1" applyFont="1" applyFill="1" applyBorder="1" applyProtection="1">
      <protection locked="0"/>
    </xf>
    <xf numFmtId="0" fontId="31" fillId="0" borderId="21" xfId="0" applyFont="1" applyFill="1" applyBorder="1" applyProtection="1">
      <protection locked="0"/>
    </xf>
    <xf numFmtId="0" fontId="31" fillId="0" borderId="0" xfId="0" applyFont="1" applyFill="1" applyProtection="1">
      <protection locked="0"/>
    </xf>
    <xf numFmtId="0" fontId="31" fillId="0" borderId="19" xfId="0" applyFont="1" applyFill="1" applyBorder="1" applyProtection="1">
      <protection locked="0"/>
    </xf>
    <xf numFmtId="37" fontId="31" fillId="0" borderId="32" xfId="0" applyNumberFormat="1" applyFont="1" applyFill="1" applyBorder="1" applyProtection="1">
      <protection locked="0"/>
    </xf>
    <xf numFmtId="0" fontId="31" fillId="0" borderId="0" xfId="0" applyFont="1" applyFill="1" applyAlignment="1" applyProtection="1">
      <alignment horizontal="center"/>
      <protection locked="0"/>
    </xf>
    <xf numFmtId="164" fontId="31" fillId="0" borderId="21" xfId="0" applyNumberFormat="1" applyFont="1" applyFill="1" applyBorder="1" applyProtection="1">
      <protection locked="0"/>
    </xf>
    <xf numFmtId="5" fontId="31" fillId="0" borderId="19" xfId="0" applyNumberFormat="1" applyFont="1" applyFill="1" applyBorder="1" applyProtection="1">
      <protection locked="0"/>
    </xf>
    <xf numFmtId="0" fontId="31" fillId="0" borderId="8" xfId="0" applyFont="1" applyFill="1" applyBorder="1" applyProtection="1">
      <protection locked="0"/>
    </xf>
    <xf numFmtId="0" fontId="31" fillId="0" borderId="19" xfId="0" applyFont="1" applyFill="1" applyBorder="1" applyAlignment="1" applyProtection="1">
      <alignment horizontal="center"/>
      <protection locked="0"/>
    </xf>
    <xf numFmtId="0" fontId="31" fillId="0" borderId="0" xfId="0" applyFont="1" applyFill="1" applyBorder="1" applyProtection="1">
      <protection locked="0"/>
    </xf>
    <xf numFmtId="1" fontId="10" fillId="0" borderId="19" xfId="0" applyNumberFormat="1" applyFont="1" applyFill="1" applyBorder="1" applyProtection="1">
      <protection locked="0"/>
    </xf>
    <xf numFmtId="173" fontId="10" fillId="0" borderId="0" xfId="0" applyNumberFormat="1" applyFont="1" applyFill="1" applyProtection="1">
      <protection locked="0"/>
    </xf>
    <xf numFmtId="173" fontId="10" fillId="0" borderId="19" xfId="0" quotePrefix="1" applyNumberFormat="1" applyFont="1" applyFill="1" applyBorder="1" applyProtection="1">
      <protection locked="0"/>
    </xf>
    <xf numFmtId="173" fontId="10" fillId="0" borderId="19" xfId="0" applyNumberFormat="1" applyFont="1" applyFill="1" applyBorder="1" applyProtection="1">
      <protection locked="0"/>
    </xf>
    <xf numFmtId="171" fontId="5" fillId="0" borderId="32" xfId="1" applyNumberFormat="1" applyFont="1" applyFill="1" applyBorder="1" applyProtection="1"/>
    <xf numFmtId="171" fontId="31" fillId="0" borderId="19" xfId="1" applyNumberFormat="1" applyFont="1" applyFill="1" applyBorder="1" applyProtection="1">
      <protection locked="0"/>
    </xf>
    <xf numFmtId="0" fontId="31" fillId="0" borderId="0" xfId="10" applyFont="1" applyFill="1" applyAlignment="1" applyProtection="1">
      <alignment horizontal="right"/>
      <protection locked="0"/>
    </xf>
    <xf numFmtId="37" fontId="31" fillId="0" borderId="19" xfId="10" applyNumberFormat="1" applyFont="1" applyFill="1" applyBorder="1" applyProtection="1">
      <protection locked="0"/>
    </xf>
    <xf numFmtId="0" fontId="31" fillId="0" borderId="0" xfId="10" applyFont="1" applyFill="1" applyProtection="1">
      <protection locked="0"/>
    </xf>
    <xf numFmtId="0" fontId="31" fillId="0" borderId="19" xfId="10" applyFont="1" applyFill="1" applyBorder="1" applyProtection="1">
      <protection locked="0"/>
    </xf>
    <xf numFmtId="0" fontId="31" fillId="0" borderId="0" xfId="0" applyFont="1" applyFill="1" applyBorder="1" applyAlignment="1" applyProtection="1">
      <alignment horizontal="right"/>
      <protection locked="0"/>
    </xf>
    <xf numFmtId="37" fontId="10" fillId="0" borderId="35" xfId="0" applyNumberFormat="1" applyFont="1" applyBorder="1" applyProtection="1">
      <protection locked="0"/>
    </xf>
    <xf numFmtId="37" fontId="10" fillId="0" borderId="36" xfId="0" applyNumberFormat="1" applyFont="1" applyBorder="1" applyProtection="1">
      <protection locked="0"/>
    </xf>
    <xf numFmtId="37" fontId="10" fillId="0" borderId="84" xfId="0" applyNumberFormat="1" applyFont="1" applyBorder="1" applyProtection="1">
      <protection locked="0"/>
    </xf>
    <xf numFmtId="37" fontId="10" fillId="0" borderId="85" xfId="0" applyNumberFormat="1" applyFont="1" applyBorder="1" applyProtection="1">
      <protection locked="0"/>
    </xf>
    <xf numFmtId="37" fontId="5" fillId="0" borderId="0" xfId="0" applyNumberFormat="1" applyFont="1"/>
    <xf numFmtId="43" fontId="5" fillId="0" borderId="0" xfId="0" applyNumberFormat="1" applyFont="1" applyFill="1"/>
    <xf numFmtId="0" fontId="10" fillId="0" borderId="37" xfId="0" applyFont="1" applyBorder="1" applyProtection="1">
      <protection locked="0"/>
    </xf>
    <xf numFmtId="37" fontId="10" fillId="0" borderId="30" xfId="0" applyNumberFormat="1" applyFont="1" applyBorder="1" applyProtection="1">
      <protection locked="0"/>
    </xf>
    <xf numFmtId="171" fontId="10" fillId="0" borderId="32" xfId="0" applyNumberFormat="1" applyFont="1" applyFill="1" applyBorder="1" applyProtection="1">
      <protection locked="0"/>
    </xf>
    <xf numFmtId="0" fontId="3" fillId="0" borderId="0" xfId="0" applyFont="1" applyFill="1" applyProtection="1"/>
    <xf numFmtId="0" fontId="4" fillId="0" borderId="2" xfId="0" applyFont="1" applyFill="1" applyBorder="1" applyProtection="1"/>
    <xf numFmtId="0" fontId="31" fillId="0" borderId="26" xfId="0" applyFont="1" applyFill="1" applyBorder="1" applyAlignment="1" applyProtection="1">
      <alignment horizontal="centerContinuous"/>
    </xf>
    <xf numFmtId="0" fontId="31" fillId="0" borderId="4" xfId="0" applyFont="1" applyFill="1" applyBorder="1" applyAlignment="1" applyProtection="1">
      <alignment horizontal="centerContinuous"/>
    </xf>
    <xf numFmtId="0" fontId="4" fillId="0" borderId="5" xfId="0" applyFont="1" applyFill="1" applyBorder="1" applyAlignment="1" applyProtection="1">
      <alignment horizontal="centerContinuous"/>
    </xf>
    <xf numFmtId="0" fontId="31" fillId="0" borderId="6" xfId="0" applyFont="1" applyFill="1" applyBorder="1" applyAlignment="1" applyProtection="1">
      <alignment horizontal="centerContinuous"/>
    </xf>
    <xf numFmtId="0" fontId="31" fillId="0" borderId="7" xfId="0" applyFont="1" applyFill="1" applyBorder="1" applyAlignment="1" applyProtection="1">
      <alignment horizontal="centerContinuous"/>
    </xf>
    <xf numFmtId="0" fontId="31" fillId="0" borderId="8" xfId="0" applyFont="1" applyFill="1" applyBorder="1" applyAlignment="1" applyProtection="1">
      <alignment horizontal="center"/>
    </xf>
    <xf numFmtId="0" fontId="31" fillId="0" borderId="23" xfId="0" applyFont="1" applyFill="1" applyBorder="1" applyProtection="1"/>
    <xf numFmtId="0" fontId="50" fillId="0" borderId="32" xfId="0" applyFont="1" applyFill="1" applyBorder="1" applyAlignment="1" applyProtection="1">
      <alignment horizontal="center" vertical="center"/>
    </xf>
    <xf numFmtId="0" fontId="51" fillId="0" borderId="0" xfId="0" applyFont="1" applyFill="1" applyProtection="1"/>
    <xf numFmtId="0" fontId="51" fillId="0" borderId="32" xfId="0" applyFont="1" applyFill="1" applyBorder="1" applyProtection="1"/>
    <xf numFmtId="37" fontId="31" fillId="0" borderId="32" xfId="0" applyNumberFormat="1" applyFont="1" applyFill="1" applyBorder="1" applyProtection="1"/>
    <xf numFmtId="0" fontId="31" fillId="0" borderId="32" xfId="0" applyFont="1" applyFill="1" applyBorder="1" applyAlignment="1" applyProtection="1">
      <alignment horizontal="right"/>
    </xf>
    <xf numFmtId="37" fontId="31" fillId="0" borderId="35" xfId="0" applyNumberFormat="1" applyFont="1" applyFill="1" applyBorder="1" applyProtection="1"/>
    <xf numFmtId="37" fontId="31" fillId="0" borderId="14" xfId="0" applyNumberFormat="1" applyFont="1" applyFill="1" applyBorder="1" applyProtection="1"/>
    <xf numFmtId="37" fontId="31" fillId="0" borderId="21" xfId="0" applyNumberFormat="1" applyFont="1" applyFill="1" applyBorder="1" applyProtection="1"/>
    <xf numFmtId="37" fontId="31" fillId="0" borderId="37" xfId="0" applyNumberFormat="1" applyFont="1" applyFill="1" applyBorder="1" applyProtection="1">
      <protection locked="0"/>
    </xf>
    <xf numFmtId="37" fontId="31" fillId="0" borderId="37" xfId="0" applyNumberFormat="1" applyFont="1" applyFill="1" applyBorder="1" applyProtection="1"/>
    <xf numFmtId="0" fontId="31" fillId="0" borderId="32" xfId="0" applyFont="1" applyFill="1" applyBorder="1" applyAlignment="1" applyProtection="1">
      <alignment horizontal="left"/>
    </xf>
    <xf numFmtId="0" fontId="51" fillId="0" borderId="32" xfId="0" applyFont="1" applyFill="1" applyBorder="1" applyAlignment="1" applyProtection="1">
      <alignment horizontal="left"/>
    </xf>
    <xf numFmtId="37" fontId="31" fillId="0" borderId="21" xfId="0" applyNumberFormat="1" applyFont="1" applyFill="1" applyBorder="1" applyProtection="1">
      <protection locked="0"/>
    </xf>
    <xf numFmtId="0" fontId="31" fillId="0" borderId="41" xfId="0" applyFont="1" applyFill="1" applyBorder="1" applyAlignment="1" applyProtection="1">
      <alignment horizontal="right"/>
    </xf>
    <xf numFmtId="37" fontId="31" fillId="0" borderId="41" xfId="0" applyNumberFormat="1" applyFont="1" applyFill="1" applyBorder="1" applyProtection="1"/>
    <xf numFmtId="0" fontId="31" fillId="0" borderId="7" xfId="0" applyFont="1" applyFill="1" applyBorder="1" applyAlignment="1" applyProtection="1">
      <alignment horizontal="center"/>
    </xf>
    <xf numFmtId="0" fontId="31" fillId="0" borderId="0" xfId="0" applyFont="1" applyFill="1" applyAlignment="1" applyProtection="1"/>
    <xf numFmtId="0" fontId="31" fillId="0" borderId="31" xfId="0" applyFont="1" applyFill="1" applyBorder="1" applyAlignment="1" applyProtection="1">
      <alignment horizontal="center"/>
    </xf>
    <xf numFmtId="0" fontId="31" fillId="0" borderId="24" xfId="0" applyFont="1" applyFill="1" applyBorder="1" applyProtection="1"/>
    <xf numFmtId="37" fontId="31" fillId="0" borderId="42" xfId="0" applyNumberFormat="1" applyFont="1" applyFill="1" applyBorder="1" applyProtection="1">
      <protection locked="0"/>
    </xf>
    <xf numFmtId="37" fontId="31" fillId="0" borderId="35" xfId="0" applyNumberFormat="1" applyFont="1" applyFill="1" applyBorder="1" applyProtection="1">
      <protection locked="0"/>
    </xf>
    <xf numFmtId="37" fontId="31" fillId="0" borderId="0" xfId="0" applyNumberFormat="1" applyFont="1" applyFill="1" applyAlignment="1" applyProtection="1"/>
    <xf numFmtId="37" fontId="31" fillId="0" borderId="0" xfId="0" applyNumberFormat="1" applyFont="1" applyFill="1" applyAlignment="1" applyProtection="1">
      <alignment horizontal="centerContinuous"/>
    </xf>
    <xf numFmtId="0" fontId="31" fillId="0" borderId="5" xfId="0" applyFont="1" applyFill="1" applyBorder="1" applyProtection="1"/>
    <xf numFmtId="0" fontId="31" fillId="0" borderId="82" xfId="0" applyFont="1" applyFill="1" applyBorder="1" applyProtection="1"/>
    <xf numFmtId="37" fontId="31" fillId="0" borderId="11" xfId="0" applyNumberFormat="1" applyFont="1" applyFill="1" applyBorder="1" applyProtection="1"/>
    <xf numFmtId="37" fontId="31" fillId="0" borderId="0" xfId="0" applyNumberFormat="1" applyFont="1" applyFill="1" applyAlignment="1" applyProtection="1">
      <alignment horizontal="right"/>
    </xf>
    <xf numFmtId="43" fontId="31" fillId="0" borderId="0" xfId="1" applyNumberFormat="1" applyFont="1" applyFill="1" applyProtection="1"/>
    <xf numFmtId="5" fontId="5" fillId="0" borderId="0" xfId="0" applyNumberFormat="1" applyFont="1" applyFill="1"/>
    <xf numFmtId="37" fontId="5" fillId="0" borderId="0" xfId="0" applyNumberFormat="1" applyFont="1" applyFill="1"/>
    <xf numFmtId="0" fontId="39" fillId="0" borderId="0" xfId="0" applyFont="1" applyFill="1" applyProtection="1"/>
    <xf numFmtId="0" fontId="49" fillId="0" borderId="0" xfId="0" applyFont="1" applyFill="1" applyProtection="1"/>
    <xf numFmtId="0" fontId="39" fillId="0" borderId="1" xfId="0" applyFont="1" applyFill="1" applyBorder="1" applyProtection="1"/>
    <xf numFmtId="0" fontId="39" fillId="0" borderId="2" xfId="0" applyFont="1" applyFill="1" applyBorder="1" applyProtection="1"/>
    <xf numFmtId="0" fontId="39" fillId="0" borderId="3" xfId="0" applyFont="1" applyFill="1" applyBorder="1" applyProtection="1"/>
    <xf numFmtId="0" fontId="39" fillId="0" borderId="4" xfId="0" applyFont="1" applyFill="1" applyBorder="1" applyProtection="1"/>
    <xf numFmtId="0" fontId="39" fillId="0" borderId="8" xfId="0" applyFont="1" applyFill="1" applyBorder="1" applyProtection="1"/>
    <xf numFmtId="0" fontId="6" fillId="0" borderId="4" xfId="0" applyFont="1" applyFill="1" applyBorder="1" applyProtection="1"/>
    <xf numFmtId="0" fontId="39" fillId="0" borderId="0" xfId="0" applyFont="1" applyFill="1" applyAlignment="1" applyProtection="1">
      <alignment horizontal="centerContinuous"/>
    </xf>
    <xf numFmtId="0" fontId="39" fillId="0" borderId="8" xfId="0" applyFont="1" applyFill="1" applyBorder="1" applyAlignment="1" applyProtection="1">
      <alignment horizontal="centerContinuous"/>
    </xf>
    <xf numFmtId="0" fontId="45" fillId="0" borderId="0" xfId="0" applyFont="1" applyFill="1" applyAlignment="1" applyProtection="1">
      <alignment horizontal="centerContinuous"/>
    </xf>
    <xf numFmtId="0" fontId="45" fillId="0" borderId="8" xfId="0" applyFont="1" applyFill="1" applyBorder="1" applyAlignment="1" applyProtection="1">
      <alignment horizontal="centerContinuous"/>
    </xf>
    <xf numFmtId="0" fontId="10" fillId="0" borderId="0" xfId="0" applyFont="1" applyFill="1" applyAlignment="1" applyProtection="1"/>
    <xf numFmtId="0" fontId="10" fillId="0" borderId="10" xfId="0" applyFont="1" applyFill="1" applyBorder="1" applyProtection="1"/>
    <xf numFmtId="0" fontId="10" fillId="0" borderId="12" xfId="0" applyFont="1" applyFill="1" applyBorder="1" applyProtection="1"/>
    <xf numFmtId="0" fontId="10" fillId="0" borderId="34" xfId="0" applyFont="1" applyFill="1" applyBorder="1" applyProtection="1"/>
    <xf numFmtId="0" fontId="10" fillId="0" borderId="11" xfId="0" applyFont="1" applyFill="1" applyBorder="1" applyProtection="1"/>
    <xf numFmtId="0" fontId="10" fillId="0" borderId="36" xfId="0" applyFont="1" applyFill="1" applyBorder="1" applyProtection="1"/>
    <xf numFmtId="0" fontId="15" fillId="0" borderId="19" xfId="0" applyFont="1" applyFill="1" applyBorder="1" applyAlignment="1" applyProtection="1">
      <alignment horizontal="center"/>
    </xf>
    <xf numFmtId="0" fontId="15" fillId="0" borderId="8" xfId="0" applyFont="1" applyFill="1" applyBorder="1" applyAlignment="1" applyProtection="1">
      <alignment horizontal="center"/>
    </xf>
    <xf numFmtId="0" fontId="15" fillId="0" borderId="33" xfId="0" applyFont="1" applyFill="1" applyBorder="1" applyAlignment="1" applyProtection="1">
      <alignment horizontal="centerContinuous"/>
    </xf>
    <xf numFmtId="0" fontId="15" fillId="0" borderId="30" xfId="0" applyFont="1" applyFill="1" applyBorder="1" applyAlignment="1" applyProtection="1">
      <alignment horizontal="centerContinuous"/>
    </xf>
    <xf numFmtId="0" fontId="10" fillId="0" borderId="33" xfId="0" applyFont="1" applyFill="1" applyBorder="1" applyProtection="1"/>
    <xf numFmtId="0" fontId="15" fillId="0" borderId="9" xfId="0" applyFont="1" applyFill="1" applyBorder="1" applyAlignment="1" applyProtection="1">
      <alignment horizontal="center"/>
    </xf>
    <xf numFmtId="0" fontId="15" fillId="0" borderId="16" xfId="0" applyFont="1" applyFill="1" applyBorder="1" applyAlignment="1" applyProtection="1">
      <alignment horizontal="center"/>
    </xf>
    <xf numFmtId="0" fontId="15" fillId="0" borderId="30" xfId="0" applyFont="1" applyFill="1" applyBorder="1" applyAlignment="1" applyProtection="1">
      <alignment horizontal="center"/>
    </xf>
    <xf numFmtId="0" fontId="10" fillId="0" borderId="6" xfId="0" applyFont="1" applyFill="1" applyBorder="1" applyProtection="1"/>
    <xf numFmtId="0" fontId="15" fillId="0" borderId="0" xfId="0" applyFont="1" applyFill="1" applyAlignment="1" applyProtection="1">
      <alignment horizontal="right"/>
    </xf>
    <xf numFmtId="0" fontId="15" fillId="0" borderId="0" xfId="0" applyFont="1" applyFill="1" applyAlignment="1" applyProtection="1">
      <alignment horizontal="centerContinuous"/>
    </xf>
    <xf numFmtId="0" fontId="5" fillId="0" borderId="8" xfId="0" applyFont="1" applyFill="1" applyBorder="1"/>
    <xf numFmtId="0" fontId="5" fillId="0" borderId="30" xfId="0" applyFont="1" applyFill="1" applyBorder="1"/>
    <xf numFmtId="171" fontId="10" fillId="0" borderId="19" xfId="1" applyNumberFormat="1" applyFont="1" applyFill="1" applyBorder="1" applyProtection="1">
      <protection locked="0"/>
    </xf>
    <xf numFmtId="171" fontId="10" fillId="0" borderId="16" xfId="1" applyNumberFormat="1" applyFont="1" applyFill="1" applyBorder="1" applyProtection="1">
      <protection locked="0"/>
    </xf>
    <xf numFmtId="37" fontId="10" fillId="0" borderId="9" xfId="0" applyNumberFormat="1" applyFont="1" applyFill="1" applyBorder="1" applyProtection="1">
      <protection locked="0"/>
    </xf>
    <xf numFmtId="37" fontId="10" fillId="0" borderId="16" xfId="0" applyNumberFormat="1" applyFont="1" applyFill="1" applyBorder="1" applyProtection="1">
      <protection locked="0"/>
    </xf>
    <xf numFmtId="37" fontId="10" fillId="0" borderId="30" xfId="0" applyNumberFormat="1" applyFont="1" applyFill="1" applyBorder="1" applyProtection="1">
      <protection locked="0"/>
    </xf>
    <xf numFmtId="171" fontId="10" fillId="0" borderId="8" xfId="1" applyNumberFormat="1" applyFont="1" applyFill="1" applyBorder="1" applyProtection="1">
      <protection locked="0"/>
    </xf>
    <xf numFmtId="171" fontId="5" fillId="0" borderId="0" xfId="0" applyNumberFormat="1" applyFont="1" applyFill="1" applyBorder="1"/>
    <xf numFmtId="0" fontId="10" fillId="0" borderId="19" xfId="0" applyNumberFormat="1" applyFont="1" applyFill="1" applyBorder="1" applyProtection="1">
      <protection locked="0"/>
    </xf>
    <xf numFmtId="43" fontId="5" fillId="0" borderId="0" xfId="1" applyFont="1" applyFill="1" applyBorder="1"/>
    <xf numFmtId="0" fontId="5" fillId="0" borderId="0" xfId="0" applyFont="1" applyFill="1" applyAlignment="1">
      <alignment horizontal="right"/>
    </xf>
    <xf numFmtId="0" fontId="5" fillId="0" borderId="0" xfId="0" applyFont="1" applyBorder="1" applyProtection="1">
      <protection locked="0"/>
    </xf>
    <xf numFmtId="171" fontId="5" fillId="0" borderId="21" xfId="0" applyNumberFormat="1" applyFont="1" applyFill="1" applyBorder="1" applyProtection="1">
      <protection locked="0"/>
    </xf>
    <xf numFmtId="37" fontId="5" fillId="0" borderId="21" xfId="0" applyNumberFormat="1" applyFont="1" applyFill="1" applyBorder="1" applyProtection="1">
      <protection locked="0"/>
    </xf>
    <xf numFmtId="37" fontId="5" fillId="0" borderId="0" xfId="0" applyNumberFormat="1" applyFont="1" applyFill="1" applyBorder="1" applyProtection="1">
      <protection locked="0"/>
    </xf>
    <xf numFmtId="0" fontId="6" fillId="0" borderId="0" xfId="0" applyFont="1" applyFill="1" applyAlignment="1" applyProtection="1">
      <alignment horizontal="centerContinuous"/>
    </xf>
    <xf numFmtId="0" fontId="6" fillId="0" borderId="8" xfId="0" applyFont="1" applyFill="1" applyBorder="1" applyAlignment="1" applyProtection="1">
      <alignment horizontal="centerContinuous"/>
    </xf>
    <xf numFmtId="0" fontId="4" fillId="0" borderId="0" xfId="0" applyFont="1" applyFill="1" applyProtection="1"/>
    <xf numFmtId="0" fontId="10" fillId="0" borderId="32" xfId="0" applyFont="1" applyFill="1" applyBorder="1" applyProtection="1"/>
    <xf numFmtId="0" fontId="15" fillId="0" borderId="4" xfId="0" applyFont="1" applyFill="1" applyBorder="1" applyAlignment="1" applyProtection="1">
      <alignment horizontal="center"/>
    </xf>
    <xf numFmtId="0" fontId="15" fillId="0" borderId="21" xfId="0" applyFont="1" applyFill="1" applyBorder="1" applyAlignment="1" applyProtection="1">
      <alignment horizontal="center"/>
    </xf>
    <xf numFmtId="0" fontId="10" fillId="0" borderId="12" xfId="0" applyFont="1" applyFill="1" applyBorder="1" applyAlignment="1" applyProtection="1">
      <alignment horizontal="centerContinuous"/>
    </xf>
    <xf numFmtId="0" fontId="5" fillId="0" borderId="34" xfId="0" applyFont="1" applyFill="1" applyBorder="1" applyProtection="1"/>
    <xf numFmtId="0" fontId="5" fillId="0" borderId="12" xfId="0" applyFont="1" applyFill="1" applyBorder="1" applyAlignment="1" applyProtection="1">
      <alignment horizontal="centerContinuous"/>
    </xf>
    <xf numFmtId="0" fontId="5" fillId="0" borderId="14" xfId="0" applyFont="1" applyFill="1" applyBorder="1" applyProtection="1"/>
    <xf numFmtId="0" fontId="6" fillId="0" borderId="31" xfId="0" applyFont="1" applyFill="1" applyBorder="1" applyAlignment="1" applyProtection="1"/>
    <xf numFmtId="0" fontId="5" fillId="0" borderId="0" xfId="0" applyFont="1" applyFill="1" applyAlignment="1" applyProtection="1"/>
    <xf numFmtId="0" fontId="5" fillId="0" borderId="21" xfId="0" applyFont="1" applyFill="1" applyBorder="1" applyProtection="1"/>
    <xf numFmtId="5" fontId="5" fillId="0" borderId="21" xfId="0" applyNumberFormat="1" applyFont="1" applyFill="1" applyBorder="1" applyProtection="1">
      <protection locked="0"/>
    </xf>
    <xf numFmtId="37" fontId="5" fillId="0" borderId="18" xfId="0" applyNumberFormat="1" applyFont="1" applyFill="1" applyBorder="1" applyProtection="1">
      <protection locked="0"/>
    </xf>
    <xf numFmtId="0" fontId="5" fillId="0" borderId="31" xfId="0" applyFont="1" applyFill="1" applyBorder="1" applyProtection="1"/>
    <xf numFmtId="0" fontId="6" fillId="0" borderId="31" xfId="0" applyFont="1" applyFill="1" applyBorder="1" applyAlignment="1" applyProtection="1">
      <alignment horizontal="centerContinuous"/>
    </xf>
    <xf numFmtId="0" fontId="5" fillId="0" borderId="21" xfId="0" applyFont="1" applyFill="1" applyBorder="1" applyAlignment="1" applyProtection="1"/>
    <xf numFmtId="0" fontId="5" fillId="0" borderId="31" xfId="0" applyFont="1" applyFill="1" applyBorder="1" applyAlignment="1" applyProtection="1">
      <alignment horizontal="centerContinuous"/>
    </xf>
    <xf numFmtId="0" fontId="5" fillId="0" borderId="21" xfId="0" applyFont="1" applyFill="1" applyBorder="1" applyAlignment="1" applyProtection="1">
      <alignment horizontal="centerContinuous"/>
    </xf>
    <xf numFmtId="0" fontId="5" fillId="0" borderId="31" xfId="0" applyFont="1" applyFill="1" applyBorder="1" applyProtection="1">
      <protection locked="0"/>
    </xf>
    <xf numFmtId="0" fontId="6" fillId="0" borderId="31" xfId="0" applyFont="1" applyFill="1" applyBorder="1" applyProtection="1">
      <protection locked="0"/>
    </xf>
    <xf numFmtId="0" fontId="15" fillId="0" borderId="5" xfId="0" applyFont="1" applyFill="1" applyBorder="1" applyAlignment="1" applyProtection="1">
      <alignment horizontal="center"/>
    </xf>
    <xf numFmtId="0" fontId="6" fillId="0" borderId="46" xfId="0" applyFont="1" applyFill="1" applyBorder="1" applyProtection="1"/>
    <xf numFmtId="49" fontId="5" fillId="0" borderId="0" xfId="0" applyNumberFormat="1" applyFont="1" applyFill="1"/>
    <xf numFmtId="0" fontId="31" fillId="0" borderId="10" xfId="0" applyFont="1" applyFill="1" applyBorder="1" applyProtection="1"/>
    <xf numFmtId="0" fontId="31" fillId="0" borderId="31" xfId="0" applyFont="1" applyFill="1" applyBorder="1" applyProtection="1"/>
    <xf numFmtId="5" fontId="31" fillId="0" borderId="0" xfId="0" applyNumberFormat="1" applyFont="1" applyFill="1" applyProtection="1">
      <protection locked="0"/>
    </xf>
    <xf numFmtId="37" fontId="31" fillId="0" borderId="0" xfId="0" applyNumberFormat="1" applyFont="1" applyFill="1" applyProtection="1">
      <protection locked="0"/>
    </xf>
    <xf numFmtId="0" fontId="31" fillId="0" borderId="6" xfId="0" applyFont="1" applyFill="1" applyBorder="1" applyAlignment="1" applyProtection="1">
      <alignment horizontal="center"/>
    </xf>
    <xf numFmtId="0" fontId="31" fillId="0" borderId="46" xfId="0" applyFont="1" applyFill="1" applyBorder="1" applyProtection="1"/>
    <xf numFmtId="0" fontId="31" fillId="0" borderId="54" xfId="0" applyFont="1" applyFill="1" applyBorder="1" applyProtection="1"/>
    <xf numFmtId="5" fontId="31" fillId="0" borderId="54" xfId="0" applyNumberFormat="1" applyFont="1" applyFill="1" applyBorder="1" applyProtection="1"/>
    <xf numFmtId="0" fontId="31" fillId="0" borderId="50" xfId="0" applyFont="1" applyFill="1" applyBorder="1" applyProtection="1"/>
    <xf numFmtId="0" fontId="31" fillId="0" borderId="15" xfId="0" applyFont="1" applyFill="1" applyBorder="1" applyProtection="1"/>
    <xf numFmtId="0" fontId="31" fillId="0" borderId="9" xfId="0" applyFont="1" applyFill="1" applyBorder="1" applyAlignment="1" applyProtection="1"/>
    <xf numFmtId="0" fontId="5" fillId="0" borderId="9" xfId="0" applyFont="1" applyFill="1" applyBorder="1"/>
    <xf numFmtId="0" fontId="31" fillId="0" borderId="31" xfId="0" applyFont="1" applyFill="1" applyBorder="1" applyAlignment="1" applyProtection="1"/>
    <xf numFmtId="0" fontId="31" fillId="0" borderId="33" xfId="0" applyFont="1" applyFill="1" applyBorder="1" applyProtection="1"/>
    <xf numFmtId="0" fontId="31" fillId="0" borderId="30" xfId="0" applyFont="1" applyFill="1" applyBorder="1" applyAlignment="1" applyProtection="1">
      <alignment horizontal="centerContinuous"/>
    </xf>
    <xf numFmtId="5" fontId="31" fillId="0" borderId="0" xfId="0" applyNumberFormat="1" applyFont="1" applyFill="1" applyProtection="1"/>
    <xf numFmtId="5" fontId="31" fillId="0" borderId="31" xfId="0" applyNumberFormat="1" applyFont="1" applyFill="1" applyBorder="1" applyProtection="1"/>
    <xf numFmtId="0" fontId="31" fillId="0" borderId="31" xfId="0" applyFont="1" applyFill="1" applyBorder="1" applyProtection="1">
      <protection locked="0"/>
    </xf>
    <xf numFmtId="5" fontId="31" fillId="0" borderId="31" xfId="0" applyNumberFormat="1" applyFont="1" applyFill="1" applyBorder="1" applyProtection="1">
      <protection locked="0"/>
    </xf>
    <xf numFmtId="37" fontId="31" fillId="0" borderId="31" xfId="0" applyNumberFormat="1" applyFont="1" applyFill="1" applyBorder="1" applyProtection="1">
      <protection locked="0"/>
    </xf>
    <xf numFmtId="0" fontId="31" fillId="0" borderId="56" xfId="0" applyFont="1" applyFill="1" applyBorder="1" applyProtection="1"/>
    <xf numFmtId="5" fontId="31" fillId="0" borderId="56" xfId="0" applyNumberFormat="1" applyFont="1" applyFill="1" applyBorder="1" applyProtection="1"/>
    <xf numFmtId="0" fontId="31" fillId="0" borderId="33" xfId="0" applyFont="1" applyFill="1" applyBorder="1" applyProtection="1">
      <protection locked="0"/>
    </xf>
    <xf numFmtId="5" fontId="31" fillId="0" borderId="9" xfId="0" applyNumberFormat="1" applyFont="1" applyFill="1" applyBorder="1" applyProtection="1">
      <protection locked="0"/>
    </xf>
    <xf numFmtId="0" fontId="31" fillId="0" borderId="6" xfId="0" applyFont="1" applyFill="1" applyBorder="1" applyAlignment="1" applyProtection="1">
      <alignment horizontal="right"/>
    </xf>
    <xf numFmtId="0" fontId="10" fillId="0" borderId="0" xfId="0" applyFont="1" applyAlignment="1" applyProtection="1">
      <alignment wrapText="1"/>
      <protection locked="0"/>
    </xf>
    <xf numFmtId="170" fontId="10" fillId="0" borderId="8" xfId="0" applyNumberFormat="1" applyFont="1" applyBorder="1" applyProtection="1">
      <protection locked="0"/>
    </xf>
    <xf numFmtId="0" fontId="10" fillId="0" borderId="0" xfId="10" applyFont="1" applyFill="1" applyBorder="1" applyProtection="1">
      <protection locked="0"/>
    </xf>
    <xf numFmtId="0" fontId="10" fillId="0" borderId="0" xfId="10" applyFont="1" applyAlignment="1" applyProtection="1">
      <alignment wrapText="1"/>
      <protection locked="0"/>
    </xf>
    <xf numFmtId="0" fontId="10" fillId="0" borderId="0" xfId="10" applyFont="1" applyProtection="1">
      <protection locked="0"/>
    </xf>
    <xf numFmtId="0" fontId="10" fillId="0" borderId="8" xfId="10" applyFont="1" applyBorder="1" applyAlignment="1" applyProtection="1">
      <alignment horizontal="center"/>
      <protection locked="0"/>
    </xf>
    <xf numFmtId="0" fontId="10" fillId="0" borderId="8" xfId="10" applyFont="1" applyBorder="1" applyProtection="1">
      <protection locked="0"/>
    </xf>
    <xf numFmtId="171" fontId="10" fillId="0" borderId="8" xfId="11" applyNumberFormat="1" applyFont="1" applyBorder="1" applyAlignment="1" applyProtection="1">
      <alignment horizontal="center"/>
      <protection locked="0"/>
    </xf>
    <xf numFmtId="171" fontId="10" fillId="0" borderId="8" xfId="11" applyNumberFormat="1" applyFont="1" applyBorder="1" applyProtection="1">
      <protection locked="0"/>
    </xf>
    <xf numFmtId="171" fontId="10" fillId="0" borderId="8" xfId="11" applyNumberFormat="1" applyFont="1" applyFill="1" applyBorder="1" applyAlignment="1" applyProtection="1">
      <alignment horizontal="center"/>
      <protection locked="0"/>
    </xf>
    <xf numFmtId="171" fontId="10" fillId="0" borderId="8" xfId="11" applyNumberFormat="1" applyFont="1" applyFill="1" applyBorder="1" applyAlignment="1" applyProtection="1">
      <alignment horizontal="right"/>
      <protection locked="0"/>
    </xf>
    <xf numFmtId="171" fontId="10" fillId="0" borderId="8" xfId="11" applyNumberFormat="1" applyFont="1" applyFill="1" applyBorder="1" applyProtection="1">
      <protection locked="0"/>
    </xf>
    <xf numFmtId="0" fontId="10" fillId="0" borderId="0" xfId="10" applyFont="1" applyFill="1" applyProtection="1">
      <protection locked="0"/>
    </xf>
    <xf numFmtId="170" fontId="10" fillId="0" borderId="8" xfId="10" applyNumberFormat="1" applyFont="1" applyBorder="1" applyProtection="1">
      <protection locked="0"/>
    </xf>
    <xf numFmtId="0" fontId="10" fillId="0" borderId="5" xfId="0" applyFont="1" applyBorder="1" applyProtection="1">
      <protection locked="0"/>
    </xf>
    <xf numFmtId="0" fontId="10" fillId="0" borderId="6" xfId="0" applyFont="1" applyBorder="1" applyProtection="1">
      <protection locked="0"/>
    </xf>
    <xf numFmtId="0" fontId="10" fillId="0" borderId="6" xfId="0" applyFont="1" applyBorder="1" applyAlignment="1" applyProtection="1">
      <alignment wrapText="1"/>
      <protection locked="0"/>
    </xf>
    <xf numFmtId="170" fontId="10" fillId="0" borderId="7" xfId="0" applyNumberFormat="1" applyFont="1" applyBorder="1" applyProtection="1">
      <protection locked="0"/>
    </xf>
    <xf numFmtId="0" fontId="5" fillId="0" borderId="0" xfId="0" applyFont="1" applyAlignment="1">
      <alignment wrapText="1"/>
    </xf>
    <xf numFmtId="170" fontId="5" fillId="0" borderId="0" xfId="0" applyNumberFormat="1" applyFont="1"/>
    <xf numFmtId="171" fontId="5" fillId="0" borderId="0" xfId="1" applyNumberFormat="1" applyFont="1" applyFill="1" applyProtection="1">
      <protection locked="0"/>
    </xf>
    <xf numFmtId="0" fontId="5" fillId="0" borderId="8" xfId="0" applyFont="1" applyFill="1" applyBorder="1" applyAlignment="1" applyProtection="1">
      <protection locked="0"/>
    </xf>
    <xf numFmtId="0" fontId="27" fillId="0" borderId="0" xfId="0" applyFont="1" applyFill="1" applyProtection="1"/>
    <xf numFmtId="167" fontId="5" fillId="0" borderId="0" xfId="0" applyNumberFormat="1" applyFont="1" applyFill="1" applyProtection="1"/>
    <xf numFmtId="0" fontId="27" fillId="0" borderId="1" xfId="0" applyFont="1" applyFill="1" applyBorder="1" applyProtection="1"/>
    <xf numFmtId="0" fontId="27" fillId="0" borderId="3" xfId="0" applyFont="1" applyFill="1" applyBorder="1" applyProtection="1"/>
    <xf numFmtId="0" fontId="27" fillId="0" borderId="2" xfId="0" applyFont="1" applyFill="1" applyBorder="1" applyProtection="1"/>
    <xf numFmtId="0" fontId="27" fillId="0" borderId="8" xfId="0" applyFont="1" applyFill="1" applyBorder="1" applyAlignment="1" applyProtection="1">
      <alignment horizontal="centerContinuous"/>
    </xf>
    <xf numFmtId="0" fontId="27" fillId="0" borderId="4" xfId="0" applyFont="1" applyFill="1" applyBorder="1" applyAlignment="1" applyProtection="1">
      <alignment horizontal="centerContinuous"/>
    </xf>
    <xf numFmtId="0" fontId="27" fillId="0" borderId="0" xfId="0" applyFont="1" applyFill="1" applyAlignment="1" applyProtection="1">
      <alignment horizontal="centerContinuous"/>
    </xf>
    <xf numFmtId="0" fontId="5" fillId="0" borderId="0" xfId="0" applyFont="1" applyFill="1" applyAlignment="1" applyProtection="1">
      <alignment horizontal="center"/>
    </xf>
    <xf numFmtId="0" fontId="5" fillId="0" borderId="4" xfId="0" applyFont="1" applyFill="1" applyBorder="1" applyAlignment="1" applyProtection="1">
      <alignment horizontal="center"/>
    </xf>
    <xf numFmtId="0" fontId="5" fillId="0" borderId="8" xfId="0" applyFont="1" applyFill="1" applyBorder="1" applyAlignment="1" applyProtection="1"/>
    <xf numFmtId="0" fontId="5" fillId="0" borderId="10" xfId="0" applyFont="1" applyFill="1" applyBorder="1" applyProtection="1"/>
    <xf numFmtId="0" fontId="5" fillId="0" borderId="15" xfId="0" applyFont="1" applyFill="1" applyBorder="1" applyProtection="1"/>
    <xf numFmtId="0" fontId="5" fillId="0" borderId="33" xfId="0" applyFont="1" applyFill="1" applyBorder="1" applyProtection="1"/>
    <xf numFmtId="0" fontId="5" fillId="0" borderId="9" xfId="0" applyFont="1" applyFill="1" applyBorder="1" applyProtection="1"/>
    <xf numFmtId="0" fontId="5" fillId="0" borderId="37" xfId="0" applyFont="1" applyFill="1" applyBorder="1" applyProtection="1"/>
    <xf numFmtId="0" fontId="5" fillId="0" borderId="30" xfId="0" applyFont="1" applyFill="1" applyBorder="1" applyProtection="1"/>
    <xf numFmtId="0" fontId="8" fillId="0" borderId="0" xfId="0" applyFont="1" applyFill="1" applyAlignment="1" applyProtection="1">
      <alignment horizontal="center"/>
    </xf>
    <xf numFmtId="0" fontId="8" fillId="0" borderId="32" xfId="0" applyFont="1" applyFill="1" applyBorder="1" applyProtection="1"/>
    <xf numFmtId="0" fontId="5" fillId="0" borderId="0" xfId="0" applyFont="1" applyFill="1" applyAlignment="1" applyProtection="1">
      <alignment horizontal="right"/>
    </xf>
    <xf numFmtId="5" fontId="5" fillId="0" borderId="32" xfId="0" applyNumberFormat="1" applyFont="1" applyFill="1" applyBorder="1" applyProtection="1"/>
    <xf numFmtId="14" fontId="5" fillId="0" borderId="9" xfId="0" applyNumberFormat="1" applyFont="1" applyFill="1" applyBorder="1" applyProtection="1">
      <protection locked="0"/>
    </xf>
    <xf numFmtId="10" fontId="5" fillId="0" borderId="9" xfId="0" applyNumberFormat="1" applyFont="1" applyFill="1" applyBorder="1" applyProtection="1">
      <protection locked="0"/>
    </xf>
    <xf numFmtId="10" fontId="5" fillId="0" borderId="9" xfId="0" applyNumberFormat="1" applyFont="1" applyFill="1" applyBorder="1" applyAlignment="1" applyProtection="1">
      <alignment horizontal="right"/>
      <protection locked="0"/>
    </xf>
    <xf numFmtId="171" fontId="5" fillId="0" borderId="9" xfId="1" applyNumberFormat="1" applyFont="1" applyFill="1" applyBorder="1" applyProtection="1">
      <protection locked="0"/>
    </xf>
    <xf numFmtId="0" fontId="5" fillId="0" borderId="4" xfId="0" applyFont="1" applyFill="1" applyBorder="1" applyProtection="1">
      <protection locked="0"/>
    </xf>
    <xf numFmtId="0" fontId="5" fillId="0" borderId="0" xfId="0" applyFont="1" applyFill="1" applyAlignment="1" applyProtection="1">
      <alignment horizontal="right"/>
      <protection locked="0"/>
    </xf>
    <xf numFmtId="0" fontId="5" fillId="0" borderId="0" xfId="0" applyFont="1" applyFill="1" applyBorder="1" applyAlignment="1" applyProtection="1">
      <alignment horizontal="centerContinuous"/>
    </xf>
    <xf numFmtId="0" fontId="5" fillId="0" borderId="5" xfId="0" applyFont="1" applyFill="1" applyBorder="1" applyProtection="1">
      <protection locked="0"/>
    </xf>
    <xf numFmtId="0" fontId="5" fillId="0" borderId="7" xfId="0" applyFont="1" applyFill="1" applyBorder="1" applyAlignment="1" applyProtection="1">
      <protection locked="0"/>
    </xf>
    <xf numFmtId="0" fontId="5" fillId="0" borderId="5" xfId="0" applyFont="1" applyFill="1" applyBorder="1" applyProtection="1"/>
    <xf numFmtId="0" fontId="5" fillId="0" borderId="7" xfId="0" applyFont="1" applyFill="1" applyBorder="1" applyProtection="1"/>
    <xf numFmtId="0" fontId="5" fillId="0" borderId="8" xfId="0" quotePrefix="1" applyFont="1" applyFill="1" applyBorder="1" applyAlignment="1" applyProtection="1">
      <protection locked="0"/>
    </xf>
    <xf numFmtId="0" fontId="15" fillId="0" borderId="0" xfId="6" applyFont="1" applyFill="1" applyProtection="1"/>
    <xf numFmtId="171" fontId="5" fillId="0" borderId="0" xfId="0" applyNumberFormat="1" applyFont="1" applyFill="1" applyProtection="1">
      <protection locked="0"/>
    </xf>
    <xf numFmtId="0" fontId="10" fillId="0" borderId="8" xfId="0" applyFont="1" applyBorder="1" applyAlignment="1" applyProtection="1">
      <alignment horizontal="center"/>
      <protection locked="0"/>
    </xf>
    <xf numFmtId="0" fontId="10" fillId="0" borderId="41" xfId="0" applyFont="1" applyBorder="1" applyProtection="1">
      <protection locked="0"/>
    </xf>
    <xf numFmtId="0" fontId="10" fillId="0" borderId="7" xfId="0" applyFont="1" applyBorder="1" applyProtection="1">
      <protection locked="0"/>
    </xf>
    <xf numFmtId="172" fontId="5" fillId="0" borderId="8" xfId="2" applyNumberFormat="1" applyFont="1" applyBorder="1" applyProtection="1">
      <protection locked="0"/>
    </xf>
    <xf numFmtId="0" fontId="5" fillId="0" borderId="83" xfId="3" applyFont="1" applyBorder="1" applyProtection="1">
      <protection locked="0"/>
    </xf>
    <xf numFmtId="0" fontId="5" fillId="0" borderId="83" xfId="0" applyFont="1" applyFill="1" applyBorder="1" applyProtection="1">
      <protection locked="0"/>
    </xf>
    <xf numFmtId="0" fontId="5" fillId="0" borderId="88" xfId="0" applyFont="1" applyBorder="1"/>
    <xf numFmtId="0" fontId="5" fillId="0" borderId="88" xfId="0" applyFont="1" applyBorder="1" applyProtection="1">
      <protection locked="0"/>
    </xf>
    <xf numFmtId="0" fontId="5" fillId="0" borderId="83" xfId="0" applyFont="1" applyBorder="1" applyProtection="1">
      <protection locked="0"/>
    </xf>
    <xf numFmtId="3" fontId="5" fillId="0" borderId="87" xfId="0" applyNumberFormat="1" applyFont="1" applyBorder="1"/>
    <xf numFmtId="0" fontId="5" fillId="0" borderId="89" xfId="0" applyFont="1" applyBorder="1"/>
    <xf numFmtId="0" fontId="5" fillId="0" borderId="89" xfId="0" applyFont="1" applyBorder="1" applyProtection="1">
      <protection locked="0"/>
    </xf>
    <xf numFmtId="3" fontId="5" fillId="0" borderId="90" xfId="0" applyNumberFormat="1" applyFont="1" applyBorder="1"/>
    <xf numFmtId="0" fontId="5" fillId="0" borderId="19" xfId="0" applyFont="1" applyBorder="1"/>
    <xf numFmtId="171" fontId="5" fillId="0" borderId="8" xfId="7" applyNumberFormat="1" applyFont="1" applyBorder="1" applyProtection="1">
      <protection locked="0"/>
    </xf>
    <xf numFmtId="0" fontId="5" fillId="0" borderId="0" xfId="3" applyFont="1" applyBorder="1" applyProtection="1">
      <protection locked="0"/>
    </xf>
    <xf numFmtId="0" fontId="5" fillId="0" borderId="92" xfId="0" applyFont="1" applyBorder="1" applyProtection="1">
      <protection locked="0"/>
    </xf>
    <xf numFmtId="0" fontId="5" fillId="0" borderId="93" xfId="0" applyFont="1" applyBorder="1" applyProtection="1">
      <protection locked="0"/>
    </xf>
    <xf numFmtId="171" fontId="5" fillId="0" borderId="8" xfId="1" applyNumberFormat="1" applyFont="1" applyBorder="1" applyProtection="1">
      <protection locked="0"/>
    </xf>
    <xf numFmtId="0" fontId="5" fillId="0" borderId="94" xfId="0" applyFont="1" applyBorder="1" applyProtection="1">
      <protection locked="0"/>
    </xf>
    <xf numFmtId="0" fontId="5" fillId="0" borderId="95" xfId="0" applyFont="1" applyBorder="1" applyProtection="1">
      <protection locked="0"/>
    </xf>
    <xf numFmtId="0" fontId="5" fillId="0" borderId="96" xfId="0" applyFont="1" applyBorder="1" applyProtection="1">
      <protection locked="0"/>
    </xf>
    <xf numFmtId="0" fontId="5" fillId="0" borderId="91" xfId="0" applyFont="1" applyBorder="1" applyProtection="1">
      <protection locked="0"/>
    </xf>
    <xf numFmtId="37" fontId="5" fillId="0" borderId="12" xfId="0" applyNumberFormat="1" applyFont="1" applyFill="1" applyBorder="1" applyProtection="1">
      <protection locked="0"/>
    </xf>
    <xf numFmtId="37" fontId="5" fillId="0" borderId="35" xfId="0" applyNumberFormat="1" applyFont="1" applyFill="1" applyBorder="1" applyProtection="1">
      <protection locked="0"/>
    </xf>
    <xf numFmtId="37" fontId="34" fillId="0" borderId="32" xfId="10" applyNumberFormat="1" applyFont="1" applyFill="1" applyBorder="1" applyProtection="1">
      <protection locked="0"/>
    </xf>
    <xf numFmtId="0" fontId="4" fillId="0" borderId="3" xfId="0" applyFont="1" applyFill="1" applyBorder="1" applyProtection="1"/>
    <xf numFmtId="0" fontId="4" fillId="0" borderId="8" xfId="0" applyFont="1" applyFill="1" applyBorder="1" applyAlignment="1" applyProtection="1">
      <alignment horizontal="centerContinuous"/>
    </xf>
    <xf numFmtId="0" fontId="31" fillId="0" borderId="36" xfId="0" applyFont="1" applyFill="1" applyBorder="1" applyAlignment="1" applyProtection="1">
      <alignment horizontal="centerContinuous"/>
    </xf>
    <xf numFmtId="0" fontId="31" fillId="0" borderId="13" xfId="0" applyFont="1" applyFill="1" applyBorder="1" applyAlignment="1" applyProtection="1">
      <alignment horizontal="center"/>
    </xf>
    <xf numFmtId="0" fontId="31" fillId="0" borderId="12" xfId="0" applyFont="1" applyFill="1" applyBorder="1" applyProtection="1">
      <protection locked="0"/>
    </xf>
    <xf numFmtId="37" fontId="31" fillId="0" borderId="36" xfId="0" applyNumberFormat="1" applyFont="1" applyFill="1" applyBorder="1" applyProtection="1"/>
    <xf numFmtId="37" fontId="31" fillId="0" borderId="8" xfId="0" applyNumberFormat="1" applyFont="1" applyFill="1" applyBorder="1" applyProtection="1"/>
    <xf numFmtId="37" fontId="34" fillId="0" borderId="0" xfId="10" applyNumberFormat="1" applyFont="1" applyFill="1" applyProtection="1">
      <protection locked="0"/>
    </xf>
    <xf numFmtId="37" fontId="31" fillId="0" borderId="12" xfId="0" applyNumberFormat="1" applyFont="1" applyFill="1" applyBorder="1" applyProtection="1"/>
    <xf numFmtId="0" fontId="31" fillId="0" borderId="15" xfId="0" applyFont="1" applyFill="1" applyBorder="1" applyAlignment="1" applyProtection="1">
      <alignment horizontal="centerContinuous"/>
    </xf>
    <xf numFmtId="37" fontId="31" fillId="0" borderId="9" xfId="0" applyNumberFormat="1" applyFont="1" applyFill="1" applyBorder="1" applyAlignment="1" applyProtection="1">
      <alignment horizontal="centerContinuous"/>
    </xf>
    <xf numFmtId="37" fontId="31" fillId="0" borderId="30" xfId="0" applyNumberFormat="1" applyFont="1" applyFill="1" applyBorder="1" applyAlignment="1" applyProtection="1">
      <alignment horizontal="centerContinuous"/>
    </xf>
    <xf numFmtId="37" fontId="31" fillId="0" borderId="37" xfId="0" applyNumberFormat="1" applyFont="1" applyFill="1" applyBorder="1" applyAlignment="1" applyProtection="1">
      <alignment horizontal="centerContinuous"/>
    </xf>
    <xf numFmtId="37" fontId="31" fillId="0" borderId="37" xfId="0" applyNumberFormat="1" applyFont="1" applyFill="1" applyBorder="1" applyAlignment="1" applyProtection="1">
      <alignment horizontal="center"/>
    </xf>
    <xf numFmtId="37" fontId="31" fillId="0" borderId="9" xfId="0" applyNumberFormat="1" applyFont="1" applyFill="1" applyBorder="1" applyProtection="1"/>
    <xf numFmtId="37" fontId="31" fillId="0" borderId="9" xfId="0" applyNumberFormat="1" applyFont="1" applyFill="1" applyBorder="1" applyAlignment="1" applyProtection="1">
      <alignment horizontal="center"/>
    </xf>
    <xf numFmtId="37" fontId="31" fillId="0" borderId="32" xfId="0" applyNumberFormat="1" applyFont="1" applyFill="1" applyBorder="1" applyAlignment="1" applyProtection="1">
      <alignment horizontal="center"/>
    </xf>
    <xf numFmtId="37" fontId="31" fillId="0" borderId="8" xfId="0" applyNumberFormat="1" applyFont="1" applyFill="1" applyBorder="1" applyAlignment="1" applyProtection="1">
      <alignment horizontal="center"/>
    </xf>
    <xf numFmtId="0" fontId="31" fillId="0" borderId="17" xfId="0" applyFont="1" applyFill="1" applyBorder="1" applyProtection="1"/>
    <xf numFmtId="37" fontId="31" fillId="0" borderId="30" xfId="0" applyNumberFormat="1" applyFont="1" applyFill="1" applyBorder="1" applyProtection="1"/>
    <xf numFmtId="37" fontId="31" fillId="0" borderId="8" xfId="0" applyNumberFormat="1" applyFont="1" applyFill="1" applyBorder="1" applyProtection="1">
      <protection locked="0"/>
    </xf>
    <xf numFmtId="37" fontId="31" fillId="0" borderId="30" xfId="0" applyNumberFormat="1" applyFont="1" applyFill="1" applyBorder="1" applyProtection="1">
      <protection locked="0"/>
    </xf>
    <xf numFmtId="37" fontId="31" fillId="0" borderId="32" xfId="10" applyNumberFormat="1" applyFont="1" applyFill="1" applyBorder="1" applyProtection="1">
      <protection locked="0"/>
    </xf>
    <xf numFmtId="37" fontId="31" fillId="0" borderId="12" xfId="0" applyNumberFormat="1" applyFont="1" applyFill="1" applyBorder="1" applyProtection="1">
      <protection locked="0"/>
    </xf>
    <xf numFmtId="5" fontId="10" fillId="0" borderId="37" xfId="0" applyNumberFormat="1" applyFont="1" applyBorder="1" applyProtection="1">
      <protection locked="0"/>
    </xf>
    <xf numFmtId="5" fontId="10" fillId="0" borderId="30" xfId="0" applyNumberFormat="1" applyFont="1" applyBorder="1" applyProtection="1">
      <protection locked="0"/>
    </xf>
    <xf numFmtId="0" fontId="82" fillId="0" borderId="0" xfId="0" applyFont="1" applyFill="1" applyAlignment="1">
      <alignment vertical="center"/>
    </xf>
    <xf numFmtId="0" fontId="83" fillId="0" borderId="0" xfId="0" applyFont="1" applyFill="1" applyAlignment="1">
      <alignment vertical="center"/>
    </xf>
    <xf numFmtId="0" fontId="84" fillId="0" borderId="0" xfId="0" applyFont="1" applyFill="1" applyAlignment="1">
      <alignment horizontal="right" vertical="center"/>
    </xf>
    <xf numFmtId="0" fontId="84" fillId="0" borderId="0" xfId="0" applyFont="1" applyFill="1" applyAlignment="1">
      <alignment vertical="center"/>
    </xf>
    <xf numFmtId="10" fontId="10" fillId="0" borderId="9" xfId="0" applyNumberFormat="1" applyFont="1" applyFill="1" applyBorder="1" applyProtection="1">
      <protection locked="0"/>
    </xf>
    <xf numFmtId="0" fontId="10" fillId="0" borderId="9" xfId="0" applyFont="1" applyFill="1" applyBorder="1" applyProtection="1">
      <protection locked="0"/>
    </xf>
    <xf numFmtId="0" fontId="5" fillId="0" borderId="4" xfId="0" applyFont="1" applyBorder="1" applyProtection="1">
      <protection locked="0"/>
    </xf>
    <xf numFmtId="0" fontId="5" fillId="0" borderId="5" xfId="0" applyFont="1" applyBorder="1" applyProtection="1">
      <protection locked="0"/>
    </xf>
    <xf numFmtId="0" fontId="5" fillId="0" borderId="7" xfId="0" applyFont="1" applyBorder="1" applyProtection="1">
      <protection locked="0"/>
    </xf>
    <xf numFmtId="44" fontId="5" fillId="0" borderId="0" xfId="2" applyFont="1" applyBorder="1" applyAlignment="1">
      <alignment horizontal="left"/>
    </xf>
    <xf numFmtId="6" fontId="5" fillId="0" borderId="0" xfId="0" applyNumberFormat="1" applyFont="1" applyBorder="1" applyAlignment="1">
      <alignment horizontal="left"/>
    </xf>
    <xf numFmtId="0" fontId="5" fillId="0" borderId="8" xfId="0" applyFont="1" applyFill="1" applyBorder="1" applyProtection="1">
      <protection locked="0"/>
    </xf>
    <xf numFmtId="14" fontId="5" fillId="0" borderId="0" xfId="0" applyNumberFormat="1" applyFont="1" applyFill="1" applyBorder="1" applyAlignment="1">
      <alignment horizontal="left"/>
    </xf>
    <xf numFmtId="0" fontId="27" fillId="0" borderId="0" xfId="0" applyFont="1" applyAlignment="1" applyProtection="1">
      <alignment horizontal="right"/>
      <protection locked="0"/>
    </xf>
    <xf numFmtId="0" fontId="31" fillId="0" borderId="4" xfId="0" applyFont="1" applyBorder="1" applyAlignment="1" applyProtection="1">
      <protection locked="0"/>
    </xf>
    <xf numFmtId="0" fontId="31" fillId="0" borderId="0" xfId="0" applyFont="1" applyBorder="1" applyAlignment="1" applyProtection="1">
      <protection locked="0"/>
    </xf>
    <xf numFmtId="0" fontId="85" fillId="0" borderId="0" xfId="0" applyFont="1" applyFill="1" applyAlignment="1">
      <alignment horizontal="left" vertical="center" wrapText="1"/>
    </xf>
    <xf numFmtId="0" fontId="5" fillId="0" borderId="111" xfId="0" applyFont="1" applyBorder="1" applyProtection="1">
      <protection locked="0"/>
    </xf>
    <xf numFmtId="0" fontId="5" fillId="0" borderId="112" xfId="0" applyFont="1" applyBorder="1" applyProtection="1">
      <protection locked="0"/>
    </xf>
    <xf numFmtId="0" fontId="5" fillId="0" borderId="113" xfId="0" applyFont="1" applyBorder="1" applyProtection="1">
      <protection locked="0"/>
    </xf>
    <xf numFmtId="0" fontId="9" fillId="0" borderId="0" xfId="0" applyFont="1" applyProtection="1">
      <protection locked="0"/>
    </xf>
    <xf numFmtId="0" fontId="9" fillId="3" borderId="0" xfId="0" applyFont="1" applyFill="1" applyProtection="1">
      <protection locked="0"/>
    </xf>
    <xf numFmtId="0" fontId="12" fillId="3" borderId="0" xfId="0" applyFont="1" applyFill="1" applyProtection="1">
      <protection locked="0"/>
    </xf>
    <xf numFmtId="0" fontId="10" fillId="3" borderId="0" xfId="0" applyFont="1" applyFill="1" applyProtection="1">
      <protection locked="0"/>
    </xf>
    <xf numFmtId="49" fontId="10" fillId="0" borderId="0" xfId="0" applyNumberFormat="1" applyFont="1" applyProtection="1">
      <protection locked="0"/>
    </xf>
    <xf numFmtId="49" fontId="10" fillId="3" borderId="0" xfId="0" applyNumberFormat="1" applyFont="1" applyFill="1" applyProtection="1">
      <protection locked="0"/>
    </xf>
    <xf numFmtId="0" fontId="10" fillId="0" borderId="26" xfId="0" applyFont="1" applyBorder="1" applyProtection="1">
      <protection locked="0"/>
    </xf>
    <xf numFmtId="0" fontId="10" fillId="0" borderId="28" xfId="0" applyFont="1" applyBorder="1" applyProtection="1">
      <protection locked="0"/>
    </xf>
    <xf numFmtId="0" fontId="86" fillId="0" borderId="26" xfId="0" applyFont="1" applyBorder="1" applyProtection="1">
      <protection locked="0"/>
    </xf>
    <xf numFmtId="0" fontId="86" fillId="0" borderId="0" xfId="0" applyFont="1" applyProtection="1">
      <protection locked="0"/>
    </xf>
    <xf numFmtId="0" fontId="86" fillId="0" borderId="28" xfId="0" applyFont="1" applyBorder="1" applyAlignment="1" applyProtection="1">
      <alignment horizontal="center"/>
      <protection locked="0"/>
    </xf>
    <xf numFmtId="0" fontId="86" fillId="0" borderId="8" xfId="0" applyFont="1" applyBorder="1" applyProtection="1">
      <protection locked="0"/>
    </xf>
    <xf numFmtId="0" fontId="86" fillId="0" borderId="0" xfId="0" applyFont="1" applyFill="1" applyProtection="1">
      <protection locked="0"/>
    </xf>
    <xf numFmtId="0" fontId="86" fillId="0" borderId="0" xfId="0" quotePrefix="1" applyFont="1" applyFill="1" applyProtection="1">
      <protection locked="0"/>
    </xf>
    <xf numFmtId="0" fontId="10" fillId="0" borderId="27" xfId="0" applyFont="1" applyBorder="1" applyProtection="1">
      <protection locked="0"/>
    </xf>
    <xf numFmtId="0" fontId="10" fillId="0" borderId="29" xfId="0" applyFont="1" applyBorder="1" applyProtection="1">
      <protection locked="0"/>
    </xf>
    <xf numFmtId="0" fontId="10" fillId="0" borderId="31" xfId="0" applyFont="1" applyBorder="1" applyProtection="1">
      <protection locked="0"/>
    </xf>
    <xf numFmtId="0" fontId="16" fillId="0" borderId="0" xfId="0" applyFont="1" applyAlignment="1" applyProtection="1">
      <alignment horizontal="center"/>
      <protection locked="0"/>
    </xf>
    <xf numFmtId="0" fontId="10" fillId="0" borderId="0" xfId="0" applyFont="1" applyFill="1" applyBorder="1" applyAlignment="1" applyProtection="1">
      <alignment horizontal="center"/>
      <protection locked="0"/>
    </xf>
    <xf numFmtId="0" fontId="15" fillId="0" borderId="0" xfId="0" applyFont="1" applyAlignment="1" applyProtection="1">
      <alignment wrapText="1"/>
      <protection locked="0"/>
    </xf>
    <xf numFmtId="0" fontId="10" fillId="0" borderId="83" xfId="0" applyFont="1" applyBorder="1"/>
    <xf numFmtId="0" fontId="5" fillId="0" borderId="2" xfId="0" applyFont="1" applyFill="1" applyBorder="1" applyAlignment="1" applyProtection="1">
      <alignment horizontal="centerContinuous"/>
    </xf>
    <xf numFmtId="0" fontId="14" fillId="0" borderId="0" xfId="0" applyFont="1" applyFill="1" applyAlignment="1" applyProtection="1">
      <alignment horizontal="centerContinuous"/>
    </xf>
    <xf numFmtId="0" fontId="5" fillId="0" borderId="2" xfId="0" applyFont="1" applyFill="1" applyBorder="1" applyProtection="1"/>
    <xf numFmtId="43" fontId="4" fillId="0" borderId="63" xfId="1" applyFont="1" applyFill="1" applyBorder="1" applyProtection="1"/>
    <xf numFmtId="43" fontId="4" fillId="0" borderId="65" xfId="1" applyFont="1" applyFill="1" applyBorder="1" applyAlignment="1" applyProtection="1">
      <alignment horizontal="centerContinuous"/>
    </xf>
    <xf numFmtId="43" fontId="31" fillId="0" borderId="65" xfId="1" applyFont="1" applyFill="1" applyBorder="1" applyProtection="1"/>
    <xf numFmtId="43" fontId="31" fillId="0" borderId="65" xfId="1" applyFont="1" applyFill="1" applyBorder="1" applyAlignment="1" applyProtection="1">
      <alignment horizontal="centerContinuous"/>
    </xf>
    <xf numFmtId="43" fontId="31" fillId="0" borderId="68" xfId="1" applyFont="1" applyFill="1" applyBorder="1" applyProtection="1"/>
    <xf numFmtId="43" fontId="31" fillId="0" borderId="70" xfId="1" applyFont="1" applyFill="1" applyBorder="1" applyProtection="1"/>
    <xf numFmtId="43" fontId="31" fillId="0" borderId="70" xfId="1" applyFont="1" applyFill="1" applyBorder="1" applyAlignment="1" applyProtection="1">
      <alignment horizontal="center"/>
    </xf>
    <xf numFmtId="43" fontId="31" fillId="0" borderId="72" xfId="1" applyFont="1" applyFill="1" applyBorder="1" applyProtection="1"/>
    <xf numFmtId="43" fontId="10" fillId="0" borderId="75" xfId="1" applyFont="1" applyFill="1" applyBorder="1"/>
    <xf numFmtId="43" fontId="39" fillId="0" borderId="65" xfId="1" applyFont="1" applyFill="1" applyBorder="1"/>
    <xf numFmtId="43" fontId="31" fillId="0" borderId="79" xfId="1" applyFont="1" applyFill="1" applyBorder="1" applyProtection="1"/>
    <xf numFmtId="43" fontId="31" fillId="0" borderId="0" xfId="1" applyFont="1" applyFill="1" applyBorder="1" applyProtection="1"/>
    <xf numFmtId="43" fontId="31" fillId="0" borderId="0" xfId="1" applyFont="1" applyFill="1" applyProtection="1"/>
    <xf numFmtId="174" fontId="31" fillId="0" borderId="65" xfId="1" applyNumberFormat="1" applyFont="1" applyFill="1" applyBorder="1" applyProtection="1"/>
    <xf numFmtId="0" fontId="85" fillId="0" borderId="0" xfId="0" applyFont="1" applyFill="1" applyAlignment="1">
      <alignment horizontal="left" vertical="center" wrapText="1"/>
    </xf>
    <xf numFmtId="0" fontId="16" fillId="0" borderId="0" xfId="0" applyFont="1" applyAlignment="1" applyProtection="1">
      <alignment vertical="top" wrapText="1"/>
      <protection locked="0"/>
    </xf>
    <xf numFmtId="171" fontId="5" fillId="0" borderId="3" xfId="1" applyNumberFormat="1" applyFont="1" applyFill="1" applyBorder="1" applyProtection="1"/>
    <xf numFmtId="171" fontId="5" fillId="0" borderId="8" xfId="1" applyNumberFormat="1" applyFont="1" applyFill="1" applyBorder="1" applyAlignment="1" applyProtection="1">
      <alignment horizontal="centerContinuous"/>
    </xf>
    <xf numFmtId="171" fontId="5" fillId="0" borderId="8" xfId="1" applyNumberFormat="1" applyFont="1" applyFill="1" applyBorder="1" applyProtection="1"/>
    <xf numFmtId="171" fontId="5" fillId="0" borderId="30" xfId="1" applyNumberFormat="1" applyFont="1" applyFill="1" applyBorder="1" applyProtection="1"/>
    <xf numFmtId="171" fontId="5" fillId="0" borderId="8" xfId="1" applyNumberFormat="1" applyFont="1" applyFill="1" applyBorder="1" applyAlignment="1" applyProtection="1">
      <alignment horizontal="center"/>
    </xf>
    <xf numFmtId="171" fontId="5" fillId="0" borderId="0" xfId="1" applyNumberFormat="1" applyFont="1" applyFill="1" applyAlignment="1" applyProtection="1">
      <alignment horizontal="centerContinuous"/>
    </xf>
    <xf numFmtId="171" fontId="30" fillId="0" borderId="30" xfId="1" applyNumberFormat="1" applyFont="1" applyFill="1" applyBorder="1" applyProtection="1">
      <protection locked="0"/>
    </xf>
    <xf numFmtId="171" fontId="30" fillId="0" borderId="0" xfId="1" applyNumberFormat="1" applyFont="1" applyFill="1" applyProtection="1">
      <protection locked="0"/>
    </xf>
    <xf numFmtId="171" fontId="30" fillId="0" borderId="8" xfId="1" applyNumberFormat="1" applyFont="1" applyFill="1" applyBorder="1" applyProtection="1">
      <protection locked="0"/>
    </xf>
    <xf numFmtId="171" fontId="30" fillId="0" borderId="7" xfId="1" applyNumberFormat="1" applyFont="1" applyFill="1" applyBorder="1" applyProtection="1">
      <protection locked="0"/>
    </xf>
    <xf numFmtId="171" fontId="5" fillId="0" borderId="0" xfId="1" applyNumberFormat="1" applyFont="1" applyFill="1" applyAlignment="1" applyProtection="1">
      <alignment horizontal="right"/>
    </xf>
    <xf numFmtId="171" fontId="0" fillId="0" borderId="0" xfId="1" applyNumberFormat="1" applyFont="1" applyFill="1"/>
    <xf numFmtId="10" fontId="10" fillId="0" borderId="22" xfId="0" applyNumberFormat="1" applyFont="1" applyFill="1" applyBorder="1" applyProtection="1"/>
    <xf numFmtId="5" fontId="10" fillId="0" borderId="56" xfId="0" applyNumberFormat="1" applyFont="1" applyFill="1" applyBorder="1" applyProtection="1"/>
    <xf numFmtId="0" fontId="87" fillId="0" borderId="0" xfId="0" applyFont="1" applyAlignment="1">
      <alignment wrapText="1"/>
    </xf>
    <xf numFmtId="0" fontId="39" fillId="0" borderId="4" xfId="0" applyFont="1" applyFill="1" applyBorder="1" applyAlignment="1" applyProtection="1">
      <alignment horizontal="centerContinuous"/>
    </xf>
    <xf numFmtId="0" fontId="10" fillId="0" borderId="20" xfId="0" applyFont="1" applyFill="1" applyBorder="1" applyProtection="1"/>
    <xf numFmtId="0" fontId="15" fillId="0" borderId="32" xfId="0" applyFont="1" applyFill="1" applyBorder="1" applyAlignment="1" applyProtection="1">
      <alignment horizontal="center"/>
    </xf>
    <xf numFmtId="0" fontId="15" fillId="0" borderId="17" xfId="0" applyFont="1" applyFill="1" applyBorder="1" applyAlignment="1" applyProtection="1">
      <alignment horizontal="center"/>
    </xf>
    <xf numFmtId="0" fontId="15" fillId="0" borderId="37" xfId="0" applyFont="1" applyFill="1" applyBorder="1" applyAlignment="1" applyProtection="1">
      <alignment horizontal="center"/>
    </xf>
    <xf numFmtId="0" fontId="17" fillId="0" borderId="32" xfId="0" applyFont="1" applyFill="1" applyBorder="1" applyAlignment="1" applyProtection="1">
      <alignment horizontal="center"/>
    </xf>
    <xf numFmtId="37" fontId="10" fillId="0" borderId="20" xfId="0" applyNumberFormat="1" applyFont="1" applyFill="1" applyBorder="1" applyProtection="1"/>
    <xf numFmtId="37" fontId="10" fillId="0" borderId="17" xfId="0" applyNumberFormat="1" applyFont="1" applyFill="1" applyBorder="1" applyProtection="1"/>
    <xf numFmtId="5" fontId="10" fillId="0" borderId="115" xfId="0" applyNumberFormat="1" applyFont="1" applyFill="1" applyBorder="1" applyProtection="1">
      <protection locked="0"/>
    </xf>
    <xf numFmtId="37" fontId="10" fillId="0" borderId="37" xfId="0" applyNumberFormat="1" applyFont="1" applyFill="1" applyBorder="1" applyProtection="1"/>
    <xf numFmtId="37" fontId="10" fillId="0" borderId="30" xfId="0" applyNumberFormat="1" applyFont="1" applyFill="1" applyBorder="1" applyProtection="1"/>
    <xf numFmtId="37" fontId="10" fillId="0" borderId="115" xfId="0" applyNumberFormat="1" applyFont="1" applyFill="1" applyBorder="1" applyProtection="1">
      <protection locked="0"/>
    </xf>
    <xf numFmtId="37" fontId="10" fillId="0" borderId="86" xfId="0" applyNumberFormat="1" applyFont="1" applyFill="1" applyBorder="1" applyProtection="1"/>
    <xf numFmtId="37" fontId="16" fillId="0" borderId="32" xfId="0" applyNumberFormat="1" applyFont="1" applyFill="1" applyBorder="1" applyProtection="1">
      <protection locked="0"/>
    </xf>
    <xf numFmtId="37" fontId="16" fillId="0" borderId="8" xfId="0" applyNumberFormat="1" applyFont="1" applyFill="1" applyBorder="1" applyProtection="1">
      <protection locked="0"/>
    </xf>
    <xf numFmtId="37" fontId="10" fillId="0" borderId="20" xfId="0" applyNumberFormat="1" applyFont="1" applyFill="1" applyBorder="1" applyProtection="1">
      <protection locked="0"/>
    </xf>
    <xf numFmtId="0" fontId="10" fillId="0" borderId="17" xfId="0" applyFont="1" applyFill="1" applyBorder="1" applyProtection="1"/>
    <xf numFmtId="0" fontId="10" fillId="0" borderId="37" xfId="0" applyFont="1" applyFill="1" applyBorder="1" applyProtection="1"/>
    <xf numFmtId="0" fontId="15" fillId="0" borderId="23" xfId="0" applyFont="1" applyFill="1" applyBorder="1" applyAlignment="1" applyProtection="1">
      <alignment horizontal="center"/>
    </xf>
    <xf numFmtId="0" fontId="10" fillId="0" borderId="41" xfId="0" applyFont="1" applyFill="1" applyBorder="1" applyProtection="1"/>
    <xf numFmtId="5" fontId="10" fillId="0" borderId="23" xfId="0" applyNumberFormat="1" applyFont="1" applyFill="1" applyBorder="1" applyProtection="1"/>
    <xf numFmtId="5" fontId="10" fillId="0" borderId="41" xfId="0" applyNumberFormat="1" applyFont="1" applyFill="1" applyBorder="1" applyProtection="1"/>
    <xf numFmtId="5" fontId="10" fillId="0" borderId="7" xfId="0" applyNumberFormat="1" applyFont="1" applyFill="1" applyBorder="1" applyProtection="1"/>
    <xf numFmtId="0" fontId="10" fillId="0" borderId="13" xfId="0" applyFont="1" applyFill="1" applyBorder="1" applyProtection="1"/>
    <xf numFmtId="0" fontId="10" fillId="0" borderId="35" xfId="0" applyFont="1" applyFill="1" applyBorder="1" applyProtection="1"/>
    <xf numFmtId="0" fontId="15" fillId="0" borderId="35" xfId="0" applyFont="1" applyFill="1" applyBorder="1" applyAlignment="1" applyProtection="1">
      <alignment horizontal="center"/>
    </xf>
    <xf numFmtId="37" fontId="10" fillId="0" borderId="35" xfId="0" applyNumberFormat="1" applyFont="1" applyFill="1" applyBorder="1" applyProtection="1"/>
    <xf numFmtId="37" fontId="10" fillId="0" borderId="36" xfId="0" applyNumberFormat="1" applyFont="1" applyFill="1" applyBorder="1" applyProtection="1"/>
    <xf numFmtId="5" fontId="10" fillId="0" borderId="8" xfId="0" applyNumberFormat="1" applyFont="1" applyFill="1" applyBorder="1" applyProtection="1"/>
    <xf numFmtId="0" fontId="17" fillId="0" borderId="0" xfId="0" applyFont="1" applyFill="1" applyAlignment="1" applyProtection="1">
      <alignment horizontal="center"/>
    </xf>
    <xf numFmtId="5" fontId="10" fillId="0" borderId="0" xfId="0" applyNumberFormat="1" applyFont="1" applyFill="1" applyProtection="1"/>
    <xf numFmtId="166" fontId="10" fillId="0" borderId="0" xfId="0" applyNumberFormat="1" applyFont="1" applyFill="1" applyProtection="1"/>
    <xf numFmtId="166" fontId="40" fillId="0" borderId="0" xfId="0" applyNumberFormat="1" applyFont="1" applyFill="1" applyProtection="1"/>
    <xf numFmtId="0" fontId="40" fillId="0" borderId="0" xfId="0" applyFont="1" applyFill="1" applyProtection="1"/>
    <xf numFmtId="5" fontId="41" fillId="0" borderId="0" xfId="0" applyNumberFormat="1" applyFont="1" applyFill="1" applyProtection="1"/>
    <xf numFmtId="166" fontId="41" fillId="0" borderId="0" xfId="0" applyNumberFormat="1" applyFont="1" applyFill="1" applyProtection="1"/>
    <xf numFmtId="0" fontId="41" fillId="0" borderId="0" xfId="0" applyFont="1" applyFill="1" applyProtection="1"/>
    <xf numFmtId="0" fontId="10" fillId="0" borderId="5" xfId="0" applyFont="1" applyFill="1" applyBorder="1" applyProtection="1"/>
    <xf numFmtId="0" fontId="10" fillId="0" borderId="7" xfId="0" applyFont="1" applyFill="1" applyBorder="1" applyProtection="1"/>
    <xf numFmtId="37" fontId="15" fillId="0" borderId="0" xfId="0" applyNumberFormat="1" applyFont="1" applyFill="1" applyAlignment="1" applyProtection="1">
      <alignment horizontal="centerContinuous"/>
    </xf>
    <xf numFmtId="0" fontId="5" fillId="0" borderId="1" xfId="0" applyFont="1" applyFill="1" applyBorder="1" applyProtection="1"/>
    <xf numFmtId="0" fontId="5" fillId="0" borderId="3" xfId="0" applyFont="1" applyFill="1" applyBorder="1" applyProtection="1"/>
    <xf numFmtId="0" fontId="58" fillId="0" borderId="2" xfId="0" applyFont="1" applyFill="1" applyBorder="1" applyProtection="1"/>
    <xf numFmtId="0" fontId="6" fillId="0" borderId="0" xfId="0" applyFont="1" applyFill="1" applyProtection="1"/>
    <xf numFmtId="0" fontId="5" fillId="0" borderId="31" xfId="0" applyFont="1" applyFill="1" applyBorder="1" applyAlignment="1" applyProtection="1">
      <alignment horizontal="center"/>
    </xf>
    <xf numFmtId="5" fontId="5" fillId="0" borderId="9" xfId="0" applyNumberFormat="1" applyFont="1" applyFill="1" applyBorder="1" applyProtection="1"/>
    <xf numFmtId="3" fontId="5" fillId="0" borderId="0" xfId="0" applyNumberFormat="1" applyFont="1" applyFill="1" applyProtection="1"/>
    <xf numFmtId="3" fontId="5" fillId="0" borderId="9" xfId="0" applyNumberFormat="1" applyFont="1" applyFill="1" applyBorder="1" applyProtection="1"/>
    <xf numFmtId="10" fontId="5" fillId="0" borderId="9" xfId="5" applyNumberFormat="1" applyFont="1" applyFill="1" applyBorder="1" applyProtection="1"/>
    <xf numFmtId="10" fontId="5" fillId="0" borderId="9" xfId="0" applyNumberFormat="1" applyFont="1" applyFill="1" applyBorder="1" applyProtection="1"/>
    <xf numFmtId="0" fontId="5" fillId="0" borderId="33" xfId="0" applyFont="1" applyFill="1" applyBorder="1" applyAlignment="1" applyProtection="1">
      <alignment horizontal="center"/>
    </xf>
    <xf numFmtId="171" fontId="5" fillId="0" borderId="9" xfId="1" applyNumberFormat="1" applyFont="1" applyFill="1" applyBorder="1" applyProtection="1"/>
    <xf numFmtId="0" fontId="5" fillId="0" borderId="9" xfId="0" applyFont="1" applyFill="1" applyBorder="1" applyAlignment="1" applyProtection="1">
      <alignment horizontal="center"/>
    </xf>
    <xf numFmtId="10" fontId="5" fillId="0" borderId="0" xfId="0" applyNumberFormat="1" applyFont="1" applyFill="1" applyProtection="1">
      <protection locked="0"/>
    </xf>
    <xf numFmtId="10" fontId="5" fillId="0" borderId="0" xfId="9" applyNumberFormat="1" applyFont="1" applyFill="1" applyProtection="1"/>
    <xf numFmtId="0" fontId="5" fillId="0" borderId="38" xfId="0" applyFont="1" applyFill="1" applyBorder="1" applyProtection="1"/>
    <xf numFmtId="0" fontId="5" fillId="0" borderId="39" xfId="0" applyFont="1" applyFill="1" applyBorder="1" applyAlignment="1" applyProtection="1">
      <alignment horizontal="center"/>
    </xf>
    <xf numFmtId="0" fontId="5" fillId="0" borderId="38" xfId="0" applyFont="1" applyFill="1" applyBorder="1" applyAlignment="1" applyProtection="1">
      <alignment horizontal="center"/>
    </xf>
    <xf numFmtId="37" fontId="5" fillId="0" borderId="39" xfId="0" applyNumberFormat="1" applyFont="1" applyFill="1" applyBorder="1" applyProtection="1"/>
    <xf numFmtId="0" fontId="5" fillId="0" borderId="42" xfId="0" applyFont="1" applyFill="1" applyBorder="1" applyProtection="1"/>
    <xf numFmtId="0" fontId="5" fillId="0" borderId="39" xfId="0" applyFont="1" applyFill="1" applyBorder="1" applyProtection="1"/>
    <xf numFmtId="10" fontId="5" fillId="0" borderId="39" xfId="0" applyNumberFormat="1" applyFont="1" applyFill="1" applyBorder="1" applyProtection="1"/>
    <xf numFmtId="10" fontId="5" fillId="0" borderId="12" xfId="0" applyNumberFormat="1" applyFont="1" applyFill="1" applyBorder="1" applyProtection="1"/>
    <xf numFmtId="0" fontId="5" fillId="0" borderId="40" xfId="0" applyFont="1" applyFill="1" applyBorder="1" applyProtection="1"/>
    <xf numFmtId="10" fontId="5" fillId="0" borderId="0" xfId="9" applyNumberFormat="1" applyFont="1" applyFill="1" applyProtection="1">
      <protection locked="0"/>
    </xf>
    <xf numFmtId="0" fontId="5" fillId="0" borderId="0" xfId="0" applyFont="1" applyFill="1" applyAlignment="1"/>
    <xf numFmtId="0" fontId="5" fillId="0" borderId="6" xfId="0" applyFont="1" applyFill="1" applyBorder="1"/>
    <xf numFmtId="0" fontId="5" fillId="0" borderId="7" xfId="0" applyFont="1" applyFill="1" applyBorder="1"/>
    <xf numFmtId="0" fontId="22" fillId="0" borderId="0" xfId="0" applyFont="1" applyFill="1" applyAlignment="1" applyProtection="1">
      <alignment horizontal="left"/>
    </xf>
    <xf numFmtId="37" fontId="5" fillId="0" borderId="0" xfId="0" applyNumberFormat="1" applyFont="1" applyFill="1" applyProtection="1"/>
    <xf numFmtId="0" fontId="5" fillId="0" borderId="11" xfId="0" applyFont="1" applyFill="1" applyBorder="1" applyProtection="1"/>
    <xf numFmtId="0" fontId="5" fillId="0" borderId="19" xfId="0" applyFont="1" applyFill="1" applyBorder="1" applyProtection="1"/>
    <xf numFmtId="0" fontId="5" fillId="0" borderId="15" xfId="0" applyFont="1" applyFill="1" applyBorder="1" applyAlignment="1" applyProtection="1">
      <alignment horizontal="center"/>
    </xf>
    <xf numFmtId="0" fontId="5" fillId="0" borderId="9" xfId="0" applyFont="1" applyFill="1" applyBorder="1" applyAlignment="1" applyProtection="1">
      <alignment horizontal="centerContinuous"/>
    </xf>
    <xf numFmtId="171" fontId="5" fillId="0" borderId="2" xfId="1" applyNumberFormat="1" applyFont="1" applyFill="1" applyBorder="1" applyProtection="1"/>
    <xf numFmtId="0" fontId="30" fillId="0" borderId="0" xfId="0" applyFont="1" applyFill="1" applyProtection="1">
      <protection locked="0"/>
    </xf>
    <xf numFmtId="171" fontId="5" fillId="0" borderId="0" xfId="1" applyNumberFormat="1" applyFont="1" applyFill="1" applyAlignment="1" applyProtection="1">
      <alignment horizontal="center"/>
    </xf>
    <xf numFmtId="0" fontId="5" fillId="0" borderId="6" xfId="0" applyFont="1" applyFill="1" applyBorder="1" applyAlignment="1" applyProtection="1">
      <alignment horizontal="center"/>
    </xf>
    <xf numFmtId="0" fontId="5" fillId="0" borderId="46" xfId="0" applyFont="1" applyFill="1" applyBorder="1" applyProtection="1"/>
    <xf numFmtId="0" fontId="30" fillId="0" borderId="4" xfId="0" applyFont="1" applyFill="1" applyBorder="1" applyProtection="1">
      <protection locked="0"/>
    </xf>
    <xf numFmtId="0" fontId="30" fillId="0" borderId="5" xfId="0" applyFont="1" applyFill="1" applyBorder="1" applyProtection="1">
      <protection locked="0"/>
    </xf>
    <xf numFmtId="0" fontId="30" fillId="0" borderId="6" xfId="0" applyFont="1" applyFill="1" applyBorder="1" applyProtection="1">
      <protection locked="0"/>
    </xf>
    <xf numFmtId="171" fontId="30" fillId="0" borderId="6" xfId="1" applyNumberFormat="1" applyFont="1" applyFill="1" applyBorder="1" applyProtection="1">
      <protection locked="0"/>
    </xf>
    <xf numFmtId="0" fontId="18" fillId="0" borderId="0" xfId="0" applyFont="1" applyFill="1" applyProtection="1"/>
    <xf numFmtId="171" fontId="39" fillId="0" borderId="0" xfId="1" applyNumberFormat="1" applyFont="1" applyFill="1" applyAlignment="1" applyProtection="1">
      <alignment horizontal="centerContinuous"/>
    </xf>
    <xf numFmtId="171" fontId="39" fillId="0" borderId="8" xfId="1" applyNumberFormat="1" applyFont="1" applyFill="1" applyBorder="1" applyAlignment="1" applyProtection="1">
      <alignment horizontal="centerContinuous"/>
    </xf>
    <xf numFmtId="171" fontId="5" fillId="0" borderId="21" xfId="1" applyNumberFormat="1" applyFont="1" applyFill="1" applyBorder="1" applyAlignment="1" applyProtection="1">
      <alignment horizontal="center"/>
    </xf>
    <xf numFmtId="171" fontId="5" fillId="0" borderId="9" xfId="1" applyNumberFormat="1" applyFont="1" applyFill="1" applyBorder="1" applyAlignment="1" applyProtection="1">
      <alignment horizontal="center"/>
    </xf>
    <xf numFmtId="171" fontId="5" fillId="0" borderId="18" xfId="1" applyNumberFormat="1" applyFont="1" applyFill="1" applyBorder="1" applyAlignment="1" applyProtection="1">
      <alignment horizontal="center"/>
    </xf>
    <xf numFmtId="171" fontId="5" fillId="0" borderId="21" xfId="1" applyNumberFormat="1" applyFont="1" applyFill="1" applyBorder="1" applyProtection="1"/>
    <xf numFmtId="171" fontId="5" fillId="0" borderId="18" xfId="1" applyNumberFormat="1" applyFont="1" applyFill="1" applyBorder="1" applyProtection="1"/>
    <xf numFmtId="171" fontId="30" fillId="0" borderId="20" xfId="1" applyNumberFormat="1" applyFont="1" applyFill="1" applyBorder="1" applyProtection="1">
      <protection locked="0"/>
    </xf>
    <xf numFmtId="0" fontId="5" fillId="0" borderId="0" xfId="8" applyFont="1" applyFill="1" applyProtection="1"/>
    <xf numFmtId="171" fontId="5" fillId="0" borderId="20" xfId="1" applyNumberFormat="1" applyFont="1" applyFill="1" applyBorder="1" applyProtection="1">
      <protection locked="0"/>
    </xf>
    <xf numFmtId="0" fontId="5" fillId="0" borderId="0" xfId="8" applyFont="1" applyFill="1" applyProtection="1">
      <protection locked="0"/>
    </xf>
    <xf numFmtId="37" fontId="30" fillId="0" borderId="32" xfId="0" applyNumberFormat="1" applyFont="1" applyFill="1" applyBorder="1" applyProtection="1">
      <protection locked="0"/>
    </xf>
    <xf numFmtId="171" fontId="5" fillId="0" borderId="42" xfId="1" applyNumberFormat="1" applyFont="1" applyFill="1" applyBorder="1" applyProtection="1"/>
    <xf numFmtId="171" fontId="5" fillId="0" borderId="40" xfId="1" applyNumberFormat="1" applyFont="1" applyFill="1" applyBorder="1" applyProtection="1"/>
    <xf numFmtId="171" fontId="30" fillId="0" borderId="21" xfId="1" applyNumberFormat="1" applyFont="1" applyFill="1" applyBorder="1" applyProtection="1">
      <protection locked="0"/>
    </xf>
    <xf numFmtId="171" fontId="5" fillId="0" borderId="21" xfId="1" applyNumberFormat="1" applyFont="1" applyFill="1" applyBorder="1" applyProtection="1">
      <protection locked="0"/>
    </xf>
    <xf numFmtId="0" fontId="30" fillId="0" borderId="0" xfId="8" applyFont="1" applyFill="1" applyProtection="1">
      <protection locked="0"/>
    </xf>
    <xf numFmtId="171" fontId="30" fillId="0" borderId="32" xfId="1" applyNumberFormat="1" applyFont="1" applyFill="1" applyBorder="1" applyProtection="1">
      <protection locked="0"/>
    </xf>
    <xf numFmtId="0" fontId="5" fillId="0" borderId="5" xfId="0" applyFont="1" applyFill="1" applyBorder="1" applyAlignment="1" applyProtection="1">
      <alignment horizontal="center"/>
    </xf>
    <xf numFmtId="37" fontId="5" fillId="0" borderId="41" xfId="0" applyNumberFormat="1" applyFont="1" applyFill="1" applyBorder="1" applyProtection="1"/>
    <xf numFmtId="171" fontId="5" fillId="0" borderId="49" xfId="1" applyNumberFormat="1" applyFont="1" applyFill="1" applyBorder="1" applyProtection="1"/>
    <xf numFmtId="0" fontId="5" fillId="0" borderId="17" xfId="0" applyFont="1" applyFill="1" applyBorder="1" applyAlignment="1" applyProtection="1">
      <alignment horizontal="center"/>
    </xf>
    <xf numFmtId="0" fontId="30" fillId="0" borderId="32" xfId="0" applyFont="1" applyFill="1" applyBorder="1" applyProtection="1">
      <protection locked="0"/>
    </xf>
    <xf numFmtId="171" fontId="5" fillId="0" borderId="18" xfId="1" applyNumberFormat="1" applyFont="1" applyFill="1" applyBorder="1" applyProtection="1">
      <protection locked="0"/>
    </xf>
    <xf numFmtId="0" fontId="5" fillId="0" borderId="4" xfId="0" applyFont="1" applyFill="1" applyBorder="1" applyAlignment="1" applyProtection="1">
      <alignment horizontal="centerContinuous"/>
    </xf>
    <xf numFmtId="37" fontId="5" fillId="0" borderId="0" xfId="0" applyNumberFormat="1" applyFont="1" applyFill="1" applyAlignment="1" applyProtection="1">
      <alignment horizontal="centerContinuous"/>
    </xf>
    <xf numFmtId="0" fontId="30" fillId="0" borderId="4" xfId="0" applyFont="1" applyFill="1" applyBorder="1" applyAlignment="1" applyProtection="1">
      <alignment horizontal="center"/>
      <protection locked="0"/>
    </xf>
    <xf numFmtId="0" fontId="30" fillId="0" borderId="31" xfId="0" applyFont="1" applyFill="1" applyBorder="1" applyProtection="1">
      <protection locked="0"/>
    </xf>
    <xf numFmtId="5" fontId="30" fillId="0" borderId="32" xfId="0" applyNumberFormat="1" applyFont="1" applyFill="1" applyBorder="1" applyProtection="1">
      <protection locked="0"/>
    </xf>
    <xf numFmtId="0" fontId="30" fillId="0" borderId="5" xfId="0" applyFont="1" applyFill="1" applyBorder="1" applyAlignment="1" applyProtection="1">
      <alignment horizontal="center"/>
      <protection locked="0"/>
    </xf>
    <xf numFmtId="0" fontId="30" fillId="0" borderId="46" xfId="0" applyFont="1" applyFill="1" applyBorder="1" applyProtection="1">
      <protection locked="0"/>
    </xf>
    <xf numFmtId="0" fontId="30" fillId="0" borderId="6" xfId="0" applyFont="1" applyFill="1" applyBorder="1" applyAlignment="1" applyProtection="1">
      <alignment horizontal="center"/>
      <protection locked="0"/>
    </xf>
    <xf numFmtId="37" fontId="30" fillId="0" borderId="41" xfId="0" applyNumberFormat="1" applyFont="1" applyFill="1" applyBorder="1" applyProtection="1">
      <protection locked="0"/>
    </xf>
    <xf numFmtId="171" fontId="30" fillId="0" borderId="41" xfId="1" applyNumberFormat="1" applyFont="1" applyFill="1" applyBorder="1" applyProtection="1">
      <protection locked="0"/>
    </xf>
    <xf numFmtId="0" fontId="30" fillId="0" borderId="0" xfId="0" applyFont="1" applyFill="1" applyAlignment="1" applyProtection="1">
      <alignment horizontal="centerContinuous"/>
      <protection locked="0"/>
    </xf>
    <xf numFmtId="171" fontId="30" fillId="0" borderId="0" xfId="1" applyNumberFormat="1" applyFont="1" applyFill="1" applyAlignment="1" applyProtection="1">
      <alignment horizontal="centerContinuous"/>
      <protection locked="0"/>
    </xf>
    <xf numFmtId="0" fontId="5" fillId="0" borderId="11" xfId="0" applyFont="1" applyFill="1" applyBorder="1" applyAlignment="1" applyProtection="1">
      <alignment horizontal="center"/>
    </xf>
    <xf numFmtId="0" fontId="5" fillId="0" borderId="39" xfId="0" applyFont="1" applyFill="1" applyBorder="1" applyAlignment="1" applyProtection="1">
      <alignment horizontal="centerContinuous"/>
    </xf>
    <xf numFmtId="0" fontId="5" fillId="0" borderId="38" xfId="0" applyFont="1" applyFill="1" applyBorder="1" applyAlignment="1" applyProtection="1">
      <alignment horizontal="centerContinuous"/>
    </xf>
    <xf numFmtId="0" fontId="5" fillId="0" borderId="42" xfId="0" applyFont="1" applyFill="1" applyBorder="1" applyAlignment="1" applyProtection="1">
      <alignment horizontal="centerContinuous"/>
    </xf>
    <xf numFmtId="0" fontId="5" fillId="0" borderId="19" xfId="0" applyFont="1" applyFill="1" applyBorder="1" applyAlignment="1" applyProtection="1">
      <alignment horizontal="center"/>
    </xf>
    <xf numFmtId="0" fontId="5" fillId="0" borderId="34" xfId="0" applyFont="1" applyFill="1" applyBorder="1" applyAlignment="1" applyProtection="1">
      <alignment horizontal="centerContinuous"/>
    </xf>
    <xf numFmtId="0" fontId="5" fillId="0" borderId="16" xfId="0" applyFont="1" applyFill="1" applyBorder="1" applyProtection="1"/>
    <xf numFmtId="0" fontId="6" fillId="0" borderId="31" xfId="0" applyFont="1" applyFill="1" applyBorder="1" applyProtection="1"/>
    <xf numFmtId="0" fontId="5" fillId="0" borderId="31" xfId="0" applyFont="1" applyFill="1" applyBorder="1" applyAlignment="1" applyProtection="1">
      <alignment horizontal="right"/>
    </xf>
    <xf numFmtId="5" fontId="5" fillId="0" borderId="19" xfId="0" applyNumberFormat="1" applyFont="1" applyFill="1" applyBorder="1" applyProtection="1"/>
    <xf numFmtId="37" fontId="5" fillId="0" borderId="19" xfId="0" applyNumberFormat="1" applyFont="1" applyFill="1" applyBorder="1" applyProtection="1"/>
    <xf numFmtId="5" fontId="5" fillId="0" borderId="51" xfId="0" applyNumberFormat="1" applyFont="1" applyFill="1" applyBorder="1" applyProtection="1"/>
    <xf numFmtId="5" fontId="5" fillId="0" borderId="42" xfId="0" applyNumberFormat="1" applyFont="1" applyFill="1" applyBorder="1" applyProtection="1"/>
    <xf numFmtId="37" fontId="5" fillId="0" borderId="31" xfId="0" applyNumberFormat="1" applyFont="1" applyFill="1" applyBorder="1" applyProtection="1"/>
    <xf numFmtId="0" fontId="6" fillId="0" borderId="33" xfId="0" applyFont="1" applyFill="1" applyBorder="1" applyProtection="1"/>
    <xf numFmtId="0" fontId="5" fillId="0" borderId="0" xfId="0" applyFont="1" applyFill="1" applyBorder="1" applyProtection="1"/>
    <xf numFmtId="37" fontId="5" fillId="0" borderId="16" xfId="0" applyNumberFormat="1" applyFont="1" applyFill="1" applyBorder="1" applyProtection="1"/>
    <xf numFmtId="37" fontId="5" fillId="0" borderId="9" xfId="0" applyNumberFormat="1" applyFont="1" applyFill="1" applyBorder="1" applyProtection="1"/>
    <xf numFmtId="0" fontId="6" fillId="0" borderId="33" xfId="0" applyFont="1" applyFill="1" applyBorder="1" applyAlignment="1" applyProtection="1"/>
    <xf numFmtId="5" fontId="5" fillId="0" borderId="16" xfId="0" applyNumberFormat="1" applyFont="1" applyFill="1" applyBorder="1" applyProtection="1"/>
    <xf numFmtId="5" fontId="5" fillId="0" borderId="37" xfId="0" applyNumberFormat="1" applyFont="1" applyFill="1" applyBorder="1" applyProtection="1"/>
    <xf numFmtId="0" fontId="5" fillId="0" borderId="0" xfId="0" applyNumberFormat="1" applyFont="1" applyFill="1" applyProtection="1"/>
    <xf numFmtId="0" fontId="5" fillId="0" borderId="2" xfId="0" applyNumberFormat="1" applyFont="1" applyFill="1" applyBorder="1" applyProtection="1"/>
    <xf numFmtId="0" fontId="5" fillId="0" borderId="60" xfId="0" applyFont="1" applyFill="1" applyBorder="1" applyProtection="1"/>
    <xf numFmtId="0" fontId="5" fillId="0" borderId="0" xfId="0" applyNumberFormat="1" applyFont="1" applyFill="1" applyAlignment="1" applyProtection="1">
      <alignment horizontal="centerContinuous"/>
    </xf>
    <xf numFmtId="0" fontId="5" fillId="0" borderId="4" xfId="0" applyFont="1" applyFill="1" applyBorder="1" applyAlignment="1" applyProtection="1">
      <alignment horizontal="right"/>
    </xf>
    <xf numFmtId="0" fontId="5" fillId="0" borderId="35" xfId="0" applyNumberFormat="1" applyFont="1" applyFill="1" applyBorder="1" applyAlignment="1" applyProtection="1">
      <alignment horizontal="center"/>
    </xf>
    <xf numFmtId="0" fontId="5" fillId="0" borderId="35" xfId="0" applyFont="1" applyFill="1" applyBorder="1" applyAlignment="1" applyProtection="1">
      <alignment horizontal="centerContinuous"/>
    </xf>
    <xf numFmtId="0" fontId="5" fillId="0" borderId="36" xfId="0" applyFont="1" applyFill="1" applyBorder="1" applyAlignment="1" applyProtection="1">
      <alignment horizontal="centerContinuous"/>
    </xf>
    <xf numFmtId="0" fontId="5" fillId="0" borderId="32" xfId="0" applyNumberFormat="1" applyFont="1" applyFill="1" applyBorder="1" applyAlignment="1" applyProtection="1">
      <alignment horizontal="center"/>
    </xf>
    <xf numFmtId="0" fontId="5" fillId="0" borderId="37" xfId="0" applyFont="1" applyFill="1" applyBorder="1" applyAlignment="1" applyProtection="1">
      <alignment horizontal="center"/>
    </xf>
    <xf numFmtId="0" fontId="5" fillId="0" borderId="37" xfId="0" applyNumberFormat="1" applyFont="1" applyFill="1" applyBorder="1" applyAlignment="1" applyProtection="1">
      <alignment horizontal="center"/>
    </xf>
    <xf numFmtId="0" fontId="5" fillId="0" borderId="37" xfId="0" applyFont="1" applyFill="1" applyBorder="1" applyAlignment="1" applyProtection="1">
      <alignment horizontal="centerContinuous"/>
    </xf>
    <xf numFmtId="0" fontId="5" fillId="0" borderId="30" xfId="0" applyFont="1" applyFill="1" applyBorder="1" applyAlignment="1" applyProtection="1">
      <alignment horizontal="centerContinuous"/>
    </xf>
    <xf numFmtId="0" fontId="5" fillId="0" borderId="32" xfId="0" applyNumberFormat="1" applyFont="1" applyFill="1" applyBorder="1" applyProtection="1"/>
    <xf numFmtId="0" fontId="5" fillId="0" borderId="59" xfId="0" applyFont="1" applyFill="1" applyBorder="1" applyAlignment="1" applyProtection="1">
      <alignment horizontal="center"/>
    </xf>
    <xf numFmtId="0" fontId="5" fillId="0" borderId="13" xfId="0" applyFont="1" applyFill="1" applyBorder="1" applyAlignment="1" applyProtection="1">
      <alignment horizontal="center"/>
    </xf>
    <xf numFmtId="0" fontId="3" fillId="0" borderId="0" xfId="0" applyFont="1" applyFill="1"/>
    <xf numFmtId="0" fontId="5" fillId="0" borderId="32" xfId="12" applyFont="1" applyFill="1" applyBorder="1" applyProtection="1"/>
    <xf numFmtId="171" fontId="5" fillId="0" borderId="32" xfId="23" applyNumberFormat="1" applyFont="1" applyFill="1" applyBorder="1" applyProtection="1"/>
    <xf numFmtId="171" fontId="5" fillId="0" borderId="8" xfId="23" applyNumberFormat="1" applyFont="1" applyFill="1" applyBorder="1" applyAlignment="1" applyProtection="1">
      <alignment horizontal="center"/>
    </xf>
    <xf numFmtId="0" fontId="5" fillId="0" borderId="32" xfId="1" applyNumberFormat="1" applyFont="1" applyFill="1" applyBorder="1" applyProtection="1"/>
    <xf numFmtId="3" fontId="5" fillId="0" borderId="8" xfId="0" applyNumberFormat="1" applyFont="1" applyFill="1" applyBorder="1"/>
    <xf numFmtId="3" fontId="63" fillId="0" borderId="30" xfId="0" applyNumberFormat="1" applyFont="1" applyFill="1" applyBorder="1" applyProtection="1"/>
    <xf numFmtId="0" fontId="63" fillId="0" borderId="16" xfId="0" applyNumberFormat="1" applyFont="1" applyFill="1" applyBorder="1" applyProtection="1"/>
    <xf numFmtId="0" fontId="63" fillId="0" borderId="16" xfId="0" applyFont="1" applyFill="1" applyBorder="1" applyProtection="1"/>
    <xf numFmtId="0" fontId="63" fillId="0" borderId="37" xfId="0" applyFont="1" applyFill="1" applyBorder="1" applyProtection="1"/>
    <xf numFmtId="3" fontId="63" fillId="0" borderId="16" xfId="0" applyNumberFormat="1" applyFont="1" applyFill="1" applyBorder="1" applyProtection="1"/>
    <xf numFmtId="0" fontId="5" fillId="0" borderId="4" xfId="0" applyFont="1" applyFill="1" applyBorder="1" applyAlignment="1" applyProtection="1"/>
    <xf numFmtId="0" fontId="5" fillId="0" borderId="6" xfId="0" applyNumberFormat="1" applyFont="1" applyFill="1" applyBorder="1" applyProtection="1"/>
    <xf numFmtId="0" fontId="5" fillId="0" borderId="20" xfId="0" quotePrefix="1" applyFont="1" applyFill="1" applyBorder="1" applyProtection="1"/>
    <xf numFmtId="0" fontId="5" fillId="0" borderId="7" xfId="0" applyNumberFormat="1" applyFont="1" applyFill="1" applyBorder="1" applyProtection="1"/>
    <xf numFmtId="7" fontId="5" fillId="0" borderId="0" xfId="0" applyNumberFormat="1" applyFont="1" applyFill="1" applyAlignment="1" applyProtection="1">
      <alignment horizontal="centerContinuous"/>
    </xf>
    <xf numFmtId="0" fontId="5" fillId="0" borderId="32" xfId="22" applyFont="1" applyFill="1" applyBorder="1" applyProtection="1"/>
    <xf numFmtId="3" fontId="62" fillId="0" borderId="8" xfId="0" applyNumberFormat="1" applyFont="1" applyFill="1" applyBorder="1"/>
    <xf numFmtId="0" fontId="5" fillId="0" borderId="32" xfId="23" applyNumberFormat="1" applyFont="1" applyFill="1" applyBorder="1" applyProtection="1"/>
    <xf numFmtId="0" fontId="3" fillId="0" borderId="97" xfId="0" applyFont="1" applyFill="1" applyBorder="1"/>
    <xf numFmtId="0" fontId="0" fillId="0" borderId="97" xfId="0" applyFill="1" applyBorder="1"/>
    <xf numFmtId="0" fontId="5" fillId="0" borderId="98" xfId="0" applyFont="1" applyFill="1" applyBorder="1" applyProtection="1"/>
    <xf numFmtId="0" fontId="0" fillId="0" borderId="0" xfId="0" applyNumberFormat="1" applyFill="1"/>
    <xf numFmtId="0" fontId="39" fillId="0" borderId="1" xfId="0" applyFont="1" applyFill="1" applyBorder="1" applyAlignment="1" applyProtection="1">
      <alignment horizontal="centerContinuous"/>
    </xf>
    <xf numFmtId="0" fontId="10" fillId="0" borderId="2" xfId="0" applyFont="1" applyFill="1" applyBorder="1" applyAlignment="1" applyProtection="1">
      <alignment horizontal="centerContinuous"/>
    </xf>
    <xf numFmtId="0" fontId="10" fillId="0" borderId="3" xfId="0" applyFont="1" applyFill="1" applyBorder="1" applyAlignment="1" applyProtection="1">
      <alignment horizontal="centerContinuous"/>
    </xf>
    <xf numFmtId="0" fontId="6" fillId="0" borderId="1" xfId="0" applyFont="1" applyFill="1" applyBorder="1" applyAlignment="1" applyProtection="1">
      <alignment horizontal="centerContinuous"/>
    </xf>
    <xf numFmtId="0" fontId="15" fillId="0" borderId="39" xfId="0" applyFont="1" applyFill="1" applyBorder="1" applyAlignment="1" applyProtection="1">
      <alignment horizontal="centerContinuous"/>
    </xf>
    <xf numFmtId="0" fontId="10" fillId="0" borderId="39" xfId="0" applyFont="1" applyFill="1" applyBorder="1" applyAlignment="1" applyProtection="1">
      <alignment horizontal="centerContinuous"/>
    </xf>
    <xf numFmtId="0" fontId="10" fillId="0" borderId="40" xfId="0" applyFont="1" applyFill="1" applyBorder="1" applyAlignment="1" applyProtection="1">
      <alignment horizontal="centerContinuous"/>
    </xf>
    <xf numFmtId="0" fontId="10" fillId="0" borderId="42" xfId="0" applyFont="1" applyFill="1" applyBorder="1" applyAlignment="1" applyProtection="1">
      <alignment horizontal="centerContinuous"/>
    </xf>
    <xf numFmtId="0" fontId="10" fillId="0" borderId="32" xfId="0" applyFont="1" applyFill="1" applyBorder="1" applyAlignment="1" applyProtection="1">
      <alignment horizontal="centerContinuous"/>
    </xf>
    <xf numFmtId="0" fontId="15" fillId="0" borderId="9" xfId="0" applyFont="1" applyFill="1" applyBorder="1" applyAlignment="1" applyProtection="1">
      <alignment horizontal="centerContinuous"/>
    </xf>
    <xf numFmtId="0" fontId="10" fillId="0" borderId="37" xfId="0" applyFont="1" applyFill="1" applyBorder="1" applyAlignment="1" applyProtection="1">
      <alignment horizontal="centerContinuous"/>
    </xf>
    <xf numFmtId="0" fontId="16" fillId="0" borderId="32" xfId="0" applyFont="1" applyFill="1" applyBorder="1" applyProtection="1">
      <protection locked="0"/>
    </xf>
    <xf numFmtId="0" fontId="16" fillId="0" borderId="8" xfId="0" applyFont="1" applyFill="1" applyBorder="1" applyProtection="1">
      <protection locked="0"/>
    </xf>
    <xf numFmtId="37" fontId="10" fillId="0" borderId="40" xfId="22" applyNumberFormat="1" applyFont="1" applyFill="1" applyBorder="1" applyProtection="1"/>
    <xf numFmtId="37" fontId="10" fillId="0" borderId="42" xfId="22" applyNumberFormat="1" applyFont="1" applyFill="1" applyBorder="1" applyProtection="1"/>
    <xf numFmtId="37" fontId="10" fillId="0" borderId="40" xfId="0" applyNumberFormat="1" applyFont="1" applyFill="1" applyBorder="1" applyProtection="1"/>
    <xf numFmtId="0" fontId="10" fillId="0" borderId="46" xfId="0" applyFont="1" applyFill="1" applyBorder="1" applyProtection="1"/>
    <xf numFmtId="5" fontId="10" fillId="0" borderId="49" xfId="22" applyNumberFormat="1" applyFont="1" applyFill="1" applyBorder="1" applyProtection="1"/>
    <xf numFmtId="0" fontId="15" fillId="0" borderId="23" xfId="22" applyFont="1" applyFill="1" applyBorder="1" applyAlignment="1" applyProtection="1">
      <alignment horizontal="center"/>
    </xf>
    <xf numFmtId="39" fontId="15" fillId="0" borderId="0" xfId="0" applyNumberFormat="1" applyFont="1" applyFill="1" applyAlignment="1" applyProtection="1">
      <alignment horizontal="right"/>
    </xf>
    <xf numFmtId="0" fontId="10" fillId="0" borderId="1" xfId="0" applyFont="1" applyFill="1" applyBorder="1" applyProtection="1">
      <protection locked="0"/>
    </xf>
    <xf numFmtId="0" fontId="10" fillId="0" borderId="2" xfId="0" applyFont="1" applyFill="1" applyBorder="1" applyAlignment="1" applyProtection="1">
      <alignment horizontal="centerContinuous"/>
      <protection locked="0"/>
    </xf>
    <xf numFmtId="0" fontId="10" fillId="0" borderId="3" xfId="0" applyFont="1" applyFill="1" applyBorder="1" applyAlignment="1" applyProtection="1">
      <alignment horizontal="centerContinuous"/>
      <protection locked="0"/>
    </xf>
    <xf numFmtId="0" fontId="10" fillId="0" borderId="4" xfId="0" applyFont="1" applyFill="1" applyBorder="1" applyAlignment="1" applyProtection="1">
      <alignment horizontal="centerContinuous"/>
      <protection locked="0"/>
    </xf>
    <xf numFmtId="0" fontId="6" fillId="0" borderId="0" xfId="0" applyFont="1" applyFill="1" applyAlignment="1" applyProtection="1">
      <alignment horizontal="centerContinuous"/>
      <protection locked="0"/>
    </xf>
    <xf numFmtId="0" fontId="10" fillId="0" borderId="0" xfId="0" applyFont="1" applyFill="1" applyAlignment="1" applyProtection="1">
      <alignment horizontal="centerContinuous"/>
      <protection locked="0"/>
    </xf>
    <xf numFmtId="0" fontId="10" fillId="0" borderId="8" xfId="0" applyFont="1" applyFill="1" applyBorder="1" applyAlignment="1" applyProtection="1">
      <alignment horizontal="centerContinuous"/>
      <protection locked="0"/>
    </xf>
    <xf numFmtId="0" fontId="15" fillId="0" borderId="4" xfId="0" applyFont="1" applyFill="1" applyBorder="1" applyAlignment="1" applyProtection="1">
      <alignment horizontal="right"/>
      <protection locked="0"/>
    </xf>
    <xf numFmtId="0" fontId="10" fillId="0" borderId="4" xfId="0" applyFont="1" applyFill="1" applyBorder="1" applyProtection="1">
      <protection locked="0"/>
    </xf>
    <xf numFmtId="0" fontId="10" fillId="0" borderId="13" xfId="0" applyFont="1" applyFill="1" applyBorder="1" applyProtection="1">
      <protection locked="0"/>
    </xf>
    <xf numFmtId="0" fontId="15" fillId="0" borderId="35" xfId="0" applyFont="1" applyFill="1" applyBorder="1" applyAlignment="1" applyProtection="1">
      <alignment horizontal="center"/>
      <protection locked="0"/>
    </xf>
    <xf numFmtId="0" fontId="15" fillId="0" borderId="36" xfId="0" applyFont="1" applyFill="1" applyBorder="1" applyAlignment="1" applyProtection="1">
      <alignment horizontal="center"/>
      <protection locked="0"/>
    </xf>
    <xf numFmtId="0" fontId="15" fillId="0" borderId="20" xfId="0" applyFont="1" applyFill="1" applyBorder="1" applyAlignment="1" applyProtection="1">
      <alignment horizontal="center"/>
      <protection locked="0"/>
    </xf>
    <xf numFmtId="0" fontId="15" fillId="0" borderId="32" xfId="0" applyFont="1" applyFill="1" applyBorder="1" applyAlignment="1" applyProtection="1">
      <alignment horizontal="center"/>
      <protection locked="0"/>
    </xf>
    <xf numFmtId="0" fontId="15" fillId="0" borderId="8" xfId="0" applyFont="1" applyFill="1" applyBorder="1" applyAlignment="1" applyProtection="1">
      <alignment horizontal="center"/>
      <protection locked="0"/>
    </xf>
    <xf numFmtId="0" fontId="6" fillId="0" borderId="35" xfId="0" applyFont="1" applyFill="1" applyBorder="1" applyProtection="1">
      <protection locked="0"/>
    </xf>
    <xf numFmtId="0" fontId="10" fillId="0" borderId="36" xfId="0" applyFont="1" applyFill="1" applyBorder="1" applyProtection="1">
      <protection locked="0"/>
    </xf>
    <xf numFmtId="5" fontId="10" fillId="0" borderId="42" xfId="0" applyNumberFormat="1" applyFont="1" applyFill="1" applyBorder="1" applyProtection="1">
      <protection locked="0"/>
    </xf>
    <xf numFmtId="5" fontId="10" fillId="0" borderId="40" xfId="0" applyNumberFormat="1" applyFont="1" applyFill="1" applyBorder="1" applyProtection="1">
      <protection locked="0"/>
    </xf>
    <xf numFmtId="0" fontId="10" fillId="0" borderId="23" xfId="0" applyFont="1" applyFill="1" applyBorder="1" applyProtection="1">
      <protection locked="0"/>
    </xf>
    <xf numFmtId="0" fontId="6" fillId="0" borderId="41" xfId="0" applyFont="1" applyFill="1" applyBorder="1" applyAlignment="1" applyProtection="1">
      <alignment horizontal="center"/>
      <protection locked="0"/>
    </xf>
    <xf numFmtId="5" fontId="10" fillId="0" borderId="49" xfId="0" applyNumberFormat="1" applyFont="1" applyFill="1" applyBorder="1" applyProtection="1">
      <protection locked="0"/>
    </xf>
    <xf numFmtId="164" fontId="10" fillId="0" borderId="49" xfId="0" applyNumberFormat="1" applyFont="1" applyFill="1" applyBorder="1" applyProtection="1">
      <protection locked="0"/>
    </xf>
    <xf numFmtId="5" fontId="10" fillId="0" borderId="50" xfId="0" applyNumberFormat="1" applyFont="1" applyFill="1" applyBorder="1" applyProtection="1">
      <protection locked="0"/>
    </xf>
    <xf numFmtId="164" fontId="10" fillId="0" borderId="0" xfId="0" applyNumberFormat="1" applyFont="1" applyFill="1" applyAlignment="1" applyProtection="1">
      <alignment horizontal="centerContinuous"/>
      <protection locked="0"/>
    </xf>
    <xf numFmtId="164" fontId="10" fillId="0" borderId="0" xfId="0" applyNumberFormat="1" applyFont="1" applyFill="1" applyProtection="1">
      <protection locked="0"/>
    </xf>
    <xf numFmtId="0" fontId="15" fillId="0" borderId="0" xfId="0" applyFont="1" applyFill="1" applyAlignment="1" applyProtection="1">
      <alignment horizontal="centerContinuous"/>
      <protection locked="0"/>
    </xf>
    <xf numFmtId="164" fontId="15" fillId="0" borderId="0" xfId="0" applyNumberFormat="1" applyFont="1" applyFill="1" applyAlignment="1" applyProtection="1">
      <alignment horizontal="centerContinuous"/>
      <protection locked="0"/>
    </xf>
    <xf numFmtId="0" fontId="10" fillId="0" borderId="3" xfId="0" applyFont="1" applyFill="1" applyBorder="1" applyProtection="1">
      <protection locked="0"/>
    </xf>
    <xf numFmtId="0" fontId="6" fillId="0" borderId="4" xfId="0" applyFont="1" applyFill="1" applyBorder="1" applyAlignment="1" applyProtection="1">
      <alignment horizontal="centerContinuous"/>
      <protection locked="0"/>
    </xf>
    <xf numFmtId="0" fontId="10" fillId="0" borderId="17" xfId="0" applyFont="1" applyFill="1" applyBorder="1" applyProtection="1">
      <protection locked="0"/>
    </xf>
    <xf numFmtId="0" fontId="15" fillId="0" borderId="37" xfId="0" applyFont="1" applyFill="1" applyBorder="1" applyAlignment="1" applyProtection="1">
      <alignment horizontal="center"/>
      <protection locked="0"/>
    </xf>
    <xf numFmtId="0" fontId="27" fillId="0" borderId="32" xfId="0" applyFont="1" applyFill="1" applyBorder="1" applyAlignment="1" applyProtection="1">
      <alignment wrapText="1"/>
      <protection locked="0"/>
    </xf>
    <xf numFmtId="0" fontId="76" fillId="0" borderId="32" xfId="0" applyFont="1" applyFill="1" applyBorder="1" applyProtection="1">
      <protection locked="0"/>
    </xf>
    <xf numFmtId="43" fontId="10" fillId="0" borderId="32" xfId="1" applyFont="1" applyFill="1" applyBorder="1" applyProtection="1">
      <protection locked="0"/>
    </xf>
    <xf numFmtId="171" fontId="10" fillId="0" borderId="32" xfId="1" applyNumberFormat="1" applyFont="1" applyFill="1" applyBorder="1"/>
    <xf numFmtId="0" fontId="6" fillId="0" borderId="41" xfId="0" applyFont="1" applyFill="1" applyBorder="1" applyProtection="1">
      <protection locked="0"/>
    </xf>
    <xf numFmtId="164" fontId="10" fillId="0" borderId="41" xfId="0" applyNumberFormat="1" applyFont="1" applyFill="1" applyBorder="1" applyProtection="1">
      <protection locked="0"/>
    </xf>
    <xf numFmtId="0" fontId="15" fillId="0" borderId="0" xfId="0" applyFont="1" applyFill="1" applyAlignment="1" applyProtection="1">
      <alignment horizontal="right"/>
      <protection locked="0"/>
    </xf>
    <xf numFmtId="0" fontId="15" fillId="0" borderId="30" xfId="0" applyFont="1" applyFill="1" applyBorder="1" applyAlignment="1" applyProtection="1">
      <alignment horizontal="center"/>
      <protection locked="0"/>
    </xf>
    <xf numFmtId="0" fontId="15" fillId="0" borderId="32" xfId="0" applyNumberFormat="1" applyFont="1" applyFill="1" applyBorder="1" applyAlignment="1" applyProtection="1">
      <alignment horizontal="center"/>
      <protection locked="0"/>
    </xf>
    <xf numFmtId="0" fontId="15" fillId="0" borderId="41" xfId="0" applyFont="1" applyFill="1" applyBorder="1" applyAlignment="1" applyProtection="1">
      <alignment horizontal="center"/>
      <protection locked="0"/>
    </xf>
    <xf numFmtId="0" fontId="10" fillId="0" borderId="1" xfId="0" applyFont="1" applyFill="1" applyBorder="1"/>
    <xf numFmtId="0" fontId="10" fillId="0" borderId="3" xfId="0" applyFont="1" applyFill="1" applyBorder="1"/>
    <xf numFmtId="0" fontId="4" fillId="0" borderId="4" xfId="0" applyFont="1" applyFill="1" applyBorder="1" applyAlignment="1">
      <alignment horizontal="centerContinuous"/>
    </xf>
    <xf numFmtId="0" fontId="10" fillId="0" borderId="0" xfId="0" applyFont="1" applyFill="1" applyAlignment="1">
      <alignment horizontal="centerContinuous"/>
    </xf>
    <xf numFmtId="0" fontId="10" fillId="0" borderId="8" xfId="0" applyFont="1" applyFill="1" applyBorder="1" applyAlignment="1">
      <alignment horizontal="centerContinuous"/>
    </xf>
    <xf numFmtId="0" fontId="15" fillId="0" borderId="4" xfId="0" applyFont="1" applyFill="1" applyBorder="1" applyAlignment="1">
      <alignment horizontal="right"/>
    </xf>
    <xf numFmtId="0" fontId="10" fillId="0" borderId="13" xfId="0" applyFont="1" applyFill="1" applyBorder="1"/>
    <xf numFmtId="0" fontId="10" fillId="0" borderId="35" xfId="0" applyFont="1" applyFill="1" applyBorder="1"/>
    <xf numFmtId="0" fontId="10" fillId="0" borderId="12" xfId="0" applyFont="1" applyFill="1" applyBorder="1"/>
    <xf numFmtId="0" fontId="10" fillId="0" borderId="36" xfId="0" applyFont="1" applyFill="1" applyBorder="1"/>
    <xf numFmtId="0" fontId="10" fillId="0" borderId="20" xfId="0" applyFont="1" applyFill="1" applyBorder="1"/>
    <xf numFmtId="0" fontId="15" fillId="0" borderId="8" xfId="0" applyFont="1" applyFill="1" applyBorder="1" applyAlignment="1">
      <alignment horizontal="center"/>
    </xf>
    <xf numFmtId="0" fontId="15" fillId="0" borderId="20" xfId="0" applyFont="1" applyFill="1" applyBorder="1" applyAlignment="1">
      <alignment horizontal="center"/>
    </xf>
    <xf numFmtId="0" fontId="49" fillId="0" borderId="0" xfId="0" applyFont="1" applyFill="1"/>
    <xf numFmtId="0" fontId="15" fillId="0" borderId="23" xfId="0" applyFont="1" applyFill="1" applyBorder="1" applyAlignment="1">
      <alignment horizontal="center"/>
    </xf>
    <xf numFmtId="5" fontId="10" fillId="0" borderId="49" xfId="0" applyNumberFormat="1" applyFont="1" applyFill="1" applyBorder="1" applyProtection="1"/>
    <xf numFmtId="43" fontId="4" fillId="0" borderId="0" xfId="1" applyFont="1" applyFill="1" applyProtection="1"/>
    <xf numFmtId="170" fontId="31" fillId="0" borderId="19" xfId="0" applyNumberFormat="1" applyFont="1" applyFill="1" applyBorder="1" applyProtection="1">
      <protection locked="0"/>
    </xf>
    <xf numFmtId="170" fontId="31" fillId="0" borderId="0" xfId="0" applyNumberFormat="1" applyFont="1" applyFill="1" applyBorder="1" applyAlignment="1" applyProtection="1">
      <alignment horizontal="right"/>
      <protection locked="0"/>
    </xf>
    <xf numFmtId="170" fontId="31" fillId="0" borderId="0" xfId="0" applyNumberFormat="1" applyFont="1" applyFill="1" applyBorder="1" applyProtection="1">
      <protection locked="0"/>
    </xf>
    <xf numFmtId="171" fontId="31" fillId="0" borderId="65" xfId="1" applyNumberFormat="1" applyFont="1" applyFill="1" applyBorder="1" applyProtection="1"/>
    <xf numFmtId="5" fontId="31" fillId="0" borderId="80" xfId="0" applyNumberFormat="1" applyFont="1" applyFill="1" applyBorder="1" applyProtection="1"/>
    <xf numFmtId="0" fontId="31" fillId="0" borderId="67" xfId="0" applyFont="1" applyFill="1" applyBorder="1" applyAlignment="1" applyProtection="1">
      <alignment horizontal="right"/>
    </xf>
    <xf numFmtId="171" fontId="31" fillId="0" borderId="81" xfId="1" applyNumberFormat="1" applyFont="1" applyFill="1" applyBorder="1" applyProtection="1"/>
    <xf numFmtId="0" fontId="15" fillId="0" borderId="0" xfId="0" applyNumberFormat="1" applyFont="1" applyFill="1" applyAlignment="1" applyProtection="1">
      <alignment horizontal="centerContinuous"/>
    </xf>
    <xf numFmtId="43" fontId="31" fillId="0" borderId="0" xfId="1" applyFont="1" applyFill="1" applyBorder="1" applyAlignment="1" applyProtection="1">
      <alignment horizontal="right"/>
    </xf>
    <xf numFmtId="43" fontId="31" fillId="0" borderId="0" xfId="1" applyFont="1" applyFill="1" applyBorder="1" applyAlignment="1" applyProtection="1">
      <alignment horizontal="centerContinuous"/>
    </xf>
    <xf numFmtId="43" fontId="0" fillId="0" borderId="0" xfId="1" applyFont="1" applyFill="1"/>
    <xf numFmtId="0" fontId="15" fillId="0" borderId="13" xfId="0" applyFont="1" applyFill="1" applyBorder="1" applyAlignment="1" applyProtection="1">
      <alignment horizontal="center"/>
    </xf>
    <xf numFmtId="171" fontId="10" fillId="0" borderId="8" xfId="0" applyNumberFormat="1" applyFont="1" applyFill="1" applyBorder="1" applyProtection="1">
      <protection locked="0"/>
    </xf>
    <xf numFmtId="37" fontId="10" fillId="0" borderId="42" xfId="0" applyNumberFormat="1" applyFont="1" applyFill="1" applyBorder="1" applyProtection="1"/>
    <xf numFmtId="0" fontId="15" fillId="0" borderId="17" xfId="0" applyFont="1" applyFill="1" applyBorder="1" applyAlignment="1" applyProtection="1">
      <alignment horizontal="center" vertical="center"/>
    </xf>
    <xf numFmtId="0" fontId="15" fillId="0" borderId="9" xfId="0" applyFont="1" applyFill="1" applyBorder="1" applyAlignment="1" applyProtection="1">
      <alignment vertical="center"/>
    </xf>
    <xf numFmtId="0" fontId="15" fillId="0" borderId="37" xfId="0" applyFont="1" applyFill="1" applyBorder="1" applyAlignment="1" applyProtection="1">
      <alignment vertical="center"/>
    </xf>
    <xf numFmtId="5" fontId="10" fillId="0" borderId="42" xfId="0" applyNumberFormat="1" applyFont="1" applyFill="1" applyBorder="1" applyProtection="1"/>
    <xf numFmtId="5" fontId="10" fillId="0" borderId="40" xfId="0" applyNumberFormat="1" applyFont="1" applyFill="1" applyBorder="1" applyProtection="1"/>
    <xf numFmtId="0" fontId="15" fillId="0" borderId="42" xfId="0" applyFont="1" applyFill="1" applyBorder="1" applyAlignment="1" applyProtection="1">
      <alignment horizontal="center"/>
    </xf>
    <xf numFmtId="0" fontId="15" fillId="0" borderId="40" xfId="0" applyFont="1" applyFill="1" applyBorder="1" applyAlignment="1" applyProtection="1">
      <alignment horizontal="center"/>
    </xf>
    <xf numFmtId="0" fontId="10" fillId="0" borderId="6" xfId="0" applyFont="1" applyFill="1" applyBorder="1" applyProtection="1">
      <protection locked="0"/>
    </xf>
    <xf numFmtId="0" fontId="15" fillId="0" borderId="49" xfId="0" applyFont="1" applyFill="1" applyBorder="1" applyAlignment="1" applyProtection="1">
      <alignment horizontal="center"/>
    </xf>
    <xf numFmtId="0" fontId="15" fillId="0" borderId="50" xfId="0" applyFont="1" applyFill="1" applyBorder="1" applyAlignment="1" applyProtection="1">
      <alignment horizontal="center"/>
    </xf>
    <xf numFmtId="37" fontId="10" fillId="0" borderId="0" xfId="0" applyNumberFormat="1" applyFont="1" applyFill="1" applyAlignment="1" applyProtection="1">
      <alignment horizontal="centerContinuous"/>
    </xf>
    <xf numFmtId="37" fontId="31" fillId="0" borderId="39" xfId="0" applyNumberFormat="1" applyFont="1" applyFill="1" applyBorder="1" applyProtection="1"/>
    <xf numFmtId="37" fontId="31" fillId="0" borderId="7" xfId="0" applyNumberFormat="1" applyFont="1" applyFill="1" applyBorder="1" applyProtection="1"/>
    <xf numFmtId="37" fontId="31" fillId="0" borderId="6" xfId="0" applyNumberFormat="1" applyFont="1" applyFill="1" applyBorder="1" applyProtection="1"/>
    <xf numFmtId="37" fontId="31" fillId="0" borderId="42" xfId="0" applyNumberFormat="1" applyFont="1" applyFill="1" applyBorder="1" applyProtection="1"/>
    <xf numFmtId="37" fontId="31" fillId="0" borderId="34" xfId="0" applyNumberFormat="1" applyFont="1" applyFill="1" applyBorder="1" applyProtection="1"/>
    <xf numFmtId="37" fontId="31" fillId="0" borderId="0" xfId="0" applyNumberFormat="1" applyFont="1" applyFill="1" applyBorder="1" applyProtection="1"/>
    <xf numFmtId="37" fontId="31" fillId="0" borderId="49" xfId="0" applyNumberFormat="1" applyFont="1" applyFill="1" applyBorder="1" applyProtection="1"/>
    <xf numFmtId="37" fontId="31" fillId="0" borderId="53" xfId="0" applyNumberFormat="1" applyFont="1" applyFill="1" applyBorder="1" applyProtection="1"/>
    <xf numFmtId="37" fontId="31" fillId="0" borderId="54" xfId="0" applyNumberFormat="1" applyFont="1" applyFill="1" applyBorder="1" applyProtection="1"/>
    <xf numFmtId="37" fontId="31" fillId="0" borderId="51" xfId="0" applyNumberFormat="1" applyFont="1" applyFill="1" applyBorder="1" applyProtection="1"/>
    <xf numFmtId="37" fontId="31" fillId="0" borderId="38" xfId="0" applyNumberFormat="1" applyFont="1" applyFill="1" applyBorder="1" applyProtection="1"/>
    <xf numFmtId="37" fontId="31" fillId="0" borderId="43" xfId="0" applyNumberFormat="1" applyFont="1" applyFill="1" applyBorder="1" applyProtection="1">
      <protection locked="0"/>
    </xf>
    <xf numFmtId="37" fontId="31" fillId="0" borderId="38" xfId="0" applyNumberFormat="1" applyFont="1" applyFill="1" applyBorder="1" applyProtection="1">
      <protection locked="0"/>
    </xf>
    <xf numFmtId="5" fontId="31" fillId="0" borderId="24" xfId="0" applyNumberFormat="1" applyFont="1" applyFill="1" applyBorder="1" applyProtection="1"/>
    <xf numFmtId="5" fontId="31" fillId="0" borderId="6" xfId="0" applyNumberFormat="1" applyFont="1" applyFill="1" applyBorder="1" applyProtection="1"/>
    <xf numFmtId="5" fontId="10" fillId="0" borderId="16" xfId="0" applyNumberFormat="1" applyFont="1" applyFill="1" applyBorder="1" applyProtection="1"/>
    <xf numFmtId="5" fontId="10" fillId="0" borderId="9" xfId="0" applyNumberFormat="1" applyFont="1" applyFill="1" applyBorder="1" applyProtection="1"/>
    <xf numFmtId="5" fontId="10" fillId="0" borderId="30" xfId="0" applyNumberFormat="1" applyFont="1" applyFill="1" applyBorder="1" applyProtection="1"/>
    <xf numFmtId="5" fontId="15" fillId="0" borderId="19" xfId="0" applyNumberFormat="1" applyFont="1" applyFill="1" applyBorder="1" applyAlignment="1" applyProtection="1">
      <alignment horizontal="center"/>
    </xf>
    <xf numFmtId="5" fontId="10" fillId="0" borderId="37" xfId="0" applyNumberFormat="1" applyFont="1" applyFill="1" applyBorder="1" applyProtection="1"/>
    <xf numFmtId="37" fontId="15" fillId="0" borderId="19" xfId="0" applyNumberFormat="1" applyFont="1" applyFill="1" applyBorder="1" applyAlignment="1" applyProtection="1">
      <alignment horizontal="center"/>
    </xf>
    <xf numFmtId="0" fontId="15" fillId="0" borderId="6" xfId="0" applyFont="1" applyFill="1" applyBorder="1" applyAlignment="1" applyProtection="1">
      <alignment horizontal="center"/>
    </xf>
    <xf numFmtId="5" fontId="10" fillId="0" borderId="22" xfId="0" applyNumberFormat="1" applyFont="1" applyFill="1" applyBorder="1" applyProtection="1"/>
    <xf numFmtId="5" fontId="10" fillId="0" borderId="6" xfId="0" applyNumberFormat="1" applyFont="1" applyFill="1" applyBorder="1" applyProtection="1"/>
    <xf numFmtId="0" fontId="10" fillId="0" borderId="22" xfId="0" applyFont="1" applyFill="1" applyBorder="1" applyProtection="1"/>
    <xf numFmtId="5" fontId="15" fillId="0" borderId="22" xfId="0" applyNumberFormat="1" applyFont="1" applyFill="1" applyBorder="1" applyAlignment="1" applyProtection="1">
      <alignment horizontal="center"/>
    </xf>
    <xf numFmtId="0" fontId="31" fillId="0" borderId="34" xfId="0" applyFont="1" applyFill="1" applyBorder="1" applyAlignment="1" applyProtection="1">
      <alignment horizontal="left"/>
    </xf>
    <xf numFmtId="0" fontId="31" fillId="0" borderId="12" xfId="0" applyFont="1" applyFill="1" applyBorder="1" applyAlignment="1" applyProtection="1">
      <alignment horizontal="center"/>
    </xf>
    <xf numFmtId="0" fontId="31" fillId="0" borderId="36" xfId="0" applyFont="1" applyFill="1" applyBorder="1" applyAlignment="1" applyProtection="1">
      <alignment horizontal="center"/>
    </xf>
    <xf numFmtId="0" fontId="31" fillId="0" borderId="33" xfId="0" applyFont="1" applyFill="1" applyBorder="1" applyAlignment="1" applyProtection="1">
      <alignment horizontal="center"/>
    </xf>
    <xf numFmtId="0" fontId="31" fillId="0" borderId="30" xfId="0" applyFont="1" applyFill="1" applyBorder="1" applyAlignment="1" applyProtection="1">
      <alignment horizontal="center"/>
    </xf>
    <xf numFmtId="0" fontId="6" fillId="0" borderId="31" xfId="0" applyFont="1" applyFill="1" applyBorder="1" applyAlignment="1" applyProtection="1">
      <alignment horizontal="center"/>
      <protection locked="0"/>
    </xf>
    <xf numFmtId="0" fontId="6" fillId="0" borderId="12" xfId="0" applyFont="1" applyFill="1" applyBorder="1" applyAlignment="1" applyProtection="1">
      <alignment horizontal="center"/>
      <protection locked="0"/>
    </xf>
    <xf numFmtId="0" fontId="4" fillId="0" borderId="46" xfId="0" applyFont="1" applyFill="1" applyBorder="1" applyProtection="1"/>
    <xf numFmtId="5" fontId="31" fillId="0" borderId="7" xfId="0" applyNumberFormat="1" applyFont="1" applyFill="1" applyBorder="1" applyProtection="1"/>
    <xf numFmtId="0" fontId="15" fillId="0" borderId="8" xfId="0" applyFont="1" applyFill="1" applyBorder="1" applyAlignment="1" applyProtection="1">
      <alignment horizontal="centerContinuous"/>
    </xf>
    <xf numFmtId="5" fontId="10" fillId="0" borderId="36" xfId="0" applyNumberFormat="1" applyFont="1" applyFill="1" applyBorder="1" applyProtection="1"/>
    <xf numFmtId="5" fontId="10" fillId="0" borderId="14" xfId="0" applyNumberFormat="1" applyFont="1" applyFill="1" applyBorder="1" applyProtection="1"/>
    <xf numFmtId="5" fontId="10" fillId="0" borderId="21" xfId="0" applyNumberFormat="1" applyFont="1" applyFill="1" applyBorder="1" applyProtection="1">
      <protection locked="0"/>
    </xf>
    <xf numFmtId="37" fontId="10" fillId="0" borderId="21" xfId="0" applyNumberFormat="1" applyFont="1" applyFill="1" applyBorder="1" applyProtection="1">
      <protection locked="0"/>
    </xf>
    <xf numFmtId="0" fontId="15" fillId="0" borderId="6" xfId="0" applyFont="1" applyFill="1" applyBorder="1" applyAlignment="1" applyProtection="1">
      <alignment horizontal="right"/>
    </xf>
    <xf numFmtId="5" fontId="5" fillId="0" borderId="53" xfId="0" applyNumberFormat="1" applyFont="1" applyFill="1" applyBorder="1" applyProtection="1"/>
    <xf numFmtId="0" fontId="39" fillId="0" borderId="0" xfId="0" applyFont="1" applyFill="1" applyAlignment="1" applyProtection="1">
      <alignment horizontal="left"/>
    </xf>
    <xf numFmtId="5" fontId="5" fillId="0" borderId="21" xfId="0" applyNumberFormat="1" applyFont="1" applyFill="1" applyBorder="1" applyProtection="1"/>
    <xf numFmtId="5" fontId="5" fillId="0" borderId="24" xfId="0" applyNumberFormat="1" applyFont="1" applyFill="1" applyBorder="1" applyProtection="1"/>
    <xf numFmtId="171" fontId="5" fillId="0" borderId="9" xfId="0" applyNumberFormat="1" applyFont="1" applyFill="1" applyBorder="1" applyProtection="1"/>
    <xf numFmtId="0" fontId="14" fillId="0" borderId="1" xfId="0" applyFont="1" applyFill="1" applyBorder="1" applyProtection="1"/>
    <xf numFmtId="0" fontId="14" fillId="0" borderId="2" xfId="0" applyFont="1" applyFill="1" applyBorder="1" applyProtection="1"/>
    <xf numFmtId="0" fontId="14" fillId="0" borderId="4" xfId="0" applyFont="1" applyFill="1" applyBorder="1" applyAlignment="1" applyProtection="1">
      <alignment horizontal="centerContinuous"/>
    </xf>
    <xf numFmtId="0" fontId="10" fillId="0" borderId="0" xfId="0" applyFont="1" applyFill="1" applyAlignment="1" applyProtection="1">
      <alignment horizontal="center"/>
    </xf>
    <xf numFmtId="0" fontId="56" fillId="0" borderId="4" xfId="0" applyFont="1" applyFill="1" applyBorder="1" applyAlignment="1" applyProtection="1">
      <alignment horizontal="center"/>
    </xf>
    <xf numFmtId="0" fontId="56" fillId="0" borderId="0" xfId="0" applyFont="1" applyFill="1" applyAlignment="1" applyProtection="1">
      <alignment horizontal="left"/>
    </xf>
    <xf numFmtId="0" fontId="56" fillId="0" borderId="4" xfId="0" applyFont="1" applyFill="1" applyBorder="1" applyProtection="1"/>
    <xf numFmtId="171" fontId="10" fillId="0" borderId="9" xfId="1" applyNumberFormat="1" applyFont="1" applyFill="1" applyBorder="1" applyProtection="1">
      <protection locked="0"/>
    </xf>
    <xf numFmtId="9" fontId="10" fillId="0" borderId="9" xfId="0" applyNumberFormat="1" applyFont="1" applyFill="1" applyBorder="1" applyProtection="1"/>
    <xf numFmtId="0" fontId="15" fillId="0" borderId="15" xfId="0" applyFont="1" applyFill="1" applyBorder="1" applyAlignment="1" applyProtection="1">
      <alignment horizontal="center"/>
    </xf>
    <xf numFmtId="0" fontId="15" fillId="0" borderId="4" xfId="0" applyFont="1" applyFill="1" applyBorder="1" applyAlignment="1" applyProtection="1">
      <alignment horizontal="right"/>
    </xf>
    <xf numFmtId="0" fontId="10" fillId="0" borderId="0" xfId="0" applyFont="1" applyFill="1" applyAlignment="1" applyProtection="1">
      <alignment horizontal="left"/>
    </xf>
    <xf numFmtId="0" fontId="10" fillId="0" borderId="0" xfId="0" applyFont="1" applyFill="1" applyAlignment="1" applyProtection="1">
      <alignment horizontal="left"/>
      <protection locked="0"/>
    </xf>
    <xf numFmtId="0" fontId="10" fillId="0" borderId="9" xfId="0" applyFont="1" applyFill="1" applyBorder="1" applyAlignment="1" applyProtection="1">
      <alignment horizontal="right"/>
      <protection locked="0"/>
    </xf>
    <xf numFmtId="0" fontId="56" fillId="0" borderId="10" xfId="0" applyFont="1" applyFill="1" applyBorder="1" applyProtection="1"/>
    <xf numFmtId="0" fontId="56" fillId="0" borderId="12" xfId="0" applyFont="1" applyFill="1" applyBorder="1" applyAlignment="1" applyProtection="1">
      <alignment horizontal="left"/>
    </xf>
    <xf numFmtId="0" fontId="10" fillId="0" borderId="0" xfId="0" applyFont="1" applyFill="1" applyBorder="1" applyAlignment="1" applyProtection="1">
      <alignment horizontal="left"/>
    </xf>
    <xf numFmtId="0" fontId="15" fillId="0" borderId="0" xfId="0" applyFont="1" applyFill="1" applyAlignment="1" applyProtection="1">
      <alignment horizontal="left"/>
    </xf>
    <xf numFmtId="0" fontId="10" fillId="0" borderId="0" xfId="0" applyFont="1" applyFill="1" applyBorder="1" applyAlignment="1" applyProtection="1">
      <alignment horizontal="centerContinuous"/>
    </xf>
    <xf numFmtId="0" fontId="43" fillId="0" borderId="6" xfId="0" applyFont="1" applyFill="1" applyBorder="1" applyProtection="1"/>
    <xf numFmtId="0" fontId="52" fillId="0" borderId="0" xfId="0" applyFont="1" applyFill="1" applyAlignment="1" applyProtection="1">
      <alignment horizontal="center"/>
    </xf>
    <xf numFmtId="0" fontId="14" fillId="0" borderId="9" xfId="0" applyFont="1" applyFill="1" applyBorder="1" applyProtection="1"/>
    <xf numFmtId="0" fontId="10" fillId="0" borderId="31" xfId="6" applyFont="1" applyFill="1" applyBorder="1" applyProtection="1"/>
    <xf numFmtId="0" fontId="3" fillId="0" borderId="0" xfId="6" applyFont="1" applyFill="1"/>
    <xf numFmtId="0" fontId="9" fillId="0" borderId="0" xfId="0" applyFont="1" applyFill="1" applyAlignment="1" applyProtection="1">
      <alignment horizontal="center"/>
    </xf>
    <xf numFmtId="37" fontId="81" fillId="0" borderId="0" xfId="0" applyNumberFormat="1" applyFont="1" applyFill="1"/>
    <xf numFmtId="37" fontId="6" fillId="0" borderId="0" xfId="0" applyNumberFormat="1" applyFont="1" applyFill="1"/>
    <xf numFmtId="0" fontId="14" fillId="0" borderId="6" xfId="0" applyFont="1" applyFill="1" applyBorder="1" applyProtection="1"/>
    <xf numFmtId="5" fontId="5" fillId="0" borderId="0" xfId="0" applyNumberFormat="1" applyFont="1" applyFill="1" applyProtection="1">
      <protection locked="0"/>
    </xf>
    <xf numFmtId="37" fontId="5" fillId="0" borderId="12" xfId="0" applyNumberFormat="1" applyFont="1" applyFill="1" applyBorder="1" applyProtection="1"/>
    <xf numFmtId="0" fontId="5" fillId="0" borderId="47" xfId="0" applyFont="1" applyFill="1" applyBorder="1" applyProtection="1"/>
    <xf numFmtId="5" fontId="5" fillId="0" borderId="47" xfId="0" applyNumberFormat="1" applyFont="1" applyFill="1" applyBorder="1" applyProtection="1"/>
    <xf numFmtId="0" fontId="5" fillId="0" borderId="48" xfId="0" applyFont="1" applyFill="1" applyBorder="1" applyProtection="1"/>
    <xf numFmtId="0" fontId="5" fillId="0" borderId="57" xfId="0" applyFont="1" applyFill="1" applyBorder="1" applyProtection="1"/>
    <xf numFmtId="37" fontId="5" fillId="0" borderId="58" xfId="0" applyNumberFormat="1" applyFont="1" applyFill="1" applyBorder="1" applyProtection="1"/>
    <xf numFmtId="0" fontId="5" fillId="0" borderId="55" xfId="0" applyFont="1" applyFill="1" applyBorder="1" applyProtection="1"/>
    <xf numFmtId="37" fontId="5" fillId="0" borderId="6" xfId="0" applyNumberFormat="1" applyFont="1" applyFill="1" applyBorder="1" applyProtection="1"/>
    <xf numFmtId="37" fontId="5" fillId="0" borderId="0" xfId="0" applyNumberFormat="1" applyFont="1" applyFill="1" applyAlignment="1" applyProtection="1">
      <alignment horizontal="right"/>
    </xf>
    <xf numFmtId="14" fontId="5" fillId="0" borderId="31" xfId="0" applyNumberFormat="1" applyFont="1" applyBorder="1" applyAlignment="1" applyProtection="1">
      <alignment horizontal="left"/>
      <protection locked="0"/>
    </xf>
    <xf numFmtId="3" fontId="5" fillId="0" borderId="8" xfId="0" applyNumberFormat="1" applyFont="1" applyBorder="1" applyProtection="1">
      <protection locked="0"/>
    </xf>
    <xf numFmtId="14" fontId="5" fillId="0" borderId="31" xfId="0" quotePrefix="1" applyNumberFormat="1" applyFont="1" applyBorder="1" applyAlignment="1" applyProtection="1">
      <alignment horizontal="left"/>
      <protection locked="0"/>
    </xf>
    <xf numFmtId="0" fontId="5" fillId="0" borderId="0" xfId="0" applyFont="1" applyBorder="1" applyAlignment="1" applyProtection="1">
      <alignment horizontal="left"/>
      <protection locked="0"/>
    </xf>
    <xf numFmtId="0" fontId="5" fillId="0" borderId="0" xfId="0" quotePrefix="1" applyFont="1" applyBorder="1" applyAlignment="1" applyProtection="1">
      <alignment horizontal="left"/>
      <protection locked="0"/>
    </xf>
    <xf numFmtId="0" fontId="5" fillId="0" borderId="0" xfId="0" applyFont="1" applyFill="1" applyAlignment="1" applyProtection="1">
      <alignment horizontal="center"/>
    </xf>
    <xf numFmtId="0" fontId="89" fillId="0" borderId="116" xfId="0" applyFont="1" applyBorder="1"/>
    <xf numFmtId="0" fontId="66" fillId="0" borderId="0" xfId="0" applyFont="1"/>
    <xf numFmtId="0" fontId="5" fillId="0" borderId="0" xfId="0" applyFont="1" applyAlignment="1">
      <alignment horizontal="center" vertical="center"/>
    </xf>
    <xf numFmtId="0" fontId="48" fillId="0" borderId="32" xfId="0" applyFont="1" applyBorder="1" applyProtection="1">
      <protection locked="0"/>
    </xf>
    <xf numFmtId="5" fontId="48" fillId="0" borderId="0" xfId="0" applyNumberFormat="1" applyFont="1" applyProtection="1">
      <protection locked="0"/>
    </xf>
    <xf numFmtId="0" fontId="30" fillId="0" borderId="32" xfId="0" applyFont="1" applyBorder="1" applyProtection="1">
      <protection locked="0"/>
    </xf>
    <xf numFmtId="37" fontId="48" fillId="0" borderId="0" xfId="0" applyNumberFormat="1" applyFont="1" applyProtection="1">
      <protection locked="0"/>
    </xf>
    <xf numFmtId="171" fontId="5" fillId="0" borderId="51" xfId="0" applyNumberFormat="1" applyFont="1" applyBorder="1"/>
    <xf numFmtId="171" fontId="5" fillId="0" borderId="19" xfId="1" applyNumberFormat="1" applyFont="1" applyFill="1" applyBorder="1" applyProtection="1"/>
    <xf numFmtId="171" fontId="5" fillId="0" borderId="19" xfId="1" applyNumberFormat="1" applyFont="1" applyFill="1" applyBorder="1" applyProtection="1">
      <protection locked="0"/>
    </xf>
    <xf numFmtId="171" fontId="5" fillId="0" borderId="31" xfId="1" applyNumberFormat="1" applyFont="1" applyFill="1" applyBorder="1" applyProtection="1">
      <protection locked="0"/>
    </xf>
    <xf numFmtId="175" fontId="31" fillId="0" borderId="65" xfId="1" applyNumberFormat="1" applyFont="1" applyFill="1" applyBorder="1" applyProtection="1"/>
    <xf numFmtId="0" fontId="4" fillId="0" borderId="61" xfId="0" applyFont="1" applyFill="1" applyBorder="1" applyAlignment="1">
      <alignment horizontal="centerContinuous"/>
    </xf>
    <xf numFmtId="0" fontId="4" fillId="0" borderId="76" xfId="0" applyFont="1" applyFill="1" applyBorder="1" applyAlignment="1">
      <alignment horizontal="centerContinuous"/>
    </xf>
    <xf numFmtId="0" fontId="86" fillId="0" borderId="62" xfId="0" applyFont="1" applyFill="1" applyBorder="1" applyAlignment="1">
      <alignment horizontal="centerContinuous"/>
    </xf>
    <xf numFmtId="43" fontId="86" fillId="0" borderId="63" xfId="1" applyFont="1" applyFill="1" applyBorder="1" applyAlignment="1">
      <alignment horizontal="centerContinuous"/>
    </xf>
    <xf numFmtId="0" fontId="86" fillId="0" borderId="64" xfId="0" applyFont="1" applyFill="1" applyBorder="1"/>
    <xf numFmtId="0" fontId="86" fillId="0" borderId="0" xfId="0" applyFont="1" applyFill="1" applyBorder="1"/>
    <xf numFmtId="43" fontId="86" fillId="0" borderId="65" xfId="1" applyFont="1" applyFill="1" applyBorder="1"/>
    <xf numFmtId="0" fontId="86" fillId="0" borderId="66" xfId="0" applyFont="1" applyFill="1" applyBorder="1"/>
    <xf numFmtId="0" fontId="86" fillId="0" borderId="67" xfId="0" applyFont="1" applyFill="1" applyBorder="1"/>
    <xf numFmtId="43" fontId="86" fillId="0" borderId="68" xfId="1" applyFont="1" applyFill="1" applyBorder="1"/>
    <xf numFmtId="0" fontId="86" fillId="0" borderId="73" xfId="0" applyFont="1" applyFill="1" applyBorder="1"/>
    <xf numFmtId="0" fontId="86" fillId="0" borderId="32" xfId="0" applyFont="1" applyFill="1" applyBorder="1"/>
    <xf numFmtId="0" fontId="86" fillId="0" borderId="8" xfId="0" applyFont="1" applyFill="1" applyBorder="1"/>
    <xf numFmtId="0" fontId="9" fillId="0" borderId="32" xfId="0" applyFont="1" applyFill="1" applyBorder="1" applyAlignment="1">
      <alignment horizontal="center"/>
    </xf>
    <xf numFmtId="0" fontId="9" fillId="0" borderId="0" xfId="0" applyFont="1" applyFill="1" applyBorder="1" applyAlignment="1">
      <alignment horizontal="centerContinuous"/>
    </xf>
    <xf numFmtId="0" fontId="86" fillId="0" borderId="32" xfId="0" applyFont="1" applyFill="1" applyBorder="1" applyAlignment="1">
      <alignment horizontal="centerContinuous"/>
    </xf>
    <xf numFmtId="0" fontId="9" fillId="0" borderId="8" xfId="0" applyFont="1" applyFill="1" applyBorder="1" applyAlignment="1">
      <alignment horizontal="center"/>
    </xf>
    <xf numFmtId="43" fontId="9" fillId="0" borderId="65" xfId="1" applyFont="1" applyFill="1" applyBorder="1" applyAlignment="1">
      <alignment horizontal="center"/>
    </xf>
    <xf numFmtId="0" fontId="9" fillId="0" borderId="73" xfId="0" applyFont="1" applyFill="1" applyBorder="1" applyAlignment="1">
      <alignment horizontal="center"/>
    </xf>
    <xf numFmtId="0" fontId="9" fillId="0" borderId="35" xfId="0" applyFont="1" applyFill="1" applyBorder="1" applyAlignment="1">
      <alignment horizontal="center"/>
    </xf>
    <xf numFmtId="0" fontId="86" fillId="0" borderId="77" xfId="0" applyFont="1" applyFill="1" applyBorder="1"/>
    <xf numFmtId="0" fontId="86" fillId="0" borderId="41" xfId="0" applyFont="1" applyFill="1" applyBorder="1"/>
    <xf numFmtId="0" fontId="9" fillId="0" borderId="41" xfId="0" applyFont="1" applyFill="1" applyBorder="1" applyAlignment="1">
      <alignment horizontal="center"/>
    </xf>
    <xf numFmtId="0" fontId="9" fillId="0" borderId="7" xfId="0" applyFont="1" applyFill="1" applyBorder="1" applyAlignment="1">
      <alignment horizontal="center"/>
    </xf>
    <xf numFmtId="43" fontId="9" fillId="0" borderId="78" xfId="1" applyFont="1" applyFill="1" applyBorder="1" applyAlignment="1">
      <alignment horizontal="center"/>
    </xf>
    <xf numFmtId="37" fontId="86" fillId="0" borderId="32" xfId="0" applyNumberFormat="1" applyFont="1" applyFill="1" applyBorder="1" applyProtection="1">
      <protection locked="0"/>
    </xf>
    <xf numFmtId="0" fontId="86" fillId="0" borderId="32" xfId="0" applyFont="1" applyFill="1" applyBorder="1" applyProtection="1">
      <protection locked="0"/>
    </xf>
    <xf numFmtId="0" fontId="5" fillId="0" borderId="0" xfId="0" applyFont="1" applyAlignment="1">
      <alignment horizontal="left"/>
    </xf>
    <xf numFmtId="0" fontId="5" fillId="0" borderId="6" xfId="0" applyFont="1" applyBorder="1" applyAlignment="1">
      <alignment horizontal="left"/>
    </xf>
    <xf numFmtId="0" fontId="5" fillId="0" borderId="6" xfId="0" applyFont="1" applyBorder="1"/>
    <xf numFmtId="0" fontId="27" fillId="0" borderId="1" xfId="0" applyFont="1" applyBorder="1" applyAlignment="1">
      <alignment horizontal="centerContinuous"/>
    </xf>
    <xf numFmtId="0" fontId="5" fillId="0" borderId="2" xfId="0" applyFont="1" applyBorder="1" applyAlignment="1">
      <alignment horizontal="centerContinuous"/>
    </xf>
    <xf numFmtId="0" fontId="14" fillId="0" borderId="2" xfId="0" applyFont="1" applyBorder="1" applyAlignment="1">
      <alignment horizontal="centerContinuous"/>
    </xf>
    <xf numFmtId="0" fontId="5" fillId="0" borderId="3" xfId="0" applyFont="1" applyBorder="1" applyAlignment="1">
      <alignment horizontal="centerContinuous"/>
    </xf>
    <xf numFmtId="0" fontId="27" fillId="0" borderId="4" xfId="0" applyFont="1" applyBorder="1" applyAlignment="1">
      <alignment horizontal="centerContinuous"/>
    </xf>
    <xf numFmtId="0" fontId="42" fillId="0" borderId="0" xfId="0" applyFont="1" applyAlignment="1">
      <alignment horizontal="centerContinuous"/>
    </xf>
    <xf numFmtId="0" fontId="14" fillId="0" borderId="8" xfId="0" applyFont="1" applyBorder="1" applyAlignment="1">
      <alignment horizontal="centerContinuous"/>
    </xf>
    <xf numFmtId="0" fontId="3" fillId="0" borderId="4" xfId="0" applyFont="1" applyBorder="1"/>
    <xf numFmtId="0" fontId="5" fillId="0" borderId="8" xfId="0" applyFont="1" applyBorder="1"/>
    <xf numFmtId="0" fontId="3" fillId="0" borderId="15" xfId="0" applyFont="1" applyBorder="1"/>
    <xf numFmtId="0" fontId="5" fillId="0" borderId="9" xfId="0" applyFont="1" applyBorder="1" applyAlignment="1">
      <alignment horizontal="left"/>
    </xf>
    <xf numFmtId="0" fontId="5" fillId="0" borderId="9" xfId="0" applyFont="1" applyBorder="1"/>
    <xf numFmtId="0" fontId="5" fillId="0" borderId="30" xfId="0" applyFont="1" applyBorder="1"/>
    <xf numFmtId="0" fontId="22" fillId="0" borderId="4" xfId="0" applyFont="1" applyBorder="1"/>
    <xf numFmtId="0" fontId="22" fillId="0" borderId="0" xfId="0" applyFont="1" applyAlignment="1">
      <alignment horizontal="left"/>
    </xf>
    <xf numFmtId="0" fontId="22" fillId="0" borderId="31" xfId="0" applyFont="1" applyBorder="1" applyAlignment="1">
      <alignment horizontal="center"/>
    </xf>
    <xf numFmtId="0" fontId="22" fillId="0" borderId="21" xfId="0" applyFont="1" applyBorder="1" applyAlignment="1">
      <alignment horizontal="center"/>
    </xf>
    <xf numFmtId="0" fontId="22" fillId="0" borderId="4" xfId="0" applyFont="1" applyBorder="1" applyAlignment="1">
      <alignment horizontal="center"/>
    </xf>
    <xf numFmtId="0" fontId="22" fillId="0" borderId="0" xfId="0" applyFont="1" applyAlignment="1">
      <alignment horizontal="center"/>
    </xf>
    <xf numFmtId="0" fontId="5" fillId="0" borderId="13" xfId="0" applyFont="1" applyBorder="1"/>
    <xf numFmtId="0" fontId="5" fillId="0" borderId="35" xfId="0" applyFont="1" applyBorder="1"/>
    <xf numFmtId="0" fontId="5" fillId="0" borderId="12" xfId="0" applyFont="1" applyBorder="1" applyAlignment="1">
      <alignment horizontal="centerContinuous"/>
    </xf>
    <xf numFmtId="0" fontId="5" fillId="0" borderId="34" xfId="0" applyFont="1" applyBorder="1"/>
    <xf numFmtId="0" fontId="5" fillId="0" borderId="14" xfId="0" applyFont="1" applyBorder="1"/>
    <xf numFmtId="0" fontId="22" fillId="0" borderId="20" xfId="0" applyFont="1" applyBorder="1" applyAlignment="1">
      <alignment horizontal="center"/>
    </xf>
    <xf numFmtId="0" fontId="22" fillId="0" borderId="32" xfId="0" applyFont="1" applyBorder="1" applyAlignment="1">
      <alignment horizontal="left"/>
    </xf>
    <xf numFmtId="5" fontId="22" fillId="0" borderId="31" xfId="0" applyNumberFormat="1" applyFont="1" applyBorder="1" applyAlignment="1">
      <alignment horizontal="center"/>
    </xf>
    <xf numFmtId="5" fontId="35" fillId="0" borderId="31" xfId="0" applyNumberFormat="1" applyFont="1" applyBorder="1" applyProtection="1">
      <protection locked="0"/>
    </xf>
    <xf numFmtId="5" fontId="22" fillId="0" borderId="21" xfId="0" applyNumberFormat="1" applyFont="1" applyBorder="1"/>
    <xf numFmtId="37" fontId="22" fillId="0" borderId="21" xfId="0" applyNumberFormat="1" applyFont="1" applyBorder="1"/>
    <xf numFmtId="37" fontId="22" fillId="0" borderId="31" xfId="0" applyNumberFormat="1" applyFont="1" applyBorder="1"/>
    <xf numFmtId="0" fontId="35" fillId="0" borderId="31" xfId="0" applyFont="1" applyBorder="1" applyProtection="1">
      <protection locked="0"/>
    </xf>
    <xf numFmtId="0" fontId="22" fillId="0" borderId="31" xfId="0" applyFont="1" applyBorder="1"/>
    <xf numFmtId="0" fontId="22" fillId="0" borderId="0" xfId="0" applyFont="1" applyAlignment="1">
      <alignment horizontal="right"/>
    </xf>
    <xf numFmtId="37" fontId="22" fillId="0" borderId="38" xfId="0" applyNumberFormat="1" applyFont="1" applyBorder="1"/>
    <xf numFmtId="37" fontId="22" fillId="0" borderId="43" xfId="0" applyNumberFormat="1" applyFont="1" applyBorder="1"/>
    <xf numFmtId="0" fontId="22" fillId="0" borderId="20" xfId="0" applyFont="1" applyBorder="1"/>
    <xf numFmtId="0" fontId="22" fillId="0" borderId="32" xfId="0" applyFont="1" applyBorder="1"/>
    <xf numFmtId="0" fontId="22" fillId="0" borderId="0" xfId="0" applyFont="1" applyAlignment="1">
      <alignment horizontal="centerContinuous"/>
    </xf>
    <xf numFmtId="37" fontId="22" fillId="0" borderId="31" xfId="0" applyNumberFormat="1" applyFont="1" applyBorder="1" applyAlignment="1">
      <alignment horizontal="fill"/>
    </xf>
    <xf numFmtId="37" fontId="22" fillId="0" borderId="21" xfId="0" applyNumberFormat="1" applyFont="1" applyBorder="1" applyAlignment="1">
      <alignment horizontal="fill"/>
    </xf>
    <xf numFmtId="0" fontId="3" fillId="0" borderId="17" xfId="0" applyFont="1" applyBorder="1" applyAlignment="1">
      <alignment horizontal="center"/>
    </xf>
    <xf numFmtId="0" fontId="5" fillId="0" borderId="37" xfId="0" applyFont="1" applyBorder="1" applyAlignment="1">
      <alignment horizontal="left"/>
    </xf>
    <xf numFmtId="0" fontId="5" fillId="0" borderId="9" xfId="0" applyFont="1" applyBorder="1" applyAlignment="1">
      <alignment horizontal="center"/>
    </xf>
    <xf numFmtId="0" fontId="5" fillId="0" borderId="33" xfId="0" applyFont="1" applyBorder="1"/>
    <xf numFmtId="5" fontId="5" fillId="0" borderId="44" xfId="0" applyNumberFormat="1" applyFont="1" applyBorder="1"/>
    <xf numFmtId="5" fontId="5" fillId="0" borderId="45" xfId="0" applyNumberFormat="1" applyFont="1" applyBorder="1"/>
    <xf numFmtId="0" fontId="5" fillId="0" borderId="5" xfId="0" applyFont="1" applyBorder="1" applyAlignment="1">
      <alignment horizontal="centerContinuous"/>
    </xf>
    <xf numFmtId="0" fontId="5" fillId="0" borderId="6" xfId="0" applyFont="1" applyBorder="1" applyAlignment="1">
      <alignment horizontal="centerContinuous"/>
    </xf>
    <xf numFmtId="0" fontId="5" fillId="0" borderId="7" xfId="0" applyFont="1" applyBorder="1" applyAlignment="1">
      <alignment horizontal="centerContinuous"/>
    </xf>
    <xf numFmtId="0" fontId="5" fillId="0" borderId="0" xfId="0" applyFont="1" applyAlignment="1">
      <alignment horizontal="centerContinuous"/>
    </xf>
    <xf numFmtId="0" fontId="5" fillId="0" borderId="1" xfId="0" applyFont="1" applyBorder="1"/>
    <xf numFmtId="0" fontId="27" fillId="0" borderId="2" xfId="0" applyFont="1" applyBorder="1" applyAlignment="1">
      <alignment horizontal="centerContinuous"/>
    </xf>
    <xf numFmtId="0" fontId="5" fillId="0" borderId="4" xfId="0" applyFont="1" applyBorder="1"/>
    <xf numFmtId="0" fontId="43" fillId="0" borderId="0" xfId="0" applyFont="1" applyAlignment="1">
      <alignment horizontal="centerContinuous"/>
    </xf>
    <xf numFmtId="0" fontId="5" fillId="0" borderId="8" xfId="0" applyFont="1" applyBorder="1" applyAlignment="1">
      <alignment horizontal="centerContinuous"/>
    </xf>
    <xf numFmtId="0" fontId="22" fillId="0" borderId="10" xfId="0" applyFont="1" applyBorder="1"/>
    <xf numFmtId="0" fontId="22" fillId="0" borderId="11" xfId="0" applyFont="1" applyBorder="1" applyAlignment="1">
      <alignment horizontal="left"/>
    </xf>
    <xf numFmtId="0" fontId="22" fillId="0" borderId="12" xfId="0" applyFont="1" applyBorder="1"/>
    <xf numFmtId="0" fontId="22" fillId="0" borderId="11" xfId="0" applyFont="1" applyBorder="1" applyAlignment="1">
      <alignment horizontal="center"/>
    </xf>
    <xf numFmtId="0" fontId="22" fillId="0" borderId="35" xfId="0" applyFont="1" applyBorder="1" applyAlignment="1">
      <alignment horizontal="center"/>
    </xf>
    <xf numFmtId="0" fontId="22" fillId="0" borderId="36" xfId="0" applyFont="1" applyBorder="1" applyAlignment="1">
      <alignment horizontal="center"/>
    </xf>
    <xf numFmtId="0" fontId="22" fillId="0" borderId="19" xfId="0" applyFont="1" applyBorder="1" applyAlignment="1">
      <alignment horizontal="left"/>
    </xf>
    <xf numFmtId="0" fontId="22" fillId="0" borderId="19" xfId="0" applyFont="1" applyBorder="1" applyAlignment="1">
      <alignment horizontal="center"/>
    </xf>
    <xf numFmtId="0" fontId="22" fillId="0" borderId="32" xfId="0" applyFont="1" applyBorder="1" applyAlignment="1">
      <alignment horizontal="center"/>
    </xf>
    <xf numFmtId="0" fontId="22" fillId="0" borderId="8" xfId="0" applyFont="1" applyBorder="1" applyAlignment="1">
      <alignment horizontal="center"/>
    </xf>
    <xf numFmtId="0" fontId="5" fillId="0" borderId="19" xfId="0" applyFont="1" applyBorder="1" applyAlignment="1">
      <alignment horizontal="left"/>
    </xf>
    <xf numFmtId="0" fontId="5" fillId="0" borderId="16" xfId="0" applyFont="1" applyBorder="1" applyAlignment="1">
      <alignment horizontal="left"/>
    </xf>
    <xf numFmtId="0" fontId="22" fillId="0" borderId="16" xfId="0" applyFont="1" applyBorder="1" applyAlignment="1">
      <alignment horizontal="center"/>
    </xf>
    <xf numFmtId="0" fontId="5" fillId="0" borderId="11" xfId="0" applyFont="1" applyBorder="1"/>
    <xf numFmtId="0" fontId="22" fillId="0" borderId="12" xfId="0" applyFont="1" applyBorder="1" applyAlignment="1">
      <alignment horizontal="centerContinuous"/>
    </xf>
    <xf numFmtId="0" fontId="22" fillId="0" borderId="34" xfId="0" applyFont="1" applyBorder="1"/>
    <xf numFmtId="0" fontId="22" fillId="0" borderId="14" xfId="0" applyFont="1" applyBorder="1"/>
    <xf numFmtId="5" fontId="22" fillId="0" borderId="31" xfId="0" applyNumberFormat="1" applyFont="1" applyBorder="1"/>
    <xf numFmtId="0" fontId="22" fillId="0" borderId="19" xfId="0" applyFont="1" applyBorder="1" applyAlignment="1">
      <alignment horizontal="centerContinuous"/>
    </xf>
    <xf numFmtId="0" fontId="5" fillId="0" borderId="15" xfId="0" applyFont="1" applyBorder="1" applyAlignment="1">
      <alignment horizontal="center"/>
    </xf>
    <xf numFmtId="0" fontId="5" fillId="0" borderId="16" xfId="0" applyFont="1" applyBorder="1" applyAlignment="1">
      <alignment horizontal="centerContinuous"/>
    </xf>
    <xf numFmtId="0" fontId="5" fillId="0" borderId="9" xfId="0" applyFont="1" applyBorder="1" applyAlignment="1">
      <alignment horizontal="centerContinuous"/>
    </xf>
    <xf numFmtId="5" fontId="5" fillId="0" borderId="6" xfId="0" applyNumberFormat="1" applyFont="1" applyBorder="1" applyAlignment="1">
      <alignment horizontal="centerContinuous"/>
    </xf>
    <xf numFmtId="5" fontId="5" fillId="0" borderId="7" xfId="0" applyNumberFormat="1" applyFont="1" applyBorder="1" applyAlignment="1">
      <alignment horizontal="centerContinuous"/>
    </xf>
    <xf numFmtId="0" fontId="5" fillId="0" borderId="0" xfId="0" applyFont="1" applyAlignment="1">
      <alignment horizontal="right"/>
    </xf>
    <xf numFmtId="0" fontId="5" fillId="0" borderId="2" xfId="0" applyFont="1" applyBorder="1" applyAlignment="1">
      <alignment horizontal="left"/>
    </xf>
    <xf numFmtId="0" fontId="5" fillId="0" borderId="2" xfId="0" applyFont="1" applyBorder="1"/>
    <xf numFmtId="0" fontId="5" fillId="0" borderId="3" xfId="0" applyFont="1" applyBorder="1"/>
    <xf numFmtId="0" fontId="3" fillId="0" borderId="0" xfId="0" applyFont="1" applyAlignment="1">
      <alignment horizontal="left"/>
    </xf>
    <xf numFmtId="0" fontId="3" fillId="0" borderId="8" xfId="0" applyFont="1" applyBorder="1"/>
    <xf numFmtId="0" fontId="3" fillId="0" borderId="4" xfId="0" applyFont="1" applyBorder="1" applyAlignment="1">
      <alignment horizontal="left"/>
    </xf>
    <xf numFmtId="0" fontId="3" fillId="0" borderId="5" xfId="0" applyFont="1" applyBorder="1"/>
    <xf numFmtId="0" fontId="3" fillId="0" borderId="6" xfId="0" applyFont="1" applyBorder="1" applyAlignment="1">
      <alignment horizontal="left"/>
    </xf>
    <xf numFmtId="0" fontId="3" fillId="0" borderId="6" xfId="0" applyFont="1" applyBorder="1"/>
    <xf numFmtId="0" fontId="3" fillId="0" borderId="7" xfId="0" applyFont="1" applyBorder="1"/>
    <xf numFmtId="0" fontId="44" fillId="0" borderId="4" xfId="0" applyFont="1" applyBorder="1" applyProtection="1">
      <protection locked="0"/>
    </xf>
    <xf numFmtId="0" fontId="44" fillId="0" borderId="0" xfId="0" applyFont="1" applyAlignment="1" applyProtection="1">
      <alignment horizontal="left"/>
      <protection locked="0"/>
    </xf>
    <xf numFmtId="0" fontId="44" fillId="0" borderId="0" xfId="0" applyFont="1" applyProtection="1">
      <protection locked="0"/>
    </xf>
    <xf numFmtId="0" fontId="44" fillId="0" borderId="8" xfId="0" applyFont="1" applyBorder="1" applyProtection="1">
      <protection locked="0"/>
    </xf>
    <xf numFmtId="0" fontId="3" fillId="0" borderId="4" xfId="0" applyFont="1" applyBorder="1" applyAlignment="1">
      <alignment horizontal="centerContinuous"/>
    </xf>
    <xf numFmtId="0" fontId="3" fillId="0" borderId="0" xfId="0" applyFont="1" applyAlignment="1">
      <alignment horizontal="centerContinuous"/>
    </xf>
    <xf numFmtId="0" fontId="3" fillId="0" borderId="8" xfId="0" applyFont="1" applyBorder="1" applyAlignment="1">
      <alignment horizontal="centerContinuous"/>
    </xf>
    <xf numFmtId="0" fontId="44" fillId="0" borderId="0" xfId="0" applyFont="1" applyAlignment="1" applyProtection="1">
      <alignment horizontal="centerContinuous"/>
      <protection locked="0"/>
    </xf>
    <xf numFmtId="0" fontId="44" fillId="0" borderId="8" xfId="0" applyFont="1" applyBorder="1" applyAlignment="1" applyProtection="1">
      <alignment horizontal="centerContinuous"/>
      <protection locked="0"/>
    </xf>
    <xf numFmtId="0" fontId="30" fillId="0" borderId="4" xfId="0" applyFont="1" applyBorder="1" applyProtection="1">
      <protection locked="0"/>
    </xf>
    <xf numFmtId="0" fontId="37" fillId="0" borderId="0" xfId="0" applyFont="1" applyAlignment="1" applyProtection="1">
      <alignment horizontal="left"/>
      <protection locked="0"/>
    </xf>
    <xf numFmtId="0" fontId="30" fillId="0" borderId="0" xfId="0" applyFont="1" applyAlignment="1" applyProtection="1">
      <alignment horizontal="left"/>
      <protection locked="0"/>
    </xf>
    <xf numFmtId="0" fontId="30" fillId="0" borderId="5" xfId="0" applyFont="1" applyBorder="1" applyProtection="1">
      <protection locked="0"/>
    </xf>
    <xf numFmtId="0" fontId="30" fillId="0" borderId="6" xfId="0" applyFont="1" applyBorder="1" applyAlignment="1" applyProtection="1">
      <alignment horizontal="left"/>
      <protection locked="0"/>
    </xf>
    <xf numFmtId="0" fontId="30" fillId="0" borderId="7" xfId="0" applyFont="1" applyBorder="1" applyProtection="1">
      <protection locked="0"/>
    </xf>
    <xf numFmtId="0" fontId="14" fillId="0" borderId="1" xfId="0" applyFont="1" applyBorder="1" applyAlignment="1">
      <alignment horizontal="centerContinuous"/>
    </xf>
    <xf numFmtId="0" fontId="5" fillId="0" borderId="15" xfId="0" applyFont="1" applyBorder="1"/>
    <xf numFmtId="0" fontId="5" fillId="0" borderId="31" xfId="0" applyFont="1" applyBorder="1"/>
    <xf numFmtId="0" fontId="5" fillId="0" borderId="33" xfId="0" applyFont="1" applyBorder="1" applyAlignment="1">
      <alignment horizontal="centerContinuous"/>
    </xf>
    <xf numFmtId="0" fontId="5" fillId="0" borderId="31" xfId="0" applyFont="1" applyBorder="1" applyAlignment="1">
      <alignment horizontal="center"/>
    </xf>
    <xf numFmtId="5" fontId="5" fillId="0" borderId="31" xfId="0" applyNumberFormat="1" applyFont="1" applyBorder="1"/>
    <xf numFmtId="37" fontId="5" fillId="0" borderId="9" xfId="0" applyNumberFormat="1" applyFont="1" applyBorder="1"/>
    <xf numFmtId="37" fontId="5" fillId="0" borderId="33" xfId="0" applyNumberFormat="1" applyFont="1" applyBorder="1"/>
    <xf numFmtId="37" fontId="5" fillId="0" borderId="31" xfId="0" applyNumberFormat="1" applyFont="1" applyBorder="1"/>
    <xf numFmtId="0" fontId="5" fillId="0" borderId="5" xfId="0" applyFont="1" applyBorder="1"/>
    <xf numFmtId="0" fontId="5" fillId="0" borderId="6" xfId="0" applyFont="1" applyBorder="1" applyAlignment="1">
      <alignment horizontal="center"/>
    </xf>
    <xf numFmtId="0" fontId="5" fillId="0" borderId="46" xfId="0" applyFont="1" applyBorder="1"/>
    <xf numFmtId="37" fontId="5" fillId="0" borderId="46" xfId="0" applyNumberFormat="1" applyFont="1" applyBorder="1"/>
    <xf numFmtId="37" fontId="5" fillId="0" borderId="0" xfId="0" applyNumberFormat="1" applyFont="1" applyAlignment="1">
      <alignment horizontal="centerContinuous"/>
    </xf>
    <xf numFmtId="37" fontId="5" fillId="0" borderId="2" xfId="0" applyNumberFormat="1" applyFont="1" applyBorder="1"/>
    <xf numFmtId="0" fontId="39" fillId="0" borderId="0" xfId="0" applyFont="1" applyAlignment="1">
      <alignment horizontal="centerContinuous"/>
    </xf>
    <xf numFmtId="37" fontId="5" fillId="0" borderId="33" xfId="0" applyNumberFormat="1" applyFont="1" applyBorder="1" applyAlignment="1">
      <alignment horizontal="centerContinuous"/>
    </xf>
    <xf numFmtId="37" fontId="5" fillId="0" borderId="9" xfId="0" applyNumberFormat="1" applyFont="1" applyBorder="1" applyAlignment="1">
      <alignment horizontal="centerContinuous"/>
    </xf>
    <xf numFmtId="0" fontId="5" fillId="0" borderId="44" xfId="0" applyFont="1" applyBorder="1"/>
    <xf numFmtId="5" fontId="5" fillId="0" borderId="33" xfId="0" applyNumberFormat="1" applyFont="1" applyBorder="1"/>
    <xf numFmtId="0" fontId="5" fillId="0" borderId="10" xfId="0" applyFont="1" applyBorder="1"/>
    <xf numFmtId="0" fontId="5" fillId="0" borderId="12" xfId="0" applyFont="1" applyBorder="1"/>
    <xf numFmtId="0" fontId="5" fillId="0" borderId="9" xfId="0" applyFont="1" applyBorder="1" applyAlignment="1">
      <alignment horizontal="right"/>
    </xf>
    <xf numFmtId="0" fontId="30" fillId="0" borderId="0" xfId="0" applyFont="1" applyAlignment="1" applyProtection="1">
      <alignment horizontal="right"/>
      <protection locked="0"/>
    </xf>
    <xf numFmtId="171" fontId="35" fillId="0" borderId="31" xfId="1" applyNumberFormat="1" applyFont="1" applyBorder="1" applyProtection="1">
      <protection locked="0"/>
    </xf>
    <xf numFmtId="171" fontId="30" fillId="0" borderId="9" xfId="1" applyNumberFormat="1" applyFont="1" applyBorder="1" applyProtection="1">
      <protection locked="0"/>
    </xf>
    <xf numFmtId="171" fontId="22" fillId="0" borderId="31" xfId="1" applyNumberFormat="1" applyFont="1" applyFill="1" applyBorder="1" applyProtection="1"/>
    <xf numFmtId="171" fontId="14" fillId="0" borderId="0" xfId="1" applyNumberFormat="1" applyFont="1" applyAlignment="1">
      <alignment horizontal="centerContinuous"/>
    </xf>
    <xf numFmtId="171" fontId="4" fillId="0" borderId="0" xfId="1" applyNumberFormat="1" applyFont="1" applyAlignment="1">
      <alignment horizontal="centerContinuous"/>
    </xf>
    <xf numFmtId="171" fontId="10" fillId="0" borderId="0" xfId="1" applyNumberFormat="1" applyFont="1" applyProtection="1"/>
    <xf numFmtId="171" fontId="27" fillId="0" borderId="0" xfId="1" applyNumberFormat="1" applyFont="1"/>
    <xf numFmtId="171" fontId="15" fillId="0" borderId="0" xfId="1" applyNumberFormat="1" applyFont="1" applyAlignment="1">
      <alignment horizontal="centerContinuous"/>
    </xf>
    <xf numFmtId="171" fontId="6" fillId="0" borderId="0" xfId="1" applyNumberFormat="1" applyFont="1" applyProtection="1"/>
    <xf numFmtId="171" fontId="27" fillId="0" borderId="0" xfId="1" applyNumberFormat="1" applyFont="1" applyProtection="1"/>
    <xf numFmtId="171" fontId="10" fillId="0" borderId="6" xfId="1" applyNumberFormat="1" applyFont="1" applyBorder="1" applyProtection="1"/>
    <xf numFmtId="171" fontId="6" fillId="0" borderId="0" xfId="1" applyNumberFormat="1" applyFont="1" applyAlignment="1">
      <alignment horizontal="centerContinuous"/>
    </xf>
    <xf numFmtId="171" fontId="10" fillId="0" borderId="0" xfId="1" applyNumberFormat="1" applyFont="1" applyAlignment="1">
      <alignment horizontal="centerContinuous"/>
    </xf>
    <xf numFmtId="171" fontId="27" fillId="0" borderId="0" xfId="1" applyNumberFormat="1" applyFont="1" applyAlignment="1">
      <alignment horizontal="centerContinuous"/>
    </xf>
    <xf numFmtId="171" fontId="10" fillId="0" borderId="0" xfId="1" applyNumberFormat="1" applyFont="1" applyAlignment="1">
      <alignment horizontal="right"/>
    </xf>
    <xf numFmtId="171" fontId="10" fillId="0" borderId="0" xfId="1" applyNumberFormat="1" applyFont="1" applyAlignment="1" applyProtection="1">
      <alignment horizontal="right"/>
    </xf>
    <xf numFmtId="171" fontId="0" fillId="0" borderId="0" xfId="1" applyNumberFormat="1" applyFont="1"/>
    <xf numFmtId="171" fontId="5" fillId="0" borderId="0" xfId="1" applyNumberFormat="1" applyFont="1"/>
    <xf numFmtId="171" fontId="5" fillId="0" borderId="3" xfId="1" applyNumberFormat="1" applyFont="1" applyBorder="1"/>
    <xf numFmtId="171" fontId="5" fillId="0" borderId="8" xfId="1" applyNumberFormat="1" applyFont="1" applyBorder="1" applyAlignment="1">
      <alignment horizontal="centerContinuous"/>
    </xf>
    <xf numFmtId="171" fontId="5" fillId="0" borderId="8" xfId="1" applyNumberFormat="1" applyFont="1" applyBorder="1"/>
    <xf numFmtId="171" fontId="5" fillId="0" borderId="30" xfId="1" applyNumberFormat="1" applyFont="1" applyBorder="1"/>
    <xf numFmtId="171" fontId="5" fillId="0" borderId="30" xfId="1" applyNumberFormat="1" applyFont="1" applyBorder="1" applyAlignment="1">
      <alignment horizontal="centerContinuous"/>
    </xf>
    <xf numFmtId="171" fontId="5" fillId="0" borderId="8" xfId="1" applyNumberFormat="1" applyFont="1" applyBorder="1" applyAlignment="1">
      <alignment horizontal="center"/>
    </xf>
    <xf numFmtId="171" fontId="30" fillId="0" borderId="8" xfId="1" applyNumberFormat="1" applyFont="1" applyBorder="1" applyProtection="1">
      <protection locked="0"/>
    </xf>
    <xf numFmtId="171" fontId="30" fillId="0" borderId="30" xfId="1" applyNumberFormat="1" applyFont="1" applyBorder="1" applyProtection="1">
      <protection locked="0"/>
    </xf>
    <xf numFmtId="171" fontId="5" fillId="0" borderId="7" xfId="1" applyNumberFormat="1" applyFont="1" applyBorder="1"/>
    <xf numFmtId="171" fontId="5" fillId="0" borderId="0" xfId="1" applyNumberFormat="1" applyFont="1" applyAlignment="1">
      <alignment horizontal="centerContinuous"/>
    </xf>
    <xf numFmtId="171" fontId="5" fillId="0" borderId="8" xfId="1" applyNumberFormat="1" applyFont="1" applyBorder="1" applyAlignment="1">
      <alignment horizontal="fill"/>
    </xf>
    <xf numFmtId="171" fontId="5" fillId="0" borderId="48" xfId="1" applyNumberFormat="1" applyFont="1" applyBorder="1"/>
    <xf numFmtId="171" fontId="30" fillId="0" borderId="7" xfId="1" applyNumberFormat="1" applyFont="1" applyBorder="1" applyProtection="1">
      <protection locked="0"/>
    </xf>
    <xf numFmtId="171" fontId="5" fillId="0" borderId="0" xfId="1" applyNumberFormat="1" applyFont="1" applyAlignment="1">
      <alignment horizontal="right"/>
    </xf>
    <xf numFmtId="171" fontId="5" fillId="0" borderId="2" xfId="1" applyNumberFormat="1" applyFont="1" applyBorder="1"/>
    <xf numFmtId="171" fontId="5" fillId="0" borderId="9" xfId="1" applyNumberFormat="1" applyFont="1" applyBorder="1"/>
    <xf numFmtId="171" fontId="5" fillId="0" borderId="9" xfId="1" applyNumberFormat="1" applyFont="1" applyBorder="1" applyAlignment="1">
      <alignment horizontal="centerContinuous"/>
    </xf>
    <xf numFmtId="171" fontId="5" fillId="0" borderId="0" xfId="1" applyNumberFormat="1" applyFont="1" applyAlignment="1">
      <alignment horizontal="center"/>
    </xf>
    <xf numFmtId="171" fontId="30" fillId="0" borderId="0" xfId="1" applyNumberFormat="1" applyFont="1" applyProtection="1">
      <protection locked="0"/>
    </xf>
    <xf numFmtId="171" fontId="5" fillId="0" borderId="9" xfId="1" applyNumberFormat="1" applyFont="1" applyFill="1" applyBorder="1"/>
    <xf numFmtId="171" fontId="5" fillId="0" borderId="6" xfId="1" applyNumberFormat="1" applyFont="1" applyBorder="1"/>
    <xf numFmtId="171" fontId="5" fillId="0" borderId="0" xfId="1" applyNumberFormat="1" applyFont="1" applyAlignment="1">
      <alignment horizontal="fill"/>
    </xf>
    <xf numFmtId="171" fontId="5" fillId="0" borderId="47" xfId="1" applyNumberFormat="1" applyFont="1" applyBorder="1"/>
    <xf numFmtId="171" fontId="30" fillId="0" borderId="6" xfId="1" applyNumberFormat="1" applyFont="1" applyBorder="1" applyProtection="1">
      <protection locked="0"/>
    </xf>
    <xf numFmtId="176" fontId="10" fillId="0" borderId="56" xfId="1" applyNumberFormat="1" applyFont="1" applyFill="1" applyBorder="1" applyProtection="1"/>
    <xf numFmtId="171" fontId="5" fillId="0" borderId="2" xfId="1" applyNumberFormat="1" applyFont="1" applyBorder="1" applyAlignment="1">
      <alignment horizontal="centerContinuous"/>
    </xf>
    <xf numFmtId="171" fontId="22" fillId="0" borderId="31" xfId="1" applyNumberFormat="1" applyFont="1" applyBorder="1" applyAlignment="1">
      <alignment horizontal="center"/>
    </xf>
    <xf numFmtId="171" fontId="5" fillId="0" borderId="34" xfId="1" applyNumberFormat="1" applyFont="1" applyBorder="1"/>
    <xf numFmtId="171" fontId="22" fillId="0" borderId="31" xfId="1" applyNumberFormat="1" applyFont="1" applyBorder="1"/>
    <xf numFmtId="171" fontId="22" fillId="0" borderId="38" xfId="1" applyNumberFormat="1" applyFont="1" applyBorder="1"/>
    <xf numFmtId="171" fontId="22" fillId="0" borderId="31" xfId="1" applyNumberFormat="1" applyFont="1" applyBorder="1" applyAlignment="1">
      <alignment horizontal="fill"/>
    </xf>
    <xf numFmtId="171" fontId="5" fillId="0" borderId="44" xfId="1" applyNumberFormat="1" applyFont="1" applyBorder="1"/>
    <xf numFmtId="171" fontId="5" fillId="0" borderId="6" xfId="1" applyNumberFormat="1" applyFont="1" applyBorder="1" applyAlignment="1">
      <alignment horizontal="centerContinuous"/>
    </xf>
    <xf numFmtId="171" fontId="22" fillId="0" borderId="35" xfId="1" applyNumberFormat="1" applyFont="1" applyBorder="1" applyAlignment="1">
      <alignment horizontal="center"/>
    </xf>
    <xf numFmtId="171" fontId="22" fillId="0" borderId="32" xfId="1" applyNumberFormat="1" applyFont="1" applyBorder="1" applyAlignment="1">
      <alignment horizontal="center"/>
    </xf>
    <xf numFmtId="171" fontId="22" fillId="0" borderId="34" xfId="1" applyNumberFormat="1" applyFont="1" applyBorder="1"/>
    <xf numFmtId="171" fontId="35" fillId="0" borderId="31" xfId="1" applyNumberFormat="1" applyFont="1" applyFill="1" applyBorder="1" applyProtection="1">
      <protection locked="0"/>
    </xf>
    <xf numFmtId="171" fontId="22" fillId="0" borderId="31" xfId="1" applyNumberFormat="1" applyFont="1" applyFill="1" applyBorder="1"/>
    <xf numFmtId="171" fontId="3" fillId="0" borderId="0" xfId="1" applyNumberFormat="1" applyFont="1"/>
    <xf numFmtId="171" fontId="3" fillId="0" borderId="6" xfId="1" applyNumberFormat="1" applyFont="1" applyBorder="1"/>
    <xf numFmtId="171" fontId="44" fillId="0" borderId="0" xfId="1" applyNumberFormat="1" applyFont="1" applyProtection="1">
      <protection locked="0"/>
    </xf>
    <xf numFmtId="171" fontId="3" fillId="0" borderId="0" xfId="1" applyNumberFormat="1" applyFont="1" applyAlignment="1">
      <alignment horizontal="centerContinuous"/>
    </xf>
    <xf numFmtId="171" fontId="44" fillId="0" borderId="0" xfId="1" applyNumberFormat="1" applyFont="1" applyAlignment="1" applyProtection="1">
      <alignment horizontal="centerContinuous"/>
      <protection locked="0"/>
    </xf>
    <xf numFmtId="171" fontId="37" fillId="0" borderId="0" xfId="1" applyNumberFormat="1" applyFont="1" applyProtection="1">
      <protection locked="0"/>
    </xf>
    <xf numFmtId="0" fontId="10" fillId="0" borderId="101" xfId="0" applyFont="1" applyBorder="1" applyProtection="1"/>
    <xf numFmtId="0" fontId="80" fillId="0" borderId="0" xfId="0" applyFont="1" applyAlignment="1" applyProtection="1">
      <alignment horizontal="right"/>
      <protection locked="0"/>
    </xf>
    <xf numFmtId="0" fontId="5" fillId="0" borderId="0" xfId="0" applyFont="1" applyAlignment="1" applyProtection="1">
      <alignment horizontal="left" wrapText="1"/>
    </xf>
    <xf numFmtId="0" fontId="0" fillId="0" borderId="0" xfId="0" applyAlignment="1">
      <alignment horizontal="left" wrapText="1"/>
    </xf>
    <xf numFmtId="0" fontId="5" fillId="0" borderId="0" xfId="0" applyFont="1" applyAlignment="1" applyProtection="1">
      <alignment wrapText="1"/>
    </xf>
    <xf numFmtId="0" fontId="0" fillId="0" borderId="0" xfId="0" applyAlignment="1">
      <alignment wrapText="1"/>
    </xf>
    <xf numFmtId="0" fontId="16" fillId="0" borderId="0" xfId="0" applyFont="1" applyBorder="1" applyAlignment="1" applyProtection="1">
      <alignment horizontal="left" vertical="top" wrapText="1"/>
      <protection locked="0"/>
    </xf>
    <xf numFmtId="0" fontId="5" fillId="0" borderId="4" xfId="0" applyFont="1" applyBorder="1" applyAlignment="1" applyProtection="1">
      <alignment horizontal="left"/>
    </xf>
    <xf numFmtId="0" fontId="5" fillId="0" borderId="0" xfId="0" applyFont="1" applyAlignment="1">
      <alignment horizontal="left"/>
    </xf>
    <xf numFmtId="0" fontId="5" fillId="0" borderId="8" xfId="0" applyFont="1" applyBorder="1" applyAlignment="1">
      <alignment horizontal="left"/>
    </xf>
    <xf numFmtId="0" fontId="85" fillId="0" borderId="0" xfId="0" applyFont="1" applyFill="1" applyAlignment="1">
      <alignment horizontal="left" vertical="center" wrapText="1"/>
    </xf>
    <xf numFmtId="0" fontId="5" fillId="0" borderId="0" xfId="0" applyFont="1" applyAlignment="1">
      <alignment horizontal="left" vertical="center" wrapText="1"/>
    </xf>
    <xf numFmtId="0" fontId="85" fillId="0" borderId="0" xfId="0" applyFont="1" applyAlignment="1">
      <alignment horizontal="left" vertical="center" wrapText="1"/>
    </xf>
    <xf numFmtId="0" fontId="88" fillId="0" borderId="0" xfId="0" applyFont="1" applyAlignment="1">
      <alignment horizontal="left" vertical="top" wrapText="1"/>
    </xf>
    <xf numFmtId="0" fontId="5" fillId="0" borderId="0" xfId="0" applyFont="1" applyFill="1" applyAlignment="1" applyProtection="1">
      <alignment horizontal="center"/>
    </xf>
    <xf numFmtId="0" fontId="5" fillId="0" borderId="2" xfId="0" applyFont="1" applyFill="1" applyBorder="1" applyAlignment="1" applyProtection="1">
      <alignment horizontal="center"/>
    </xf>
    <xf numFmtId="5" fontId="90" fillId="0" borderId="32" xfId="0" applyNumberFormat="1" applyFont="1" applyBorder="1" applyAlignment="1" applyProtection="1">
      <alignment horizontal="left"/>
      <protection locked="0"/>
    </xf>
    <xf numFmtId="0" fontId="90" fillId="0" borderId="12" xfId="0" applyFont="1" applyFill="1" applyBorder="1" applyProtection="1">
      <protection locked="0"/>
    </xf>
    <xf numFmtId="5" fontId="90" fillId="0" borderId="10" xfId="0" applyNumberFormat="1" applyFont="1" applyFill="1" applyBorder="1" applyProtection="1">
      <protection locked="0"/>
    </xf>
    <xf numFmtId="5" fontId="90" fillId="0" borderId="34" xfId="0" applyNumberFormat="1" applyFont="1" applyFill="1" applyBorder="1" applyProtection="1">
      <protection locked="0"/>
    </xf>
    <xf numFmtId="0" fontId="90" fillId="0" borderId="34" xfId="0" applyFont="1" applyFill="1" applyBorder="1" applyProtection="1">
      <protection locked="0"/>
    </xf>
    <xf numFmtId="0" fontId="90" fillId="0" borderId="0" xfId="0" applyFont="1" applyFill="1" applyBorder="1" applyProtection="1">
      <protection locked="0"/>
    </xf>
    <xf numFmtId="5" fontId="90" fillId="0" borderId="4" xfId="0" applyNumberFormat="1" applyFont="1" applyFill="1" applyBorder="1" applyProtection="1">
      <protection locked="0"/>
    </xf>
    <xf numFmtId="5" fontId="90" fillId="0" borderId="31" xfId="0" applyNumberFormat="1" applyFont="1" applyFill="1" applyBorder="1" applyProtection="1">
      <protection locked="0"/>
    </xf>
    <xf numFmtId="0" fontId="90" fillId="0" borderId="31" xfId="0" applyFont="1" applyFill="1" applyBorder="1" applyProtection="1">
      <protection locked="0"/>
    </xf>
    <xf numFmtId="0" fontId="90" fillId="0" borderId="0" xfId="0" applyFont="1" applyFill="1" applyProtection="1">
      <protection locked="0"/>
    </xf>
    <xf numFmtId="37" fontId="90" fillId="0" borderId="4" xfId="0" applyNumberFormat="1" applyFont="1" applyFill="1" applyBorder="1" applyProtection="1">
      <protection locked="0"/>
    </xf>
    <xf numFmtId="37" fontId="90" fillId="0" borderId="31" xfId="0" applyNumberFormat="1" applyFont="1" applyFill="1" applyBorder="1" applyProtection="1">
      <protection locked="0"/>
    </xf>
    <xf numFmtId="0" fontId="90" fillId="0" borderId="0" xfId="0" applyFont="1" applyFill="1" applyAlignment="1" applyProtection="1">
      <alignment horizontal="right"/>
      <protection locked="0"/>
    </xf>
    <xf numFmtId="0" fontId="90" fillId="0" borderId="0" xfId="0" applyFont="1" applyProtection="1">
      <protection locked="0"/>
    </xf>
    <xf numFmtId="37" fontId="90" fillId="0" borderId="4" xfId="0" applyNumberFormat="1" applyFont="1" applyBorder="1" applyProtection="1">
      <protection locked="0"/>
    </xf>
    <xf numFmtId="37" fontId="90" fillId="0" borderId="31" xfId="0" applyNumberFormat="1" applyFont="1" applyBorder="1" applyProtection="1">
      <protection locked="0"/>
    </xf>
    <xf numFmtId="0" fontId="90" fillId="0" borderId="31" xfId="0" applyFont="1" applyBorder="1" applyProtection="1">
      <protection locked="0"/>
    </xf>
    <xf numFmtId="6" fontId="87" fillId="0" borderId="0" xfId="0" applyNumberFormat="1" applyFont="1" applyAlignment="1">
      <alignment horizontal="left"/>
    </xf>
    <xf numFmtId="37" fontId="91" fillId="0" borderId="32" xfId="0" applyNumberFormat="1" applyFont="1" applyBorder="1" applyProtection="1">
      <protection locked="0"/>
    </xf>
  </cellXfs>
  <cellStyles count="26">
    <cellStyle name="Comma" xfId="1" builtinId="3"/>
    <cellStyle name="Comma 2" xfId="11"/>
    <cellStyle name="Comma 2 2" xfId="23"/>
    <cellStyle name="Comma 2 3" xfId="16"/>
    <cellStyle name="Comma 3" xfId="7"/>
    <cellStyle name="Comma 3 2" xfId="17"/>
    <cellStyle name="Comma 4" xfId="13"/>
    <cellStyle name="Currency" xfId="2" builtinId="4"/>
    <cellStyle name="Normal" xfId="0" builtinId="0"/>
    <cellStyle name="Normal 2" xfId="9"/>
    <cellStyle name="Normal 2 2" xfId="22"/>
    <cellStyle name="Normal 2 3" xfId="18"/>
    <cellStyle name="Normal 3" xfId="10"/>
    <cellStyle name="Normal 3 2" xfId="19"/>
    <cellStyle name="Normal 4" xfId="12"/>
    <cellStyle name="Normal 4 2" xfId="20"/>
    <cellStyle name="Normal 5" xfId="21"/>
    <cellStyle name="Normal 6" xfId="8"/>
    <cellStyle name="Normal 6 2" xfId="15"/>
    <cellStyle name="Normal 7" xfId="24"/>
    <cellStyle name="Normal_JE January 06 SRE SIB Bonus Accrual" xfId="25"/>
    <cellStyle name="Normal_NY Sch 56A - 2008" xfId="6"/>
    <cellStyle name="Normal_Sch.20" xfId="4"/>
    <cellStyle name="Percent" xfId="5" builtinId="5"/>
    <cellStyle name="Percent 2" xfId="14"/>
    <cellStyle name="Style 1" xfId="3"/>
  </cellStyles>
  <dxfs count="11">
    <dxf>
      <fill>
        <patternFill patternType="solid">
          <fgColor rgb="FFDDEBF7"/>
          <bgColor rgb="FFDDEBF7"/>
        </patternFill>
      </fill>
      <border>
        <bottom style="thin">
          <color rgb="FF9BC2E6"/>
        </bottom>
      </border>
    </dxf>
    <dxf>
      <fill>
        <patternFill patternType="solid">
          <fgColor rgb="FFDDEBF7"/>
          <bgColor rgb="FFDDEBF7"/>
        </patternFill>
      </fill>
      <border>
        <bottom style="thin">
          <color rgb="FF9BC2E6"/>
        </bottom>
      </border>
    </dxf>
    <dxf>
      <font>
        <b/>
        <color rgb="FF000000"/>
      </font>
    </dxf>
    <dxf>
      <font>
        <b/>
        <color rgb="FF000000"/>
      </font>
      <border>
        <bottom style="thin">
          <color rgb="FF9BC2E6"/>
        </bottom>
      </border>
    </dxf>
    <dxf>
      <font>
        <b/>
        <color rgb="FF000000"/>
      </font>
    </dxf>
    <dxf>
      <font>
        <b/>
        <color rgb="FF000000"/>
      </font>
      <border>
        <top style="thin">
          <color rgb="FF5B9BD5"/>
        </top>
        <bottom style="thin">
          <color rgb="FF5B9BD5"/>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DEBF7"/>
          <bgColor rgb="FFDDEBF7"/>
        </patternFill>
      </fill>
      <border>
        <top style="thin">
          <color rgb="FF9BC2E6"/>
        </top>
      </border>
    </dxf>
    <dxf>
      <font>
        <b/>
        <color rgb="FF000000"/>
      </font>
      <fill>
        <patternFill patternType="solid">
          <fgColor rgb="FFDDEBF7"/>
          <bgColor rgb="FFDDEBF7"/>
        </patternFill>
      </fill>
      <border>
        <bottom style="thin">
          <color rgb="FF9BC2E6"/>
        </bottom>
      </border>
    </dxf>
  </dxfs>
  <tableStyles count="1" defaultTableStyle="TableStyleMedium9" defaultPivotStyle="PivotStyleLight16">
    <tableStyle name="PivotStyleLight16 2"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ctrlProps/ctrlProp1.xml><?xml version="1.0" encoding="utf-8"?>
<formControlPr xmlns="http://schemas.microsoft.com/office/spreadsheetml/2009/9/main" objectType="Button"/>
</file>

<file path=xl/ctrlProps/ctrlProp10.xml><?xml version="1.0" encoding="utf-8"?>
<formControlPr xmlns="http://schemas.microsoft.com/office/spreadsheetml/2009/9/main" objectType="Button"/>
</file>

<file path=xl/ctrlProps/ctrlProp100.xml><?xml version="1.0" encoding="utf-8"?>
<formControlPr xmlns="http://schemas.microsoft.com/office/spreadsheetml/2009/9/main" objectType="Button"/>
</file>

<file path=xl/ctrlProps/ctrlProp1000.xml><?xml version="1.0" encoding="utf-8"?>
<formControlPr xmlns="http://schemas.microsoft.com/office/spreadsheetml/2009/9/main" objectType="Button"/>
</file>

<file path=xl/ctrlProps/ctrlProp1001.xml><?xml version="1.0" encoding="utf-8"?>
<formControlPr xmlns="http://schemas.microsoft.com/office/spreadsheetml/2009/9/main" objectType="Button"/>
</file>

<file path=xl/ctrlProps/ctrlProp1002.xml><?xml version="1.0" encoding="utf-8"?>
<formControlPr xmlns="http://schemas.microsoft.com/office/spreadsheetml/2009/9/main" objectType="Button"/>
</file>

<file path=xl/ctrlProps/ctrlProp1003.xml><?xml version="1.0" encoding="utf-8"?>
<formControlPr xmlns="http://schemas.microsoft.com/office/spreadsheetml/2009/9/main" objectType="Button"/>
</file>

<file path=xl/ctrlProps/ctrlProp1004.xml><?xml version="1.0" encoding="utf-8"?>
<formControlPr xmlns="http://schemas.microsoft.com/office/spreadsheetml/2009/9/main" objectType="Button"/>
</file>

<file path=xl/ctrlProps/ctrlProp1005.xml><?xml version="1.0" encoding="utf-8"?>
<formControlPr xmlns="http://schemas.microsoft.com/office/spreadsheetml/2009/9/main" objectType="Button"/>
</file>

<file path=xl/ctrlProps/ctrlProp1006.xml><?xml version="1.0" encoding="utf-8"?>
<formControlPr xmlns="http://schemas.microsoft.com/office/spreadsheetml/2009/9/main" objectType="Button"/>
</file>

<file path=xl/ctrlProps/ctrlProp1007.xml><?xml version="1.0" encoding="utf-8"?>
<formControlPr xmlns="http://schemas.microsoft.com/office/spreadsheetml/2009/9/main" objectType="Button"/>
</file>

<file path=xl/ctrlProps/ctrlProp1008.xml><?xml version="1.0" encoding="utf-8"?>
<formControlPr xmlns="http://schemas.microsoft.com/office/spreadsheetml/2009/9/main" objectType="Button"/>
</file>

<file path=xl/ctrlProps/ctrlProp1009.xml><?xml version="1.0" encoding="utf-8"?>
<formControlPr xmlns="http://schemas.microsoft.com/office/spreadsheetml/2009/9/main" objectType="Button"/>
</file>

<file path=xl/ctrlProps/ctrlProp101.xml><?xml version="1.0" encoding="utf-8"?>
<formControlPr xmlns="http://schemas.microsoft.com/office/spreadsheetml/2009/9/main" objectType="Button"/>
</file>

<file path=xl/ctrlProps/ctrlProp1010.xml><?xml version="1.0" encoding="utf-8"?>
<formControlPr xmlns="http://schemas.microsoft.com/office/spreadsheetml/2009/9/main" objectType="Button"/>
</file>

<file path=xl/ctrlProps/ctrlProp1011.xml><?xml version="1.0" encoding="utf-8"?>
<formControlPr xmlns="http://schemas.microsoft.com/office/spreadsheetml/2009/9/main" objectType="Button"/>
</file>

<file path=xl/ctrlProps/ctrlProp1012.xml><?xml version="1.0" encoding="utf-8"?>
<formControlPr xmlns="http://schemas.microsoft.com/office/spreadsheetml/2009/9/main" objectType="Button"/>
</file>

<file path=xl/ctrlProps/ctrlProp1013.xml><?xml version="1.0" encoding="utf-8"?>
<formControlPr xmlns="http://schemas.microsoft.com/office/spreadsheetml/2009/9/main" objectType="Button"/>
</file>

<file path=xl/ctrlProps/ctrlProp1014.xml><?xml version="1.0" encoding="utf-8"?>
<formControlPr xmlns="http://schemas.microsoft.com/office/spreadsheetml/2009/9/main" objectType="Button"/>
</file>

<file path=xl/ctrlProps/ctrlProp1015.xml><?xml version="1.0" encoding="utf-8"?>
<formControlPr xmlns="http://schemas.microsoft.com/office/spreadsheetml/2009/9/main" objectType="Button"/>
</file>

<file path=xl/ctrlProps/ctrlProp1016.xml><?xml version="1.0" encoding="utf-8"?>
<formControlPr xmlns="http://schemas.microsoft.com/office/spreadsheetml/2009/9/main" objectType="Button"/>
</file>

<file path=xl/ctrlProps/ctrlProp1017.xml><?xml version="1.0" encoding="utf-8"?>
<formControlPr xmlns="http://schemas.microsoft.com/office/spreadsheetml/2009/9/main" objectType="Button"/>
</file>

<file path=xl/ctrlProps/ctrlProp1018.xml><?xml version="1.0" encoding="utf-8"?>
<formControlPr xmlns="http://schemas.microsoft.com/office/spreadsheetml/2009/9/main" objectType="Button"/>
</file>

<file path=xl/ctrlProps/ctrlProp1019.xml><?xml version="1.0" encoding="utf-8"?>
<formControlPr xmlns="http://schemas.microsoft.com/office/spreadsheetml/2009/9/main" objectType="Button"/>
</file>

<file path=xl/ctrlProps/ctrlProp102.xml><?xml version="1.0" encoding="utf-8"?>
<formControlPr xmlns="http://schemas.microsoft.com/office/spreadsheetml/2009/9/main" objectType="Button"/>
</file>

<file path=xl/ctrlProps/ctrlProp1020.xml><?xml version="1.0" encoding="utf-8"?>
<formControlPr xmlns="http://schemas.microsoft.com/office/spreadsheetml/2009/9/main" objectType="Button"/>
</file>

<file path=xl/ctrlProps/ctrlProp1021.xml><?xml version="1.0" encoding="utf-8"?>
<formControlPr xmlns="http://schemas.microsoft.com/office/spreadsheetml/2009/9/main" objectType="Button"/>
</file>

<file path=xl/ctrlProps/ctrlProp1022.xml><?xml version="1.0" encoding="utf-8"?>
<formControlPr xmlns="http://schemas.microsoft.com/office/spreadsheetml/2009/9/main" objectType="Button"/>
</file>

<file path=xl/ctrlProps/ctrlProp1023.xml><?xml version="1.0" encoding="utf-8"?>
<formControlPr xmlns="http://schemas.microsoft.com/office/spreadsheetml/2009/9/main" objectType="Button"/>
</file>

<file path=xl/ctrlProps/ctrlProp1024.xml><?xml version="1.0" encoding="utf-8"?>
<formControlPr xmlns="http://schemas.microsoft.com/office/spreadsheetml/2009/9/main" objectType="Button"/>
</file>

<file path=xl/ctrlProps/ctrlProp1025.xml><?xml version="1.0" encoding="utf-8"?>
<formControlPr xmlns="http://schemas.microsoft.com/office/spreadsheetml/2009/9/main" objectType="Button"/>
</file>

<file path=xl/ctrlProps/ctrlProp1026.xml><?xml version="1.0" encoding="utf-8"?>
<formControlPr xmlns="http://schemas.microsoft.com/office/spreadsheetml/2009/9/main" objectType="Button"/>
</file>

<file path=xl/ctrlProps/ctrlProp1027.xml><?xml version="1.0" encoding="utf-8"?>
<formControlPr xmlns="http://schemas.microsoft.com/office/spreadsheetml/2009/9/main" objectType="Button"/>
</file>

<file path=xl/ctrlProps/ctrlProp1028.xml><?xml version="1.0" encoding="utf-8"?>
<formControlPr xmlns="http://schemas.microsoft.com/office/spreadsheetml/2009/9/main" objectType="Button"/>
</file>

<file path=xl/ctrlProps/ctrlProp1029.xml><?xml version="1.0" encoding="utf-8"?>
<formControlPr xmlns="http://schemas.microsoft.com/office/spreadsheetml/2009/9/main" objectType="Button"/>
</file>

<file path=xl/ctrlProps/ctrlProp103.xml><?xml version="1.0" encoding="utf-8"?>
<formControlPr xmlns="http://schemas.microsoft.com/office/spreadsheetml/2009/9/main" objectType="Button"/>
</file>

<file path=xl/ctrlProps/ctrlProp1030.xml><?xml version="1.0" encoding="utf-8"?>
<formControlPr xmlns="http://schemas.microsoft.com/office/spreadsheetml/2009/9/main" objectType="Button"/>
</file>

<file path=xl/ctrlProps/ctrlProp1031.xml><?xml version="1.0" encoding="utf-8"?>
<formControlPr xmlns="http://schemas.microsoft.com/office/spreadsheetml/2009/9/main" objectType="Button"/>
</file>

<file path=xl/ctrlProps/ctrlProp1032.xml><?xml version="1.0" encoding="utf-8"?>
<formControlPr xmlns="http://schemas.microsoft.com/office/spreadsheetml/2009/9/main" objectType="Button"/>
</file>

<file path=xl/ctrlProps/ctrlProp1033.xml><?xml version="1.0" encoding="utf-8"?>
<formControlPr xmlns="http://schemas.microsoft.com/office/spreadsheetml/2009/9/main" objectType="Button"/>
</file>

<file path=xl/ctrlProps/ctrlProp1034.xml><?xml version="1.0" encoding="utf-8"?>
<formControlPr xmlns="http://schemas.microsoft.com/office/spreadsheetml/2009/9/main" objectType="Button"/>
</file>

<file path=xl/ctrlProps/ctrlProp1035.xml><?xml version="1.0" encoding="utf-8"?>
<formControlPr xmlns="http://schemas.microsoft.com/office/spreadsheetml/2009/9/main" objectType="Button"/>
</file>

<file path=xl/ctrlProps/ctrlProp1036.xml><?xml version="1.0" encoding="utf-8"?>
<formControlPr xmlns="http://schemas.microsoft.com/office/spreadsheetml/2009/9/main" objectType="Button"/>
</file>

<file path=xl/ctrlProps/ctrlProp1037.xml><?xml version="1.0" encoding="utf-8"?>
<formControlPr xmlns="http://schemas.microsoft.com/office/spreadsheetml/2009/9/main" objectType="Button"/>
</file>

<file path=xl/ctrlProps/ctrlProp1038.xml><?xml version="1.0" encoding="utf-8"?>
<formControlPr xmlns="http://schemas.microsoft.com/office/spreadsheetml/2009/9/main" objectType="Button"/>
</file>

<file path=xl/ctrlProps/ctrlProp1039.xml><?xml version="1.0" encoding="utf-8"?>
<formControlPr xmlns="http://schemas.microsoft.com/office/spreadsheetml/2009/9/main" objectType="Button"/>
</file>

<file path=xl/ctrlProps/ctrlProp104.xml><?xml version="1.0" encoding="utf-8"?>
<formControlPr xmlns="http://schemas.microsoft.com/office/spreadsheetml/2009/9/main" objectType="Button"/>
</file>

<file path=xl/ctrlProps/ctrlProp1040.xml><?xml version="1.0" encoding="utf-8"?>
<formControlPr xmlns="http://schemas.microsoft.com/office/spreadsheetml/2009/9/main" objectType="Button"/>
</file>

<file path=xl/ctrlProps/ctrlProp1041.xml><?xml version="1.0" encoding="utf-8"?>
<formControlPr xmlns="http://schemas.microsoft.com/office/spreadsheetml/2009/9/main" objectType="Button"/>
</file>

<file path=xl/ctrlProps/ctrlProp1042.xml><?xml version="1.0" encoding="utf-8"?>
<formControlPr xmlns="http://schemas.microsoft.com/office/spreadsheetml/2009/9/main" objectType="Button"/>
</file>

<file path=xl/ctrlProps/ctrlProp1043.xml><?xml version="1.0" encoding="utf-8"?>
<formControlPr xmlns="http://schemas.microsoft.com/office/spreadsheetml/2009/9/main" objectType="Button"/>
</file>

<file path=xl/ctrlProps/ctrlProp1044.xml><?xml version="1.0" encoding="utf-8"?>
<formControlPr xmlns="http://schemas.microsoft.com/office/spreadsheetml/2009/9/main" objectType="Button"/>
</file>

<file path=xl/ctrlProps/ctrlProp1045.xml><?xml version="1.0" encoding="utf-8"?>
<formControlPr xmlns="http://schemas.microsoft.com/office/spreadsheetml/2009/9/main" objectType="Button"/>
</file>

<file path=xl/ctrlProps/ctrlProp1046.xml><?xml version="1.0" encoding="utf-8"?>
<formControlPr xmlns="http://schemas.microsoft.com/office/spreadsheetml/2009/9/main" objectType="Button"/>
</file>

<file path=xl/ctrlProps/ctrlProp1047.xml><?xml version="1.0" encoding="utf-8"?>
<formControlPr xmlns="http://schemas.microsoft.com/office/spreadsheetml/2009/9/main" objectType="Button"/>
</file>

<file path=xl/ctrlProps/ctrlProp1048.xml><?xml version="1.0" encoding="utf-8"?>
<formControlPr xmlns="http://schemas.microsoft.com/office/spreadsheetml/2009/9/main" objectType="Button"/>
</file>

<file path=xl/ctrlProps/ctrlProp1049.xml><?xml version="1.0" encoding="utf-8"?>
<formControlPr xmlns="http://schemas.microsoft.com/office/spreadsheetml/2009/9/main" objectType="Button"/>
</file>

<file path=xl/ctrlProps/ctrlProp105.xml><?xml version="1.0" encoding="utf-8"?>
<formControlPr xmlns="http://schemas.microsoft.com/office/spreadsheetml/2009/9/main" objectType="Button"/>
</file>

<file path=xl/ctrlProps/ctrlProp1050.xml><?xml version="1.0" encoding="utf-8"?>
<formControlPr xmlns="http://schemas.microsoft.com/office/spreadsheetml/2009/9/main" objectType="Button"/>
</file>

<file path=xl/ctrlProps/ctrlProp1051.xml><?xml version="1.0" encoding="utf-8"?>
<formControlPr xmlns="http://schemas.microsoft.com/office/spreadsheetml/2009/9/main" objectType="Button"/>
</file>

<file path=xl/ctrlProps/ctrlProp1052.xml><?xml version="1.0" encoding="utf-8"?>
<formControlPr xmlns="http://schemas.microsoft.com/office/spreadsheetml/2009/9/main" objectType="Button"/>
</file>

<file path=xl/ctrlProps/ctrlProp1053.xml><?xml version="1.0" encoding="utf-8"?>
<formControlPr xmlns="http://schemas.microsoft.com/office/spreadsheetml/2009/9/main" objectType="Button"/>
</file>

<file path=xl/ctrlProps/ctrlProp1054.xml><?xml version="1.0" encoding="utf-8"?>
<formControlPr xmlns="http://schemas.microsoft.com/office/spreadsheetml/2009/9/main" objectType="Button"/>
</file>

<file path=xl/ctrlProps/ctrlProp1055.xml><?xml version="1.0" encoding="utf-8"?>
<formControlPr xmlns="http://schemas.microsoft.com/office/spreadsheetml/2009/9/main" objectType="Button"/>
</file>

<file path=xl/ctrlProps/ctrlProp1056.xml><?xml version="1.0" encoding="utf-8"?>
<formControlPr xmlns="http://schemas.microsoft.com/office/spreadsheetml/2009/9/main" objectType="Button"/>
</file>

<file path=xl/ctrlProps/ctrlProp1057.xml><?xml version="1.0" encoding="utf-8"?>
<formControlPr xmlns="http://schemas.microsoft.com/office/spreadsheetml/2009/9/main" objectType="Button"/>
</file>

<file path=xl/ctrlProps/ctrlProp1058.xml><?xml version="1.0" encoding="utf-8"?>
<formControlPr xmlns="http://schemas.microsoft.com/office/spreadsheetml/2009/9/main" objectType="Button"/>
</file>

<file path=xl/ctrlProps/ctrlProp1059.xml><?xml version="1.0" encoding="utf-8"?>
<formControlPr xmlns="http://schemas.microsoft.com/office/spreadsheetml/2009/9/main" objectType="Button"/>
</file>

<file path=xl/ctrlProps/ctrlProp106.xml><?xml version="1.0" encoding="utf-8"?>
<formControlPr xmlns="http://schemas.microsoft.com/office/spreadsheetml/2009/9/main" objectType="Button"/>
</file>

<file path=xl/ctrlProps/ctrlProp1060.xml><?xml version="1.0" encoding="utf-8"?>
<formControlPr xmlns="http://schemas.microsoft.com/office/spreadsheetml/2009/9/main" objectType="Button"/>
</file>

<file path=xl/ctrlProps/ctrlProp1061.xml><?xml version="1.0" encoding="utf-8"?>
<formControlPr xmlns="http://schemas.microsoft.com/office/spreadsheetml/2009/9/main" objectType="Button"/>
</file>

<file path=xl/ctrlProps/ctrlProp1062.xml><?xml version="1.0" encoding="utf-8"?>
<formControlPr xmlns="http://schemas.microsoft.com/office/spreadsheetml/2009/9/main" objectType="Button"/>
</file>

<file path=xl/ctrlProps/ctrlProp1063.xml><?xml version="1.0" encoding="utf-8"?>
<formControlPr xmlns="http://schemas.microsoft.com/office/spreadsheetml/2009/9/main" objectType="Button"/>
</file>

<file path=xl/ctrlProps/ctrlProp1064.xml><?xml version="1.0" encoding="utf-8"?>
<formControlPr xmlns="http://schemas.microsoft.com/office/spreadsheetml/2009/9/main" objectType="Button"/>
</file>

<file path=xl/ctrlProps/ctrlProp1065.xml><?xml version="1.0" encoding="utf-8"?>
<formControlPr xmlns="http://schemas.microsoft.com/office/spreadsheetml/2009/9/main" objectType="Button"/>
</file>

<file path=xl/ctrlProps/ctrlProp1066.xml><?xml version="1.0" encoding="utf-8"?>
<formControlPr xmlns="http://schemas.microsoft.com/office/spreadsheetml/2009/9/main" objectType="Button"/>
</file>

<file path=xl/ctrlProps/ctrlProp1067.xml><?xml version="1.0" encoding="utf-8"?>
<formControlPr xmlns="http://schemas.microsoft.com/office/spreadsheetml/2009/9/main" objectType="Button"/>
</file>

<file path=xl/ctrlProps/ctrlProp1068.xml><?xml version="1.0" encoding="utf-8"?>
<formControlPr xmlns="http://schemas.microsoft.com/office/spreadsheetml/2009/9/main" objectType="Button"/>
</file>

<file path=xl/ctrlProps/ctrlProp1069.xml><?xml version="1.0" encoding="utf-8"?>
<formControlPr xmlns="http://schemas.microsoft.com/office/spreadsheetml/2009/9/main" objectType="Button"/>
</file>

<file path=xl/ctrlProps/ctrlProp107.xml><?xml version="1.0" encoding="utf-8"?>
<formControlPr xmlns="http://schemas.microsoft.com/office/spreadsheetml/2009/9/main" objectType="Button"/>
</file>

<file path=xl/ctrlProps/ctrlProp1070.xml><?xml version="1.0" encoding="utf-8"?>
<formControlPr xmlns="http://schemas.microsoft.com/office/spreadsheetml/2009/9/main" objectType="Button"/>
</file>

<file path=xl/ctrlProps/ctrlProp1071.xml><?xml version="1.0" encoding="utf-8"?>
<formControlPr xmlns="http://schemas.microsoft.com/office/spreadsheetml/2009/9/main" objectType="Button"/>
</file>

<file path=xl/ctrlProps/ctrlProp1072.xml><?xml version="1.0" encoding="utf-8"?>
<formControlPr xmlns="http://schemas.microsoft.com/office/spreadsheetml/2009/9/main" objectType="Button"/>
</file>

<file path=xl/ctrlProps/ctrlProp1073.xml><?xml version="1.0" encoding="utf-8"?>
<formControlPr xmlns="http://schemas.microsoft.com/office/spreadsheetml/2009/9/main" objectType="Button"/>
</file>

<file path=xl/ctrlProps/ctrlProp1074.xml><?xml version="1.0" encoding="utf-8"?>
<formControlPr xmlns="http://schemas.microsoft.com/office/spreadsheetml/2009/9/main" objectType="Button"/>
</file>

<file path=xl/ctrlProps/ctrlProp1075.xml><?xml version="1.0" encoding="utf-8"?>
<formControlPr xmlns="http://schemas.microsoft.com/office/spreadsheetml/2009/9/main" objectType="Button"/>
</file>

<file path=xl/ctrlProps/ctrlProp1076.xml><?xml version="1.0" encoding="utf-8"?>
<formControlPr xmlns="http://schemas.microsoft.com/office/spreadsheetml/2009/9/main" objectType="Button"/>
</file>

<file path=xl/ctrlProps/ctrlProp1077.xml><?xml version="1.0" encoding="utf-8"?>
<formControlPr xmlns="http://schemas.microsoft.com/office/spreadsheetml/2009/9/main" objectType="Button"/>
</file>

<file path=xl/ctrlProps/ctrlProp1078.xml><?xml version="1.0" encoding="utf-8"?>
<formControlPr xmlns="http://schemas.microsoft.com/office/spreadsheetml/2009/9/main" objectType="Button"/>
</file>

<file path=xl/ctrlProps/ctrlProp1079.xml><?xml version="1.0" encoding="utf-8"?>
<formControlPr xmlns="http://schemas.microsoft.com/office/spreadsheetml/2009/9/main" objectType="Button"/>
</file>

<file path=xl/ctrlProps/ctrlProp108.xml><?xml version="1.0" encoding="utf-8"?>
<formControlPr xmlns="http://schemas.microsoft.com/office/spreadsheetml/2009/9/main" objectType="Button"/>
</file>

<file path=xl/ctrlProps/ctrlProp1080.xml><?xml version="1.0" encoding="utf-8"?>
<formControlPr xmlns="http://schemas.microsoft.com/office/spreadsheetml/2009/9/main" objectType="Button"/>
</file>

<file path=xl/ctrlProps/ctrlProp1081.xml><?xml version="1.0" encoding="utf-8"?>
<formControlPr xmlns="http://schemas.microsoft.com/office/spreadsheetml/2009/9/main" objectType="Button"/>
</file>

<file path=xl/ctrlProps/ctrlProp1082.xml><?xml version="1.0" encoding="utf-8"?>
<formControlPr xmlns="http://schemas.microsoft.com/office/spreadsheetml/2009/9/main" objectType="Button"/>
</file>

<file path=xl/ctrlProps/ctrlProp1083.xml><?xml version="1.0" encoding="utf-8"?>
<formControlPr xmlns="http://schemas.microsoft.com/office/spreadsheetml/2009/9/main" objectType="Button"/>
</file>

<file path=xl/ctrlProps/ctrlProp1084.xml><?xml version="1.0" encoding="utf-8"?>
<formControlPr xmlns="http://schemas.microsoft.com/office/spreadsheetml/2009/9/main" objectType="Button"/>
</file>

<file path=xl/ctrlProps/ctrlProp1085.xml><?xml version="1.0" encoding="utf-8"?>
<formControlPr xmlns="http://schemas.microsoft.com/office/spreadsheetml/2009/9/main" objectType="Button"/>
</file>

<file path=xl/ctrlProps/ctrlProp1086.xml><?xml version="1.0" encoding="utf-8"?>
<formControlPr xmlns="http://schemas.microsoft.com/office/spreadsheetml/2009/9/main" objectType="Button"/>
</file>

<file path=xl/ctrlProps/ctrlProp1087.xml><?xml version="1.0" encoding="utf-8"?>
<formControlPr xmlns="http://schemas.microsoft.com/office/spreadsheetml/2009/9/main" objectType="Button"/>
</file>

<file path=xl/ctrlProps/ctrlProp1088.xml><?xml version="1.0" encoding="utf-8"?>
<formControlPr xmlns="http://schemas.microsoft.com/office/spreadsheetml/2009/9/main" objectType="Button"/>
</file>

<file path=xl/ctrlProps/ctrlProp1089.xml><?xml version="1.0" encoding="utf-8"?>
<formControlPr xmlns="http://schemas.microsoft.com/office/spreadsheetml/2009/9/main" objectType="Button"/>
</file>

<file path=xl/ctrlProps/ctrlProp109.xml><?xml version="1.0" encoding="utf-8"?>
<formControlPr xmlns="http://schemas.microsoft.com/office/spreadsheetml/2009/9/main" objectType="Button"/>
</file>

<file path=xl/ctrlProps/ctrlProp1090.xml><?xml version="1.0" encoding="utf-8"?>
<formControlPr xmlns="http://schemas.microsoft.com/office/spreadsheetml/2009/9/main" objectType="Button"/>
</file>

<file path=xl/ctrlProps/ctrlProp1091.xml><?xml version="1.0" encoding="utf-8"?>
<formControlPr xmlns="http://schemas.microsoft.com/office/spreadsheetml/2009/9/main" objectType="Button"/>
</file>

<file path=xl/ctrlProps/ctrlProp1092.xml><?xml version="1.0" encoding="utf-8"?>
<formControlPr xmlns="http://schemas.microsoft.com/office/spreadsheetml/2009/9/main" objectType="Button"/>
</file>

<file path=xl/ctrlProps/ctrlProp1093.xml><?xml version="1.0" encoding="utf-8"?>
<formControlPr xmlns="http://schemas.microsoft.com/office/spreadsheetml/2009/9/main" objectType="Button"/>
</file>

<file path=xl/ctrlProps/ctrlProp1094.xml><?xml version="1.0" encoding="utf-8"?>
<formControlPr xmlns="http://schemas.microsoft.com/office/spreadsheetml/2009/9/main" objectType="Button"/>
</file>

<file path=xl/ctrlProps/ctrlProp1095.xml><?xml version="1.0" encoding="utf-8"?>
<formControlPr xmlns="http://schemas.microsoft.com/office/spreadsheetml/2009/9/main" objectType="Button"/>
</file>

<file path=xl/ctrlProps/ctrlProp1096.xml><?xml version="1.0" encoding="utf-8"?>
<formControlPr xmlns="http://schemas.microsoft.com/office/spreadsheetml/2009/9/main" objectType="Button"/>
</file>

<file path=xl/ctrlProps/ctrlProp1097.xml><?xml version="1.0" encoding="utf-8"?>
<formControlPr xmlns="http://schemas.microsoft.com/office/spreadsheetml/2009/9/main" objectType="Button"/>
</file>

<file path=xl/ctrlProps/ctrlProp1098.xml><?xml version="1.0" encoding="utf-8"?>
<formControlPr xmlns="http://schemas.microsoft.com/office/spreadsheetml/2009/9/main" objectType="Button"/>
</file>

<file path=xl/ctrlProps/ctrlProp1099.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10.xml><?xml version="1.0" encoding="utf-8"?>
<formControlPr xmlns="http://schemas.microsoft.com/office/spreadsheetml/2009/9/main" objectType="Button"/>
</file>

<file path=xl/ctrlProps/ctrlProp1100.xml><?xml version="1.0" encoding="utf-8"?>
<formControlPr xmlns="http://schemas.microsoft.com/office/spreadsheetml/2009/9/main" objectType="Button"/>
</file>

<file path=xl/ctrlProps/ctrlProp1101.xml><?xml version="1.0" encoding="utf-8"?>
<formControlPr xmlns="http://schemas.microsoft.com/office/spreadsheetml/2009/9/main" objectType="Button"/>
</file>

<file path=xl/ctrlProps/ctrlProp1102.xml><?xml version="1.0" encoding="utf-8"?>
<formControlPr xmlns="http://schemas.microsoft.com/office/spreadsheetml/2009/9/main" objectType="Button"/>
</file>

<file path=xl/ctrlProps/ctrlProp1103.xml><?xml version="1.0" encoding="utf-8"?>
<formControlPr xmlns="http://schemas.microsoft.com/office/spreadsheetml/2009/9/main" objectType="Button"/>
</file>

<file path=xl/ctrlProps/ctrlProp1104.xml><?xml version="1.0" encoding="utf-8"?>
<formControlPr xmlns="http://schemas.microsoft.com/office/spreadsheetml/2009/9/main" objectType="Button"/>
</file>

<file path=xl/ctrlProps/ctrlProp1105.xml><?xml version="1.0" encoding="utf-8"?>
<formControlPr xmlns="http://schemas.microsoft.com/office/spreadsheetml/2009/9/main" objectType="Button"/>
</file>

<file path=xl/ctrlProps/ctrlProp1106.xml><?xml version="1.0" encoding="utf-8"?>
<formControlPr xmlns="http://schemas.microsoft.com/office/spreadsheetml/2009/9/main" objectType="Button"/>
</file>

<file path=xl/ctrlProps/ctrlProp1107.xml><?xml version="1.0" encoding="utf-8"?>
<formControlPr xmlns="http://schemas.microsoft.com/office/spreadsheetml/2009/9/main" objectType="Button"/>
</file>

<file path=xl/ctrlProps/ctrlProp1108.xml><?xml version="1.0" encoding="utf-8"?>
<formControlPr xmlns="http://schemas.microsoft.com/office/spreadsheetml/2009/9/main" objectType="Button"/>
</file>

<file path=xl/ctrlProps/ctrlProp1109.xml><?xml version="1.0" encoding="utf-8"?>
<formControlPr xmlns="http://schemas.microsoft.com/office/spreadsheetml/2009/9/main" objectType="Button"/>
</file>

<file path=xl/ctrlProps/ctrlProp111.xml><?xml version="1.0" encoding="utf-8"?>
<formControlPr xmlns="http://schemas.microsoft.com/office/spreadsheetml/2009/9/main" objectType="Button"/>
</file>

<file path=xl/ctrlProps/ctrlProp1110.xml><?xml version="1.0" encoding="utf-8"?>
<formControlPr xmlns="http://schemas.microsoft.com/office/spreadsheetml/2009/9/main" objectType="Button"/>
</file>

<file path=xl/ctrlProps/ctrlProp1111.xml><?xml version="1.0" encoding="utf-8"?>
<formControlPr xmlns="http://schemas.microsoft.com/office/spreadsheetml/2009/9/main" objectType="Button"/>
</file>

<file path=xl/ctrlProps/ctrlProp1112.xml><?xml version="1.0" encoding="utf-8"?>
<formControlPr xmlns="http://schemas.microsoft.com/office/spreadsheetml/2009/9/main" objectType="Button"/>
</file>

<file path=xl/ctrlProps/ctrlProp1113.xml><?xml version="1.0" encoding="utf-8"?>
<formControlPr xmlns="http://schemas.microsoft.com/office/spreadsheetml/2009/9/main" objectType="Button"/>
</file>

<file path=xl/ctrlProps/ctrlProp1114.xml><?xml version="1.0" encoding="utf-8"?>
<formControlPr xmlns="http://schemas.microsoft.com/office/spreadsheetml/2009/9/main" objectType="Button"/>
</file>

<file path=xl/ctrlProps/ctrlProp1115.xml><?xml version="1.0" encoding="utf-8"?>
<formControlPr xmlns="http://schemas.microsoft.com/office/spreadsheetml/2009/9/main" objectType="Button"/>
</file>

<file path=xl/ctrlProps/ctrlProp1116.xml><?xml version="1.0" encoding="utf-8"?>
<formControlPr xmlns="http://schemas.microsoft.com/office/spreadsheetml/2009/9/main" objectType="Button"/>
</file>

<file path=xl/ctrlProps/ctrlProp1117.xml><?xml version="1.0" encoding="utf-8"?>
<formControlPr xmlns="http://schemas.microsoft.com/office/spreadsheetml/2009/9/main" objectType="Button"/>
</file>

<file path=xl/ctrlProps/ctrlProp1118.xml><?xml version="1.0" encoding="utf-8"?>
<formControlPr xmlns="http://schemas.microsoft.com/office/spreadsheetml/2009/9/main" objectType="Button"/>
</file>

<file path=xl/ctrlProps/ctrlProp1119.xml><?xml version="1.0" encoding="utf-8"?>
<formControlPr xmlns="http://schemas.microsoft.com/office/spreadsheetml/2009/9/main" objectType="Button"/>
</file>

<file path=xl/ctrlProps/ctrlProp112.xml><?xml version="1.0" encoding="utf-8"?>
<formControlPr xmlns="http://schemas.microsoft.com/office/spreadsheetml/2009/9/main" objectType="Button"/>
</file>

<file path=xl/ctrlProps/ctrlProp1120.xml><?xml version="1.0" encoding="utf-8"?>
<formControlPr xmlns="http://schemas.microsoft.com/office/spreadsheetml/2009/9/main" objectType="Button"/>
</file>

<file path=xl/ctrlProps/ctrlProp1121.xml><?xml version="1.0" encoding="utf-8"?>
<formControlPr xmlns="http://schemas.microsoft.com/office/spreadsheetml/2009/9/main" objectType="Button"/>
</file>

<file path=xl/ctrlProps/ctrlProp1122.xml><?xml version="1.0" encoding="utf-8"?>
<formControlPr xmlns="http://schemas.microsoft.com/office/spreadsheetml/2009/9/main" objectType="Button"/>
</file>

<file path=xl/ctrlProps/ctrlProp1123.xml><?xml version="1.0" encoding="utf-8"?>
<formControlPr xmlns="http://schemas.microsoft.com/office/spreadsheetml/2009/9/main" objectType="Button"/>
</file>

<file path=xl/ctrlProps/ctrlProp1124.xml><?xml version="1.0" encoding="utf-8"?>
<formControlPr xmlns="http://schemas.microsoft.com/office/spreadsheetml/2009/9/main" objectType="Button"/>
</file>

<file path=xl/ctrlProps/ctrlProp1125.xml><?xml version="1.0" encoding="utf-8"?>
<formControlPr xmlns="http://schemas.microsoft.com/office/spreadsheetml/2009/9/main" objectType="Button"/>
</file>

<file path=xl/ctrlProps/ctrlProp1126.xml><?xml version="1.0" encoding="utf-8"?>
<formControlPr xmlns="http://schemas.microsoft.com/office/spreadsheetml/2009/9/main" objectType="Button"/>
</file>

<file path=xl/ctrlProps/ctrlProp1127.xml><?xml version="1.0" encoding="utf-8"?>
<formControlPr xmlns="http://schemas.microsoft.com/office/spreadsheetml/2009/9/main" objectType="Button"/>
</file>

<file path=xl/ctrlProps/ctrlProp1128.xml><?xml version="1.0" encoding="utf-8"?>
<formControlPr xmlns="http://schemas.microsoft.com/office/spreadsheetml/2009/9/main" objectType="Button"/>
</file>

<file path=xl/ctrlProps/ctrlProp1129.xml><?xml version="1.0" encoding="utf-8"?>
<formControlPr xmlns="http://schemas.microsoft.com/office/spreadsheetml/2009/9/main" objectType="Button"/>
</file>

<file path=xl/ctrlProps/ctrlProp113.xml><?xml version="1.0" encoding="utf-8"?>
<formControlPr xmlns="http://schemas.microsoft.com/office/spreadsheetml/2009/9/main" objectType="Button"/>
</file>

<file path=xl/ctrlProps/ctrlProp1130.xml><?xml version="1.0" encoding="utf-8"?>
<formControlPr xmlns="http://schemas.microsoft.com/office/spreadsheetml/2009/9/main" objectType="Button"/>
</file>

<file path=xl/ctrlProps/ctrlProp1131.xml><?xml version="1.0" encoding="utf-8"?>
<formControlPr xmlns="http://schemas.microsoft.com/office/spreadsheetml/2009/9/main" objectType="Button"/>
</file>

<file path=xl/ctrlProps/ctrlProp1132.xml><?xml version="1.0" encoding="utf-8"?>
<formControlPr xmlns="http://schemas.microsoft.com/office/spreadsheetml/2009/9/main" objectType="Button"/>
</file>

<file path=xl/ctrlProps/ctrlProp1133.xml><?xml version="1.0" encoding="utf-8"?>
<formControlPr xmlns="http://schemas.microsoft.com/office/spreadsheetml/2009/9/main" objectType="Button"/>
</file>

<file path=xl/ctrlProps/ctrlProp1134.xml><?xml version="1.0" encoding="utf-8"?>
<formControlPr xmlns="http://schemas.microsoft.com/office/spreadsheetml/2009/9/main" objectType="Button"/>
</file>

<file path=xl/ctrlProps/ctrlProp1135.xml><?xml version="1.0" encoding="utf-8"?>
<formControlPr xmlns="http://schemas.microsoft.com/office/spreadsheetml/2009/9/main" objectType="Button"/>
</file>

<file path=xl/ctrlProps/ctrlProp1136.xml><?xml version="1.0" encoding="utf-8"?>
<formControlPr xmlns="http://schemas.microsoft.com/office/spreadsheetml/2009/9/main" objectType="Button"/>
</file>

<file path=xl/ctrlProps/ctrlProp1137.xml><?xml version="1.0" encoding="utf-8"?>
<formControlPr xmlns="http://schemas.microsoft.com/office/spreadsheetml/2009/9/main" objectType="Button"/>
</file>

<file path=xl/ctrlProps/ctrlProp1138.xml><?xml version="1.0" encoding="utf-8"?>
<formControlPr xmlns="http://schemas.microsoft.com/office/spreadsheetml/2009/9/main" objectType="Button"/>
</file>

<file path=xl/ctrlProps/ctrlProp1139.xml><?xml version="1.0" encoding="utf-8"?>
<formControlPr xmlns="http://schemas.microsoft.com/office/spreadsheetml/2009/9/main" objectType="Button"/>
</file>

<file path=xl/ctrlProps/ctrlProp114.xml><?xml version="1.0" encoding="utf-8"?>
<formControlPr xmlns="http://schemas.microsoft.com/office/spreadsheetml/2009/9/main" objectType="Button"/>
</file>

<file path=xl/ctrlProps/ctrlProp1140.xml><?xml version="1.0" encoding="utf-8"?>
<formControlPr xmlns="http://schemas.microsoft.com/office/spreadsheetml/2009/9/main" objectType="Button"/>
</file>

<file path=xl/ctrlProps/ctrlProp1141.xml><?xml version="1.0" encoding="utf-8"?>
<formControlPr xmlns="http://schemas.microsoft.com/office/spreadsheetml/2009/9/main" objectType="Button"/>
</file>

<file path=xl/ctrlProps/ctrlProp1142.xml><?xml version="1.0" encoding="utf-8"?>
<formControlPr xmlns="http://schemas.microsoft.com/office/spreadsheetml/2009/9/main" objectType="Button"/>
</file>

<file path=xl/ctrlProps/ctrlProp1143.xml><?xml version="1.0" encoding="utf-8"?>
<formControlPr xmlns="http://schemas.microsoft.com/office/spreadsheetml/2009/9/main" objectType="Button"/>
</file>

<file path=xl/ctrlProps/ctrlProp1144.xml><?xml version="1.0" encoding="utf-8"?>
<formControlPr xmlns="http://schemas.microsoft.com/office/spreadsheetml/2009/9/main" objectType="Button"/>
</file>

<file path=xl/ctrlProps/ctrlProp1145.xml><?xml version="1.0" encoding="utf-8"?>
<formControlPr xmlns="http://schemas.microsoft.com/office/spreadsheetml/2009/9/main" objectType="Button"/>
</file>

<file path=xl/ctrlProps/ctrlProp1146.xml><?xml version="1.0" encoding="utf-8"?>
<formControlPr xmlns="http://schemas.microsoft.com/office/spreadsheetml/2009/9/main" objectType="Button"/>
</file>

<file path=xl/ctrlProps/ctrlProp1147.xml><?xml version="1.0" encoding="utf-8"?>
<formControlPr xmlns="http://schemas.microsoft.com/office/spreadsheetml/2009/9/main" objectType="Button"/>
</file>

<file path=xl/ctrlProps/ctrlProp1148.xml><?xml version="1.0" encoding="utf-8"?>
<formControlPr xmlns="http://schemas.microsoft.com/office/spreadsheetml/2009/9/main" objectType="Button"/>
</file>

<file path=xl/ctrlProps/ctrlProp1149.xml><?xml version="1.0" encoding="utf-8"?>
<formControlPr xmlns="http://schemas.microsoft.com/office/spreadsheetml/2009/9/main" objectType="Button"/>
</file>

<file path=xl/ctrlProps/ctrlProp115.xml><?xml version="1.0" encoding="utf-8"?>
<formControlPr xmlns="http://schemas.microsoft.com/office/spreadsheetml/2009/9/main" objectType="Button"/>
</file>

<file path=xl/ctrlProps/ctrlProp1150.xml><?xml version="1.0" encoding="utf-8"?>
<formControlPr xmlns="http://schemas.microsoft.com/office/spreadsheetml/2009/9/main" objectType="Button"/>
</file>

<file path=xl/ctrlProps/ctrlProp1151.xml><?xml version="1.0" encoding="utf-8"?>
<formControlPr xmlns="http://schemas.microsoft.com/office/spreadsheetml/2009/9/main" objectType="Button"/>
</file>

<file path=xl/ctrlProps/ctrlProp1152.xml><?xml version="1.0" encoding="utf-8"?>
<formControlPr xmlns="http://schemas.microsoft.com/office/spreadsheetml/2009/9/main" objectType="Button"/>
</file>

<file path=xl/ctrlProps/ctrlProp1153.xml><?xml version="1.0" encoding="utf-8"?>
<formControlPr xmlns="http://schemas.microsoft.com/office/spreadsheetml/2009/9/main" objectType="Button"/>
</file>

<file path=xl/ctrlProps/ctrlProp1154.xml><?xml version="1.0" encoding="utf-8"?>
<formControlPr xmlns="http://schemas.microsoft.com/office/spreadsheetml/2009/9/main" objectType="Button"/>
</file>

<file path=xl/ctrlProps/ctrlProp1155.xml><?xml version="1.0" encoding="utf-8"?>
<formControlPr xmlns="http://schemas.microsoft.com/office/spreadsheetml/2009/9/main" objectType="Button"/>
</file>

<file path=xl/ctrlProps/ctrlProp1156.xml><?xml version="1.0" encoding="utf-8"?>
<formControlPr xmlns="http://schemas.microsoft.com/office/spreadsheetml/2009/9/main" objectType="Button"/>
</file>

<file path=xl/ctrlProps/ctrlProp1157.xml><?xml version="1.0" encoding="utf-8"?>
<formControlPr xmlns="http://schemas.microsoft.com/office/spreadsheetml/2009/9/main" objectType="Button"/>
</file>

<file path=xl/ctrlProps/ctrlProp1158.xml><?xml version="1.0" encoding="utf-8"?>
<formControlPr xmlns="http://schemas.microsoft.com/office/spreadsheetml/2009/9/main" objectType="Button"/>
</file>

<file path=xl/ctrlProps/ctrlProp1159.xml><?xml version="1.0" encoding="utf-8"?>
<formControlPr xmlns="http://schemas.microsoft.com/office/spreadsheetml/2009/9/main" objectType="Button"/>
</file>

<file path=xl/ctrlProps/ctrlProp116.xml><?xml version="1.0" encoding="utf-8"?>
<formControlPr xmlns="http://schemas.microsoft.com/office/spreadsheetml/2009/9/main" objectType="Button"/>
</file>

<file path=xl/ctrlProps/ctrlProp1160.xml><?xml version="1.0" encoding="utf-8"?>
<formControlPr xmlns="http://schemas.microsoft.com/office/spreadsheetml/2009/9/main" objectType="Button"/>
</file>

<file path=xl/ctrlProps/ctrlProp1161.xml><?xml version="1.0" encoding="utf-8"?>
<formControlPr xmlns="http://schemas.microsoft.com/office/spreadsheetml/2009/9/main" objectType="Button"/>
</file>

<file path=xl/ctrlProps/ctrlProp1162.xml><?xml version="1.0" encoding="utf-8"?>
<formControlPr xmlns="http://schemas.microsoft.com/office/spreadsheetml/2009/9/main" objectType="Button"/>
</file>

<file path=xl/ctrlProps/ctrlProp1163.xml><?xml version="1.0" encoding="utf-8"?>
<formControlPr xmlns="http://schemas.microsoft.com/office/spreadsheetml/2009/9/main" objectType="Button"/>
</file>

<file path=xl/ctrlProps/ctrlProp1164.xml><?xml version="1.0" encoding="utf-8"?>
<formControlPr xmlns="http://schemas.microsoft.com/office/spreadsheetml/2009/9/main" objectType="Button"/>
</file>

<file path=xl/ctrlProps/ctrlProp1165.xml><?xml version="1.0" encoding="utf-8"?>
<formControlPr xmlns="http://schemas.microsoft.com/office/spreadsheetml/2009/9/main" objectType="Button"/>
</file>

<file path=xl/ctrlProps/ctrlProp1166.xml><?xml version="1.0" encoding="utf-8"?>
<formControlPr xmlns="http://schemas.microsoft.com/office/spreadsheetml/2009/9/main" objectType="Button"/>
</file>

<file path=xl/ctrlProps/ctrlProp1167.xml><?xml version="1.0" encoding="utf-8"?>
<formControlPr xmlns="http://schemas.microsoft.com/office/spreadsheetml/2009/9/main" objectType="Button"/>
</file>

<file path=xl/ctrlProps/ctrlProp1168.xml><?xml version="1.0" encoding="utf-8"?>
<formControlPr xmlns="http://schemas.microsoft.com/office/spreadsheetml/2009/9/main" objectType="Button"/>
</file>

<file path=xl/ctrlProps/ctrlProp1169.xml><?xml version="1.0" encoding="utf-8"?>
<formControlPr xmlns="http://schemas.microsoft.com/office/spreadsheetml/2009/9/main" objectType="Button"/>
</file>

<file path=xl/ctrlProps/ctrlProp117.xml><?xml version="1.0" encoding="utf-8"?>
<formControlPr xmlns="http://schemas.microsoft.com/office/spreadsheetml/2009/9/main" objectType="Button"/>
</file>

<file path=xl/ctrlProps/ctrlProp1170.xml><?xml version="1.0" encoding="utf-8"?>
<formControlPr xmlns="http://schemas.microsoft.com/office/spreadsheetml/2009/9/main" objectType="Button"/>
</file>

<file path=xl/ctrlProps/ctrlProp1171.xml><?xml version="1.0" encoding="utf-8"?>
<formControlPr xmlns="http://schemas.microsoft.com/office/spreadsheetml/2009/9/main" objectType="Button"/>
</file>

<file path=xl/ctrlProps/ctrlProp1172.xml><?xml version="1.0" encoding="utf-8"?>
<formControlPr xmlns="http://schemas.microsoft.com/office/spreadsheetml/2009/9/main" objectType="Button"/>
</file>

<file path=xl/ctrlProps/ctrlProp1173.xml><?xml version="1.0" encoding="utf-8"?>
<formControlPr xmlns="http://schemas.microsoft.com/office/spreadsheetml/2009/9/main" objectType="Button"/>
</file>

<file path=xl/ctrlProps/ctrlProp1174.xml><?xml version="1.0" encoding="utf-8"?>
<formControlPr xmlns="http://schemas.microsoft.com/office/spreadsheetml/2009/9/main" objectType="Button"/>
</file>

<file path=xl/ctrlProps/ctrlProp1175.xml><?xml version="1.0" encoding="utf-8"?>
<formControlPr xmlns="http://schemas.microsoft.com/office/spreadsheetml/2009/9/main" objectType="Button"/>
</file>

<file path=xl/ctrlProps/ctrlProp1176.xml><?xml version="1.0" encoding="utf-8"?>
<formControlPr xmlns="http://schemas.microsoft.com/office/spreadsheetml/2009/9/main" objectType="Button"/>
</file>

<file path=xl/ctrlProps/ctrlProp1177.xml><?xml version="1.0" encoding="utf-8"?>
<formControlPr xmlns="http://schemas.microsoft.com/office/spreadsheetml/2009/9/main" objectType="Button"/>
</file>

<file path=xl/ctrlProps/ctrlProp1178.xml><?xml version="1.0" encoding="utf-8"?>
<formControlPr xmlns="http://schemas.microsoft.com/office/spreadsheetml/2009/9/main" objectType="Button"/>
</file>

<file path=xl/ctrlProps/ctrlProp1179.xml><?xml version="1.0" encoding="utf-8"?>
<formControlPr xmlns="http://schemas.microsoft.com/office/spreadsheetml/2009/9/main" objectType="Button"/>
</file>

<file path=xl/ctrlProps/ctrlProp118.xml><?xml version="1.0" encoding="utf-8"?>
<formControlPr xmlns="http://schemas.microsoft.com/office/spreadsheetml/2009/9/main" objectType="Button"/>
</file>

<file path=xl/ctrlProps/ctrlProp1180.xml><?xml version="1.0" encoding="utf-8"?>
<formControlPr xmlns="http://schemas.microsoft.com/office/spreadsheetml/2009/9/main" objectType="Button"/>
</file>

<file path=xl/ctrlProps/ctrlProp1181.xml><?xml version="1.0" encoding="utf-8"?>
<formControlPr xmlns="http://schemas.microsoft.com/office/spreadsheetml/2009/9/main" objectType="Button"/>
</file>

<file path=xl/ctrlProps/ctrlProp1182.xml><?xml version="1.0" encoding="utf-8"?>
<formControlPr xmlns="http://schemas.microsoft.com/office/spreadsheetml/2009/9/main" objectType="Button"/>
</file>

<file path=xl/ctrlProps/ctrlProp1183.xml><?xml version="1.0" encoding="utf-8"?>
<formControlPr xmlns="http://schemas.microsoft.com/office/spreadsheetml/2009/9/main" objectType="Button"/>
</file>

<file path=xl/ctrlProps/ctrlProp1184.xml><?xml version="1.0" encoding="utf-8"?>
<formControlPr xmlns="http://schemas.microsoft.com/office/spreadsheetml/2009/9/main" objectType="Button"/>
</file>

<file path=xl/ctrlProps/ctrlProp1185.xml><?xml version="1.0" encoding="utf-8"?>
<formControlPr xmlns="http://schemas.microsoft.com/office/spreadsheetml/2009/9/main" objectType="Button"/>
</file>

<file path=xl/ctrlProps/ctrlProp1186.xml><?xml version="1.0" encoding="utf-8"?>
<formControlPr xmlns="http://schemas.microsoft.com/office/spreadsheetml/2009/9/main" objectType="Button"/>
</file>

<file path=xl/ctrlProps/ctrlProp1187.xml><?xml version="1.0" encoding="utf-8"?>
<formControlPr xmlns="http://schemas.microsoft.com/office/spreadsheetml/2009/9/main" objectType="Button"/>
</file>

<file path=xl/ctrlProps/ctrlProp1188.xml><?xml version="1.0" encoding="utf-8"?>
<formControlPr xmlns="http://schemas.microsoft.com/office/spreadsheetml/2009/9/main" objectType="Button"/>
</file>

<file path=xl/ctrlProps/ctrlProp1189.xml><?xml version="1.0" encoding="utf-8"?>
<formControlPr xmlns="http://schemas.microsoft.com/office/spreadsheetml/2009/9/main" objectType="Button"/>
</file>

<file path=xl/ctrlProps/ctrlProp119.xml><?xml version="1.0" encoding="utf-8"?>
<formControlPr xmlns="http://schemas.microsoft.com/office/spreadsheetml/2009/9/main" objectType="Button"/>
</file>

<file path=xl/ctrlProps/ctrlProp1190.xml><?xml version="1.0" encoding="utf-8"?>
<formControlPr xmlns="http://schemas.microsoft.com/office/spreadsheetml/2009/9/main" objectType="Button"/>
</file>

<file path=xl/ctrlProps/ctrlProp1191.xml><?xml version="1.0" encoding="utf-8"?>
<formControlPr xmlns="http://schemas.microsoft.com/office/spreadsheetml/2009/9/main" objectType="Button"/>
</file>

<file path=xl/ctrlProps/ctrlProp1192.xml><?xml version="1.0" encoding="utf-8"?>
<formControlPr xmlns="http://schemas.microsoft.com/office/spreadsheetml/2009/9/main" objectType="Button"/>
</file>

<file path=xl/ctrlProps/ctrlProp1193.xml><?xml version="1.0" encoding="utf-8"?>
<formControlPr xmlns="http://schemas.microsoft.com/office/spreadsheetml/2009/9/main" objectType="Button"/>
</file>

<file path=xl/ctrlProps/ctrlProp1194.xml><?xml version="1.0" encoding="utf-8"?>
<formControlPr xmlns="http://schemas.microsoft.com/office/spreadsheetml/2009/9/main" objectType="Button"/>
</file>

<file path=xl/ctrlProps/ctrlProp1195.xml><?xml version="1.0" encoding="utf-8"?>
<formControlPr xmlns="http://schemas.microsoft.com/office/spreadsheetml/2009/9/main" objectType="Button"/>
</file>

<file path=xl/ctrlProps/ctrlProp1196.xml><?xml version="1.0" encoding="utf-8"?>
<formControlPr xmlns="http://schemas.microsoft.com/office/spreadsheetml/2009/9/main" objectType="Button"/>
</file>

<file path=xl/ctrlProps/ctrlProp1197.xml><?xml version="1.0" encoding="utf-8"?>
<formControlPr xmlns="http://schemas.microsoft.com/office/spreadsheetml/2009/9/main" objectType="Button"/>
</file>

<file path=xl/ctrlProps/ctrlProp1198.xml><?xml version="1.0" encoding="utf-8"?>
<formControlPr xmlns="http://schemas.microsoft.com/office/spreadsheetml/2009/9/main" objectType="Button"/>
</file>

<file path=xl/ctrlProps/ctrlProp1199.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20.xml><?xml version="1.0" encoding="utf-8"?>
<formControlPr xmlns="http://schemas.microsoft.com/office/spreadsheetml/2009/9/main" objectType="Button"/>
</file>

<file path=xl/ctrlProps/ctrlProp1200.xml><?xml version="1.0" encoding="utf-8"?>
<formControlPr xmlns="http://schemas.microsoft.com/office/spreadsheetml/2009/9/main" objectType="Button"/>
</file>

<file path=xl/ctrlProps/ctrlProp1201.xml><?xml version="1.0" encoding="utf-8"?>
<formControlPr xmlns="http://schemas.microsoft.com/office/spreadsheetml/2009/9/main" objectType="Button"/>
</file>

<file path=xl/ctrlProps/ctrlProp1202.xml><?xml version="1.0" encoding="utf-8"?>
<formControlPr xmlns="http://schemas.microsoft.com/office/spreadsheetml/2009/9/main" objectType="Button"/>
</file>

<file path=xl/ctrlProps/ctrlProp1203.xml><?xml version="1.0" encoding="utf-8"?>
<formControlPr xmlns="http://schemas.microsoft.com/office/spreadsheetml/2009/9/main" objectType="Button"/>
</file>

<file path=xl/ctrlProps/ctrlProp1204.xml><?xml version="1.0" encoding="utf-8"?>
<formControlPr xmlns="http://schemas.microsoft.com/office/spreadsheetml/2009/9/main" objectType="Button"/>
</file>

<file path=xl/ctrlProps/ctrlProp1205.xml><?xml version="1.0" encoding="utf-8"?>
<formControlPr xmlns="http://schemas.microsoft.com/office/spreadsheetml/2009/9/main" objectType="Button"/>
</file>

<file path=xl/ctrlProps/ctrlProp1206.xml><?xml version="1.0" encoding="utf-8"?>
<formControlPr xmlns="http://schemas.microsoft.com/office/spreadsheetml/2009/9/main" objectType="Button"/>
</file>

<file path=xl/ctrlProps/ctrlProp1207.xml><?xml version="1.0" encoding="utf-8"?>
<formControlPr xmlns="http://schemas.microsoft.com/office/spreadsheetml/2009/9/main" objectType="Button"/>
</file>

<file path=xl/ctrlProps/ctrlProp1208.xml><?xml version="1.0" encoding="utf-8"?>
<formControlPr xmlns="http://schemas.microsoft.com/office/spreadsheetml/2009/9/main" objectType="Button"/>
</file>

<file path=xl/ctrlProps/ctrlProp1209.xml><?xml version="1.0" encoding="utf-8"?>
<formControlPr xmlns="http://schemas.microsoft.com/office/spreadsheetml/2009/9/main" objectType="Button"/>
</file>

<file path=xl/ctrlProps/ctrlProp121.xml><?xml version="1.0" encoding="utf-8"?>
<formControlPr xmlns="http://schemas.microsoft.com/office/spreadsheetml/2009/9/main" objectType="Button"/>
</file>

<file path=xl/ctrlProps/ctrlProp1210.xml><?xml version="1.0" encoding="utf-8"?>
<formControlPr xmlns="http://schemas.microsoft.com/office/spreadsheetml/2009/9/main" objectType="Button"/>
</file>

<file path=xl/ctrlProps/ctrlProp1211.xml><?xml version="1.0" encoding="utf-8"?>
<formControlPr xmlns="http://schemas.microsoft.com/office/spreadsheetml/2009/9/main" objectType="Button"/>
</file>

<file path=xl/ctrlProps/ctrlProp1212.xml><?xml version="1.0" encoding="utf-8"?>
<formControlPr xmlns="http://schemas.microsoft.com/office/spreadsheetml/2009/9/main" objectType="Button"/>
</file>

<file path=xl/ctrlProps/ctrlProp1213.xml><?xml version="1.0" encoding="utf-8"?>
<formControlPr xmlns="http://schemas.microsoft.com/office/spreadsheetml/2009/9/main" objectType="Button"/>
</file>

<file path=xl/ctrlProps/ctrlProp1214.xml><?xml version="1.0" encoding="utf-8"?>
<formControlPr xmlns="http://schemas.microsoft.com/office/spreadsheetml/2009/9/main" objectType="Button"/>
</file>

<file path=xl/ctrlProps/ctrlProp1215.xml><?xml version="1.0" encoding="utf-8"?>
<formControlPr xmlns="http://schemas.microsoft.com/office/spreadsheetml/2009/9/main" objectType="Button"/>
</file>

<file path=xl/ctrlProps/ctrlProp1216.xml><?xml version="1.0" encoding="utf-8"?>
<formControlPr xmlns="http://schemas.microsoft.com/office/spreadsheetml/2009/9/main" objectType="Button"/>
</file>

<file path=xl/ctrlProps/ctrlProp1217.xml><?xml version="1.0" encoding="utf-8"?>
<formControlPr xmlns="http://schemas.microsoft.com/office/spreadsheetml/2009/9/main" objectType="Button"/>
</file>

<file path=xl/ctrlProps/ctrlProp1218.xml><?xml version="1.0" encoding="utf-8"?>
<formControlPr xmlns="http://schemas.microsoft.com/office/spreadsheetml/2009/9/main" objectType="Button"/>
</file>

<file path=xl/ctrlProps/ctrlProp1219.xml><?xml version="1.0" encoding="utf-8"?>
<formControlPr xmlns="http://schemas.microsoft.com/office/spreadsheetml/2009/9/main" objectType="Button"/>
</file>

<file path=xl/ctrlProps/ctrlProp122.xml><?xml version="1.0" encoding="utf-8"?>
<formControlPr xmlns="http://schemas.microsoft.com/office/spreadsheetml/2009/9/main" objectType="Button"/>
</file>

<file path=xl/ctrlProps/ctrlProp1220.xml><?xml version="1.0" encoding="utf-8"?>
<formControlPr xmlns="http://schemas.microsoft.com/office/spreadsheetml/2009/9/main" objectType="Button"/>
</file>

<file path=xl/ctrlProps/ctrlProp1221.xml><?xml version="1.0" encoding="utf-8"?>
<formControlPr xmlns="http://schemas.microsoft.com/office/spreadsheetml/2009/9/main" objectType="Button"/>
</file>

<file path=xl/ctrlProps/ctrlProp1222.xml><?xml version="1.0" encoding="utf-8"?>
<formControlPr xmlns="http://schemas.microsoft.com/office/spreadsheetml/2009/9/main" objectType="Button"/>
</file>

<file path=xl/ctrlProps/ctrlProp1223.xml><?xml version="1.0" encoding="utf-8"?>
<formControlPr xmlns="http://schemas.microsoft.com/office/spreadsheetml/2009/9/main" objectType="Button"/>
</file>

<file path=xl/ctrlProps/ctrlProp1224.xml><?xml version="1.0" encoding="utf-8"?>
<formControlPr xmlns="http://schemas.microsoft.com/office/spreadsheetml/2009/9/main" objectType="Button"/>
</file>

<file path=xl/ctrlProps/ctrlProp1225.xml><?xml version="1.0" encoding="utf-8"?>
<formControlPr xmlns="http://schemas.microsoft.com/office/spreadsheetml/2009/9/main" objectType="Button"/>
</file>

<file path=xl/ctrlProps/ctrlProp1226.xml><?xml version="1.0" encoding="utf-8"?>
<formControlPr xmlns="http://schemas.microsoft.com/office/spreadsheetml/2009/9/main" objectType="Button"/>
</file>

<file path=xl/ctrlProps/ctrlProp1227.xml><?xml version="1.0" encoding="utf-8"?>
<formControlPr xmlns="http://schemas.microsoft.com/office/spreadsheetml/2009/9/main" objectType="Button"/>
</file>

<file path=xl/ctrlProps/ctrlProp1228.xml><?xml version="1.0" encoding="utf-8"?>
<formControlPr xmlns="http://schemas.microsoft.com/office/spreadsheetml/2009/9/main" objectType="Button"/>
</file>

<file path=xl/ctrlProps/ctrlProp1229.xml><?xml version="1.0" encoding="utf-8"?>
<formControlPr xmlns="http://schemas.microsoft.com/office/spreadsheetml/2009/9/main" objectType="Button"/>
</file>

<file path=xl/ctrlProps/ctrlProp123.xml><?xml version="1.0" encoding="utf-8"?>
<formControlPr xmlns="http://schemas.microsoft.com/office/spreadsheetml/2009/9/main" objectType="Button"/>
</file>

<file path=xl/ctrlProps/ctrlProp1230.xml><?xml version="1.0" encoding="utf-8"?>
<formControlPr xmlns="http://schemas.microsoft.com/office/spreadsheetml/2009/9/main" objectType="Button"/>
</file>

<file path=xl/ctrlProps/ctrlProp1231.xml><?xml version="1.0" encoding="utf-8"?>
<formControlPr xmlns="http://schemas.microsoft.com/office/spreadsheetml/2009/9/main" objectType="Button"/>
</file>

<file path=xl/ctrlProps/ctrlProp1232.xml><?xml version="1.0" encoding="utf-8"?>
<formControlPr xmlns="http://schemas.microsoft.com/office/spreadsheetml/2009/9/main" objectType="Button"/>
</file>

<file path=xl/ctrlProps/ctrlProp1233.xml><?xml version="1.0" encoding="utf-8"?>
<formControlPr xmlns="http://schemas.microsoft.com/office/spreadsheetml/2009/9/main" objectType="Button"/>
</file>

<file path=xl/ctrlProps/ctrlProp1234.xml><?xml version="1.0" encoding="utf-8"?>
<formControlPr xmlns="http://schemas.microsoft.com/office/spreadsheetml/2009/9/main" objectType="Button"/>
</file>

<file path=xl/ctrlProps/ctrlProp1235.xml><?xml version="1.0" encoding="utf-8"?>
<formControlPr xmlns="http://schemas.microsoft.com/office/spreadsheetml/2009/9/main" objectType="Button"/>
</file>

<file path=xl/ctrlProps/ctrlProp1236.xml><?xml version="1.0" encoding="utf-8"?>
<formControlPr xmlns="http://schemas.microsoft.com/office/spreadsheetml/2009/9/main" objectType="Button"/>
</file>

<file path=xl/ctrlProps/ctrlProp1237.xml><?xml version="1.0" encoding="utf-8"?>
<formControlPr xmlns="http://schemas.microsoft.com/office/spreadsheetml/2009/9/main" objectType="Button"/>
</file>

<file path=xl/ctrlProps/ctrlProp1238.xml><?xml version="1.0" encoding="utf-8"?>
<formControlPr xmlns="http://schemas.microsoft.com/office/spreadsheetml/2009/9/main" objectType="Button"/>
</file>

<file path=xl/ctrlProps/ctrlProp1239.xml><?xml version="1.0" encoding="utf-8"?>
<formControlPr xmlns="http://schemas.microsoft.com/office/spreadsheetml/2009/9/main" objectType="Button"/>
</file>

<file path=xl/ctrlProps/ctrlProp124.xml><?xml version="1.0" encoding="utf-8"?>
<formControlPr xmlns="http://schemas.microsoft.com/office/spreadsheetml/2009/9/main" objectType="Button"/>
</file>

<file path=xl/ctrlProps/ctrlProp1240.xml><?xml version="1.0" encoding="utf-8"?>
<formControlPr xmlns="http://schemas.microsoft.com/office/spreadsheetml/2009/9/main" objectType="Button"/>
</file>

<file path=xl/ctrlProps/ctrlProp1241.xml><?xml version="1.0" encoding="utf-8"?>
<formControlPr xmlns="http://schemas.microsoft.com/office/spreadsheetml/2009/9/main" objectType="Button"/>
</file>

<file path=xl/ctrlProps/ctrlProp1242.xml><?xml version="1.0" encoding="utf-8"?>
<formControlPr xmlns="http://schemas.microsoft.com/office/spreadsheetml/2009/9/main" objectType="Button"/>
</file>

<file path=xl/ctrlProps/ctrlProp1243.xml><?xml version="1.0" encoding="utf-8"?>
<formControlPr xmlns="http://schemas.microsoft.com/office/spreadsheetml/2009/9/main" objectType="Button"/>
</file>

<file path=xl/ctrlProps/ctrlProp1244.xml><?xml version="1.0" encoding="utf-8"?>
<formControlPr xmlns="http://schemas.microsoft.com/office/spreadsheetml/2009/9/main" objectType="Button"/>
</file>

<file path=xl/ctrlProps/ctrlProp1245.xml><?xml version="1.0" encoding="utf-8"?>
<formControlPr xmlns="http://schemas.microsoft.com/office/spreadsheetml/2009/9/main" objectType="Button"/>
</file>

<file path=xl/ctrlProps/ctrlProp1246.xml><?xml version="1.0" encoding="utf-8"?>
<formControlPr xmlns="http://schemas.microsoft.com/office/spreadsheetml/2009/9/main" objectType="Button"/>
</file>

<file path=xl/ctrlProps/ctrlProp1247.xml><?xml version="1.0" encoding="utf-8"?>
<formControlPr xmlns="http://schemas.microsoft.com/office/spreadsheetml/2009/9/main" objectType="Button"/>
</file>

<file path=xl/ctrlProps/ctrlProp1248.xml><?xml version="1.0" encoding="utf-8"?>
<formControlPr xmlns="http://schemas.microsoft.com/office/spreadsheetml/2009/9/main" objectType="Button"/>
</file>

<file path=xl/ctrlProps/ctrlProp1249.xml><?xml version="1.0" encoding="utf-8"?>
<formControlPr xmlns="http://schemas.microsoft.com/office/spreadsheetml/2009/9/main" objectType="Button"/>
</file>

<file path=xl/ctrlProps/ctrlProp125.xml><?xml version="1.0" encoding="utf-8"?>
<formControlPr xmlns="http://schemas.microsoft.com/office/spreadsheetml/2009/9/main" objectType="Button"/>
</file>

<file path=xl/ctrlProps/ctrlProp1250.xml><?xml version="1.0" encoding="utf-8"?>
<formControlPr xmlns="http://schemas.microsoft.com/office/spreadsheetml/2009/9/main" objectType="Button"/>
</file>

<file path=xl/ctrlProps/ctrlProp1251.xml><?xml version="1.0" encoding="utf-8"?>
<formControlPr xmlns="http://schemas.microsoft.com/office/spreadsheetml/2009/9/main" objectType="Button"/>
</file>

<file path=xl/ctrlProps/ctrlProp1252.xml><?xml version="1.0" encoding="utf-8"?>
<formControlPr xmlns="http://schemas.microsoft.com/office/spreadsheetml/2009/9/main" objectType="Button"/>
</file>

<file path=xl/ctrlProps/ctrlProp1253.xml><?xml version="1.0" encoding="utf-8"?>
<formControlPr xmlns="http://schemas.microsoft.com/office/spreadsheetml/2009/9/main" objectType="Button"/>
</file>

<file path=xl/ctrlProps/ctrlProp1254.xml><?xml version="1.0" encoding="utf-8"?>
<formControlPr xmlns="http://schemas.microsoft.com/office/spreadsheetml/2009/9/main" objectType="Button"/>
</file>

<file path=xl/ctrlProps/ctrlProp1255.xml><?xml version="1.0" encoding="utf-8"?>
<formControlPr xmlns="http://schemas.microsoft.com/office/spreadsheetml/2009/9/main" objectType="Button"/>
</file>

<file path=xl/ctrlProps/ctrlProp1256.xml><?xml version="1.0" encoding="utf-8"?>
<formControlPr xmlns="http://schemas.microsoft.com/office/spreadsheetml/2009/9/main" objectType="Button"/>
</file>

<file path=xl/ctrlProps/ctrlProp1257.xml><?xml version="1.0" encoding="utf-8"?>
<formControlPr xmlns="http://schemas.microsoft.com/office/spreadsheetml/2009/9/main" objectType="Button"/>
</file>

<file path=xl/ctrlProps/ctrlProp1258.xml><?xml version="1.0" encoding="utf-8"?>
<formControlPr xmlns="http://schemas.microsoft.com/office/spreadsheetml/2009/9/main" objectType="Button"/>
</file>

<file path=xl/ctrlProps/ctrlProp1259.xml><?xml version="1.0" encoding="utf-8"?>
<formControlPr xmlns="http://schemas.microsoft.com/office/spreadsheetml/2009/9/main" objectType="Button"/>
</file>

<file path=xl/ctrlProps/ctrlProp126.xml><?xml version="1.0" encoding="utf-8"?>
<formControlPr xmlns="http://schemas.microsoft.com/office/spreadsheetml/2009/9/main" objectType="Button"/>
</file>

<file path=xl/ctrlProps/ctrlProp1260.xml><?xml version="1.0" encoding="utf-8"?>
<formControlPr xmlns="http://schemas.microsoft.com/office/spreadsheetml/2009/9/main" objectType="Button"/>
</file>

<file path=xl/ctrlProps/ctrlProp1261.xml><?xml version="1.0" encoding="utf-8"?>
<formControlPr xmlns="http://schemas.microsoft.com/office/spreadsheetml/2009/9/main" objectType="Button"/>
</file>

<file path=xl/ctrlProps/ctrlProp1262.xml><?xml version="1.0" encoding="utf-8"?>
<formControlPr xmlns="http://schemas.microsoft.com/office/spreadsheetml/2009/9/main" objectType="Button"/>
</file>

<file path=xl/ctrlProps/ctrlProp1263.xml><?xml version="1.0" encoding="utf-8"?>
<formControlPr xmlns="http://schemas.microsoft.com/office/spreadsheetml/2009/9/main" objectType="Button"/>
</file>

<file path=xl/ctrlProps/ctrlProp1264.xml><?xml version="1.0" encoding="utf-8"?>
<formControlPr xmlns="http://schemas.microsoft.com/office/spreadsheetml/2009/9/main" objectType="Button"/>
</file>

<file path=xl/ctrlProps/ctrlProp1265.xml><?xml version="1.0" encoding="utf-8"?>
<formControlPr xmlns="http://schemas.microsoft.com/office/spreadsheetml/2009/9/main" objectType="Button"/>
</file>

<file path=xl/ctrlProps/ctrlProp1266.xml><?xml version="1.0" encoding="utf-8"?>
<formControlPr xmlns="http://schemas.microsoft.com/office/spreadsheetml/2009/9/main" objectType="Button"/>
</file>

<file path=xl/ctrlProps/ctrlProp1267.xml><?xml version="1.0" encoding="utf-8"?>
<formControlPr xmlns="http://schemas.microsoft.com/office/spreadsheetml/2009/9/main" objectType="Button"/>
</file>

<file path=xl/ctrlProps/ctrlProp1268.xml><?xml version="1.0" encoding="utf-8"?>
<formControlPr xmlns="http://schemas.microsoft.com/office/spreadsheetml/2009/9/main" objectType="Button"/>
</file>

<file path=xl/ctrlProps/ctrlProp1269.xml><?xml version="1.0" encoding="utf-8"?>
<formControlPr xmlns="http://schemas.microsoft.com/office/spreadsheetml/2009/9/main" objectType="Button"/>
</file>

<file path=xl/ctrlProps/ctrlProp127.xml><?xml version="1.0" encoding="utf-8"?>
<formControlPr xmlns="http://schemas.microsoft.com/office/spreadsheetml/2009/9/main" objectType="Button"/>
</file>

<file path=xl/ctrlProps/ctrlProp1270.xml><?xml version="1.0" encoding="utf-8"?>
<formControlPr xmlns="http://schemas.microsoft.com/office/spreadsheetml/2009/9/main" objectType="Button"/>
</file>

<file path=xl/ctrlProps/ctrlProp1271.xml><?xml version="1.0" encoding="utf-8"?>
<formControlPr xmlns="http://schemas.microsoft.com/office/spreadsheetml/2009/9/main" objectType="Button"/>
</file>

<file path=xl/ctrlProps/ctrlProp1272.xml><?xml version="1.0" encoding="utf-8"?>
<formControlPr xmlns="http://schemas.microsoft.com/office/spreadsheetml/2009/9/main" objectType="Button"/>
</file>

<file path=xl/ctrlProps/ctrlProp1273.xml><?xml version="1.0" encoding="utf-8"?>
<formControlPr xmlns="http://schemas.microsoft.com/office/spreadsheetml/2009/9/main" objectType="Button"/>
</file>

<file path=xl/ctrlProps/ctrlProp1274.xml><?xml version="1.0" encoding="utf-8"?>
<formControlPr xmlns="http://schemas.microsoft.com/office/spreadsheetml/2009/9/main" objectType="Button"/>
</file>

<file path=xl/ctrlProps/ctrlProp1275.xml><?xml version="1.0" encoding="utf-8"?>
<formControlPr xmlns="http://schemas.microsoft.com/office/spreadsheetml/2009/9/main" objectType="Button"/>
</file>

<file path=xl/ctrlProps/ctrlProp1276.xml><?xml version="1.0" encoding="utf-8"?>
<formControlPr xmlns="http://schemas.microsoft.com/office/spreadsheetml/2009/9/main" objectType="Button"/>
</file>

<file path=xl/ctrlProps/ctrlProp1277.xml><?xml version="1.0" encoding="utf-8"?>
<formControlPr xmlns="http://schemas.microsoft.com/office/spreadsheetml/2009/9/main" objectType="Button"/>
</file>

<file path=xl/ctrlProps/ctrlProp1278.xml><?xml version="1.0" encoding="utf-8"?>
<formControlPr xmlns="http://schemas.microsoft.com/office/spreadsheetml/2009/9/main" objectType="Button"/>
</file>

<file path=xl/ctrlProps/ctrlProp1279.xml><?xml version="1.0" encoding="utf-8"?>
<formControlPr xmlns="http://schemas.microsoft.com/office/spreadsheetml/2009/9/main" objectType="Button"/>
</file>

<file path=xl/ctrlProps/ctrlProp128.xml><?xml version="1.0" encoding="utf-8"?>
<formControlPr xmlns="http://schemas.microsoft.com/office/spreadsheetml/2009/9/main" objectType="Button"/>
</file>

<file path=xl/ctrlProps/ctrlProp1280.xml><?xml version="1.0" encoding="utf-8"?>
<formControlPr xmlns="http://schemas.microsoft.com/office/spreadsheetml/2009/9/main" objectType="Button"/>
</file>

<file path=xl/ctrlProps/ctrlProp1281.xml><?xml version="1.0" encoding="utf-8"?>
<formControlPr xmlns="http://schemas.microsoft.com/office/spreadsheetml/2009/9/main" objectType="Button"/>
</file>

<file path=xl/ctrlProps/ctrlProp1282.xml><?xml version="1.0" encoding="utf-8"?>
<formControlPr xmlns="http://schemas.microsoft.com/office/spreadsheetml/2009/9/main" objectType="Button"/>
</file>

<file path=xl/ctrlProps/ctrlProp1283.xml><?xml version="1.0" encoding="utf-8"?>
<formControlPr xmlns="http://schemas.microsoft.com/office/spreadsheetml/2009/9/main" objectType="Button"/>
</file>

<file path=xl/ctrlProps/ctrlProp1284.xml><?xml version="1.0" encoding="utf-8"?>
<formControlPr xmlns="http://schemas.microsoft.com/office/spreadsheetml/2009/9/main" objectType="Button"/>
</file>

<file path=xl/ctrlProps/ctrlProp1285.xml><?xml version="1.0" encoding="utf-8"?>
<formControlPr xmlns="http://schemas.microsoft.com/office/spreadsheetml/2009/9/main" objectType="Button"/>
</file>

<file path=xl/ctrlProps/ctrlProp1286.xml><?xml version="1.0" encoding="utf-8"?>
<formControlPr xmlns="http://schemas.microsoft.com/office/spreadsheetml/2009/9/main" objectType="Button"/>
</file>

<file path=xl/ctrlProps/ctrlProp1287.xml><?xml version="1.0" encoding="utf-8"?>
<formControlPr xmlns="http://schemas.microsoft.com/office/spreadsheetml/2009/9/main" objectType="Button"/>
</file>

<file path=xl/ctrlProps/ctrlProp1288.xml><?xml version="1.0" encoding="utf-8"?>
<formControlPr xmlns="http://schemas.microsoft.com/office/spreadsheetml/2009/9/main" objectType="Button"/>
</file>

<file path=xl/ctrlProps/ctrlProp1289.xml><?xml version="1.0" encoding="utf-8"?>
<formControlPr xmlns="http://schemas.microsoft.com/office/spreadsheetml/2009/9/main" objectType="Button"/>
</file>

<file path=xl/ctrlProps/ctrlProp129.xml><?xml version="1.0" encoding="utf-8"?>
<formControlPr xmlns="http://schemas.microsoft.com/office/spreadsheetml/2009/9/main" objectType="Button"/>
</file>

<file path=xl/ctrlProps/ctrlProp1290.xml><?xml version="1.0" encoding="utf-8"?>
<formControlPr xmlns="http://schemas.microsoft.com/office/spreadsheetml/2009/9/main" objectType="Button"/>
</file>

<file path=xl/ctrlProps/ctrlProp1291.xml><?xml version="1.0" encoding="utf-8"?>
<formControlPr xmlns="http://schemas.microsoft.com/office/spreadsheetml/2009/9/main" objectType="Button"/>
</file>

<file path=xl/ctrlProps/ctrlProp1292.xml><?xml version="1.0" encoding="utf-8"?>
<formControlPr xmlns="http://schemas.microsoft.com/office/spreadsheetml/2009/9/main" objectType="Button"/>
</file>

<file path=xl/ctrlProps/ctrlProp1293.xml><?xml version="1.0" encoding="utf-8"?>
<formControlPr xmlns="http://schemas.microsoft.com/office/spreadsheetml/2009/9/main" objectType="Button"/>
</file>

<file path=xl/ctrlProps/ctrlProp1294.xml><?xml version="1.0" encoding="utf-8"?>
<formControlPr xmlns="http://schemas.microsoft.com/office/spreadsheetml/2009/9/main" objectType="Button"/>
</file>

<file path=xl/ctrlProps/ctrlProp1295.xml><?xml version="1.0" encoding="utf-8"?>
<formControlPr xmlns="http://schemas.microsoft.com/office/spreadsheetml/2009/9/main" objectType="Button"/>
</file>

<file path=xl/ctrlProps/ctrlProp1296.xml><?xml version="1.0" encoding="utf-8"?>
<formControlPr xmlns="http://schemas.microsoft.com/office/spreadsheetml/2009/9/main" objectType="Button"/>
</file>

<file path=xl/ctrlProps/ctrlProp1297.xml><?xml version="1.0" encoding="utf-8"?>
<formControlPr xmlns="http://schemas.microsoft.com/office/spreadsheetml/2009/9/main" objectType="Button"/>
</file>

<file path=xl/ctrlProps/ctrlProp1298.xml><?xml version="1.0" encoding="utf-8"?>
<formControlPr xmlns="http://schemas.microsoft.com/office/spreadsheetml/2009/9/main" objectType="Button"/>
</file>

<file path=xl/ctrlProps/ctrlProp1299.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30.xml><?xml version="1.0" encoding="utf-8"?>
<formControlPr xmlns="http://schemas.microsoft.com/office/spreadsheetml/2009/9/main" objectType="Button"/>
</file>

<file path=xl/ctrlProps/ctrlProp1300.xml><?xml version="1.0" encoding="utf-8"?>
<formControlPr xmlns="http://schemas.microsoft.com/office/spreadsheetml/2009/9/main" objectType="Button"/>
</file>

<file path=xl/ctrlProps/ctrlProp1301.xml><?xml version="1.0" encoding="utf-8"?>
<formControlPr xmlns="http://schemas.microsoft.com/office/spreadsheetml/2009/9/main" objectType="Button"/>
</file>

<file path=xl/ctrlProps/ctrlProp1302.xml><?xml version="1.0" encoding="utf-8"?>
<formControlPr xmlns="http://schemas.microsoft.com/office/spreadsheetml/2009/9/main" objectType="Button"/>
</file>

<file path=xl/ctrlProps/ctrlProp1303.xml><?xml version="1.0" encoding="utf-8"?>
<formControlPr xmlns="http://schemas.microsoft.com/office/spreadsheetml/2009/9/main" objectType="Button"/>
</file>

<file path=xl/ctrlProps/ctrlProp1304.xml><?xml version="1.0" encoding="utf-8"?>
<formControlPr xmlns="http://schemas.microsoft.com/office/spreadsheetml/2009/9/main" objectType="Button"/>
</file>

<file path=xl/ctrlProps/ctrlProp1305.xml><?xml version="1.0" encoding="utf-8"?>
<formControlPr xmlns="http://schemas.microsoft.com/office/spreadsheetml/2009/9/main" objectType="Button"/>
</file>

<file path=xl/ctrlProps/ctrlProp1306.xml><?xml version="1.0" encoding="utf-8"?>
<formControlPr xmlns="http://schemas.microsoft.com/office/spreadsheetml/2009/9/main" objectType="Button"/>
</file>

<file path=xl/ctrlProps/ctrlProp1307.xml><?xml version="1.0" encoding="utf-8"?>
<formControlPr xmlns="http://schemas.microsoft.com/office/spreadsheetml/2009/9/main" objectType="Button"/>
</file>

<file path=xl/ctrlProps/ctrlProp1308.xml><?xml version="1.0" encoding="utf-8"?>
<formControlPr xmlns="http://schemas.microsoft.com/office/spreadsheetml/2009/9/main" objectType="Button"/>
</file>

<file path=xl/ctrlProps/ctrlProp1309.xml><?xml version="1.0" encoding="utf-8"?>
<formControlPr xmlns="http://schemas.microsoft.com/office/spreadsheetml/2009/9/main" objectType="Button"/>
</file>

<file path=xl/ctrlProps/ctrlProp131.xml><?xml version="1.0" encoding="utf-8"?>
<formControlPr xmlns="http://schemas.microsoft.com/office/spreadsheetml/2009/9/main" objectType="Button"/>
</file>

<file path=xl/ctrlProps/ctrlProp1310.xml><?xml version="1.0" encoding="utf-8"?>
<formControlPr xmlns="http://schemas.microsoft.com/office/spreadsheetml/2009/9/main" objectType="Button"/>
</file>

<file path=xl/ctrlProps/ctrlProp1311.xml><?xml version="1.0" encoding="utf-8"?>
<formControlPr xmlns="http://schemas.microsoft.com/office/spreadsheetml/2009/9/main" objectType="Button"/>
</file>

<file path=xl/ctrlProps/ctrlProp1312.xml><?xml version="1.0" encoding="utf-8"?>
<formControlPr xmlns="http://schemas.microsoft.com/office/spreadsheetml/2009/9/main" objectType="Button"/>
</file>

<file path=xl/ctrlProps/ctrlProp1313.xml><?xml version="1.0" encoding="utf-8"?>
<formControlPr xmlns="http://schemas.microsoft.com/office/spreadsheetml/2009/9/main" objectType="Button"/>
</file>

<file path=xl/ctrlProps/ctrlProp1314.xml><?xml version="1.0" encoding="utf-8"?>
<formControlPr xmlns="http://schemas.microsoft.com/office/spreadsheetml/2009/9/main" objectType="Button"/>
</file>

<file path=xl/ctrlProps/ctrlProp1315.xml><?xml version="1.0" encoding="utf-8"?>
<formControlPr xmlns="http://schemas.microsoft.com/office/spreadsheetml/2009/9/main" objectType="Button"/>
</file>

<file path=xl/ctrlProps/ctrlProp1316.xml><?xml version="1.0" encoding="utf-8"?>
<formControlPr xmlns="http://schemas.microsoft.com/office/spreadsheetml/2009/9/main" objectType="Button"/>
</file>

<file path=xl/ctrlProps/ctrlProp1317.xml><?xml version="1.0" encoding="utf-8"?>
<formControlPr xmlns="http://schemas.microsoft.com/office/spreadsheetml/2009/9/main" objectType="Button"/>
</file>

<file path=xl/ctrlProps/ctrlProp1318.xml><?xml version="1.0" encoding="utf-8"?>
<formControlPr xmlns="http://schemas.microsoft.com/office/spreadsheetml/2009/9/main" objectType="Button"/>
</file>

<file path=xl/ctrlProps/ctrlProp1319.xml><?xml version="1.0" encoding="utf-8"?>
<formControlPr xmlns="http://schemas.microsoft.com/office/spreadsheetml/2009/9/main" objectType="Button"/>
</file>

<file path=xl/ctrlProps/ctrlProp132.xml><?xml version="1.0" encoding="utf-8"?>
<formControlPr xmlns="http://schemas.microsoft.com/office/spreadsheetml/2009/9/main" objectType="Button"/>
</file>

<file path=xl/ctrlProps/ctrlProp1320.xml><?xml version="1.0" encoding="utf-8"?>
<formControlPr xmlns="http://schemas.microsoft.com/office/spreadsheetml/2009/9/main" objectType="Button"/>
</file>

<file path=xl/ctrlProps/ctrlProp1321.xml><?xml version="1.0" encoding="utf-8"?>
<formControlPr xmlns="http://schemas.microsoft.com/office/spreadsheetml/2009/9/main" objectType="Button"/>
</file>

<file path=xl/ctrlProps/ctrlProp1322.xml><?xml version="1.0" encoding="utf-8"?>
<formControlPr xmlns="http://schemas.microsoft.com/office/spreadsheetml/2009/9/main" objectType="Button"/>
</file>

<file path=xl/ctrlProps/ctrlProp1323.xml><?xml version="1.0" encoding="utf-8"?>
<formControlPr xmlns="http://schemas.microsoft.com/office/spreadsheetml/2009/9/main" objectType="Button"/>
</file>

<file path=xl/ctrlProps/ctrlProp1324.xml><?xml version="1.0" encoding="utf-8"?>
<formControlPr xmlns="http://schemas.microsoft.com/office/spreadsheetml/2009/9/main" objectType="Button"/>
</file>

<file path=xl/ctrlProps/ctrlProp1325.xml><?xml version="1.0" encoding="utf-8"?>
<formControlPr xmlns="http://schemas.microsoft.com/office/spreadsheetml/2009/9/main" objectType="Button"/>
</file>

<file path=xl/ctrlProps/ctrlProp1326.xml><?xml version="1.0" encoding="utf-8"?>
<formControlPr xmlns="http://schemas.microsoft.com/office/spreadsheetml/2009/9/main" objectType="Button"/>
</file>

<file path=xl/ctrlProps/ctrlProp1327.xml><?xml version="1.0" encoding="utf-8"?>
<formControlPr xmlns="http://schemas.microsoft.com/office/spreadsheetml/2009/9/main" objectType="Button"/>
</file>

<file path=xl/ctrlProps/ctrlProp1328.xml><?xml version="1.0" encoding="utf-8"?>
<formControlPr xmlns="http://schemas.microsoft.com/office/spreadsheetml/2009/9/main" objectType="Button"/>
</file>

<file path=xl/ctrlProps/ctrlProp1329.xml><?xml version="1.0" encoding="utf-8"?>
<formControlPr xmlns="http://schemas.microsoft.com/office/spreadsheetml/2009/9/main" objectType="Button"/>
</file>

<file path=xl/ctrlProps/ctrlProp133.xml><?xml version="1.0" encoding="utf-8"?>
<formControlPr xmlns="http://schemas.microsoft.com/office/spreadsheetml/2009/9/main" objectType="Button"/>
</file>

<file path=xl/ctrlProps/ctrlProp1330.xml><?xml version="1.0" encoding="utf-8"?>
<formControlPr xmlns="http://schemas.microsoft.com/office/spreadsheetml/2009/9/main" objectType="Button"/>
</file>

<file path=xl/ctrlProps/ctrlProp1331.xml><?xml version="1.0" encoding="utf-8"?>
<formControlPr xmlns="http://schemas.microsoft.com/office/spreadsheetml/2009/9/main" objectType="Button"/>
</file>

<file path=xl/ctrlProps/ctrlProp1332.xml><?xml version="1.0" encoding="utf-8"?>
<formControlPr xmlns="http://schemas.microsoft.com/office/spreadsheetml/2009/9/main" objectType="Button"/>
</file>

<file path=xl/ctrlProps/ctrlProp1333.xml><?xml version="1.0" encoding="utf-8"?>
<formControlPr xmlns="http://schemas.microsoft.com/office/spreadsheetml/2009/9/main" objectType="Button"/>
</file>

<file path=xl/ctrlProps/ctrlProp1334.xml><?xml version="1.0" encoding="utf-8"?>
<formControlPr xmlns="http://schemas.microsoft.com/office/spreadsheetml/2009/9/main" objectType="Button"/>
</file>

<file path=xl/ctrlProps/ctrlProp1335.xml><?xml version="1.0" encoding="utf-8"?>
<formControlPr xmlns="http://schemas.microsoft.com/office/spreadsheetml/2009/9/main" objectType="Button"/>
</file>

<file path=xl/ctrlProps/ctrlProp1336.xml><?xml version="1.0" encoding="utf-8"?>
<formControlPr xmlns="http://schemas.microsoft.com/office/spreadsheetml/2009/9/main" objectType="Button"/>
</file>

<file path=xl/ctrlProps/ctrlProp1337.xml><?xml version="1.0" encoding="utf-8"?>
<formControlPr xmlns="http://schemas.microsoft.com/office/spreadsheetml/2009/9/main" objectType="Button"/>
</file>

<file path=xl/ctrlProps/ctrlProp1338.xml><?xml version="1.0" encoding="utf-8"?>
<formControlPr xmlns="http://schemas.microsoft.com/office/spreadsheetml/2009/9/main" objectType="Button"/>
</file>

<file path=xl/ctrlProps/ctrlProp1339.xml><?xml version="1.0" encoding="utf-8"?>
<formControlPr xmlns="http://schemas.microsoft.com/office/spreadsheetml/2009/9/main" objectType="Button"/>
</file>

<file path=xl/ctrlProps/ctrlProp134.xml><?xml version="1.0" encoding="utf-8"?>
<formControlPr xmlns="http://schemas.microsoft.com/office/spreadsheetml/2009/9/main" objectType="Button"/>
</file>

<file path=xl/ctrlProps/ctrlProp1340.xml><?xml version="1.0" encoding="utf-8"?>
<formControlPr xmlns="http://schemas.microsoft.com/office/spreadsheetml/2009/9/main" objectType="Button"/>
</file>

<file path=xl/ctrlProps/ctrlProp1341.xml><?xml version="1.0" encoding="utf-8"?>
<formControlPr xmlns="http://schemas.microsoft.com/office/spreadsheetml/2009/9/main" objectType="Button"/>
</file>

<file path=xl/ctrlProps/ctrlProp1342.xml><?xml version="1.0" encoding="utf-8"?>
<formControlPr xmlns="http://schemas.microsoft.com/office/spreadsheetml/2009/9/main" objectType="Button"/>
</file>

<file path=xl/ctrlProps/ctrlProp1343.xml><?xml version="1.0" encoding="utf-8"?>
<formControlPr xmlns="http://schemas.microsoft.com/office/spreadsheetml/2009/9/main" objectType="Button"/>
</file>

<file path=xl/ctrlProps/ctrlProp1344.xml><?xml version="1.0" encoding="utf-8"?>
<formControlPr xmlns="http://schemas.microsoft.com/office/spreadsheetml/2009/9/main" objectType="Button"/>
</file>

<file path=xl/ctrlProps/ctrlProp1345.xml><?xml version="1.0" encoding="utf-8"?>
<formControlPr xmlns="http://schemas.microsoft.com/office/spreadsheetml/2009/9/main" objectType="Button"/>
</file>

<file path=xl/ctrlProps/ctrlProp1346.xml><?xml version="1.0" encoding="utf-8"?>
<formControlPr xmlns="http://schemas.microsoft.com/office/spreadsheetml/2009/9/main" objectType="Button"/>
</file>

<file path=xl/ctrlProps/ctrlProp1347.xml><?xml version="1.0" encoding="utf-8"?>
<formControlPr xmlns="http://schemas.microsoft.com/office/spreadsheetml/2009/9/main" objectType="Button"/>
</file>

<file path=xl/ctrlProps/ctrlProp1348.xml><?xml version="1.0" encoding="utf-8"?>
<formControlPr xmlns="http://schemas.microsoft.com/office/spreadsheetml/2009/9/main" objectType="Button"/>
</file>

<file path=xl/ctrlProps/ctrlProp1349.xml><?xml version="1.0" encoding="utf-8"?>
<formControlPr xmlns="http://schemas.microsoft.com/office/spreadsheetml/2009/9/main" objectType="Button"/>
</file>

<file path=xl/ctrlProps/ctrlProp135.xml><?xml version="1.0" encoding="utf-8"?>
<formControlPr xmlns="http://schemas.microsoft.com/office/spreadsheetml/2009/9/main" objectType="Button"/>
</file>

<file path=xl/ctrlProps/ctrlProp1350.xml><?xml version="1.0" encoding="utf-8"?>
<formControlPr xmlns="http://schemas.microsoft.com/office/spreadsheetml/2009/9/main" objectType="Button"/>
</file>

<file path=xl/ctrlProps/ctrlProp1351.xml><?xml version="1.0" encoding="utf-8"?>
<formControlPr xmlns="http://schemas.microsoft.com/office/spreadsheetml/2009/9/main" objectType="Button"/>
</file>

<file path=xl/ctrlProps/ctrlProp1352.xml><?xml version="1.0" encoding="utf-8"?>
<formControlPr xmlns="http://schemas.microsoft.com/office/spreadsheetml/2009/9/main" objectType="Button"/>
</file>

<file path=xl/ctrlProps/ctrlProp1353.xml><?xml version="1.0" encoding="utf-8"?>
<formControlPr xmlns="http://schemas.microsoft.com/office/spreadsheetml/2009/9/main" objectType="Button"/>
</file>

<file path=xl/ctrlProps/ctrlProp1354.xml><?xml version="1.0" encoding="utf-8"?>
<formControlPr xmlns="http://schemas.microsoft.com/office/spreadsheetml/2009/9/main" objectType="Button"/>
</file>

<file path=xl/ctrlProps/ctrlProp1355.xml><?xml version="1.0" encoding="utf-8"?>
<formControlPr xmlns="http://schemas.microsoft.com/office/spreadsheetml/2009/9/main" objectType="Button"/>
</file>

<file path=xl/ctrlProps/ctrlProp1356.xml><?xml version="1.0" encoding="utf-8"?>
<formControlPr xmlns="http://schemas.microsoft.com/office/spreadsheetml/2009/9/main" objectType="Button"/>
</file>

<file path=xl/ctrlProps/ctrlProp1357.xml><?xml version="1.0" encoding="utf-8"?>
<formControlPr xmlns="http://schemas.microsoft.com/office/spreadsheetml/2009/9/main" objectType="Button"/>
</file>

<file path=xl/ctrlProps/ctrlProp1358.xml><?xml version="1.0" encoding="utf-8"?>
<formControlPr xmlns="http://schemas.microsoft.com/office/spreadsheetml/2009/9/main" objectType="Button"/>
</file>

<file path=xl/ctrlProps/ctrlProp1359.xml><?xml version="1.0" encoding="utf-8"?>
<formControlPr xmlns="http://schemas.microsoft.com/office/spreadsheetml/2009/9/main" objectType="Button"/>
</file>

<file path=xl/ctrlProps/ctrlProp136.xml><?xml version="1.0" encoding="utf-8"?>
<formControlPr xmlns="http://schemas.microsoft.com/office/spreadsheetml/2009/9/main" objectType="Button"/>
</file>

<file path=xl/ctrlProps/ctrlProp1360.xml><?xml version="1.0" encoding="utf-8"?>
<formControlPr xmlns="http://schemas.microsoft.com/office/spreadsheetml/2009/9/main" objectType="Button"/>
</file>

<file path=xl/ctrlProps/ctrlProp1361.xml><?xml version="1.0" encoding="utf-8"?>
<formControlPr xmlns="http://schemas.microsoft.com/office/spreadsheetml/2009/9/main" objectType="Button"/>
</file>

<file path=xl/ctrlProps/ctrlProp1362.xml><?xml version="1.0" encoding="utf-8"?>
<formControlPr xmlns="http://schemas.microsoft.com/office/spreadsheetml/2009/9/main" objectType="Button"/>
</file>

<file path=xl/ctrlProps/ctrlProp1363.xml><?xml version="1.0" encoding="utf-8"?>
<formControlPr xmlns="http://schemas.microsoft.com/office/spreadsheetml/2009/9/main" objectType="Button"/>
</file>

<file path=xl/ctrlProps/ctrlProp1364.xml><?xml version="1.0" encoding="utf-8"?>
<formControlPr xmlns="http://schemas.microsoft.com/office/spreadsheetml/2009/9/main" objectType="Button"/>
</file>

<file path=xl/ctrlProps/ctrlProp1365.xml><?xml version="1.0" encoding="utf-8"?>
<formControlPr xmlns="http://schemas.microsoft.com/office/spreadsheetml/2009/9/main" objectType="Button"/>
</file>

<file path=xl/ctrlProps/ctrlProp1366.xml><?xml version="1.0" encoding="utf-8"?>
<formControlPr xmlns="http://schemas.microsoft.com/office/spreadsheetml/2009/9/main" objectType="Button"/>
</file>

<file path=xl/ctrlProps/ctrlProp1367.xml><?xml version="1.0" encoding="utf-8"?>
<formControlPr xmlns="http://schemas.microsoft.com/office/spreadsheetml/2009/9/main" objectType="Button"/>
</file>

<file path=xl/ctrlProps/ctrlProp1368.xml><?xml version="1.0" encoding="utf-8"?>
<formControlPr xmlns="http://schemas.microsoft.com/office/spreadsheetml/2009/9/main" objectType="Button"/>
</file>

<file path=xl/ctrlProps/ctrlProp1369.xml><?xml version="1.0" encoding="utf-8"?>
<formControlPr xmlns="http://schemas.microsoft.com/office/spreadsheetml/2009/9/main" objectType="Button"/>
</file>

<file path=xl/ctrlProps/ctrlProp137.xml><?xml version="1.0" encoding="utf-8"?>
<formControlPr xmlns="http://schemas.microsoft.com/office/spreadsheetml/2009/9/main" objectType="Button"/>
</file>

<file path=xl/ctrlProps/ctrlProp1370.xml><?xml version="1.0" encoding="utf-8"?>
<formControlPr xmlns="http://schemas.microsoft.com/office/spreadsheetml/2009/9/main" objectType="Button"/>
</file>

<file path=xl/ctrlProps/ctrlProp1371.xml><?xml version="1.0" encoding="utf-8"?>
<formControlPr xmlns="http://schemas.microsoft.com/office/spreadsheetml/2009/9/main" objectType="Button"/>
</file>

<file path=xl/ctrlProps/ctrlProp1372.xml><?xml version="1.0" encoding="utf-8"?>
<formControlPr xmlns="http://schemas.microsoft.com/office/spreadsheetml/2009/9/main" objectType="Button"/>
</file>

<file path=xl/ctrlProps/ctrlProp1373.xml><?xml version="1.0" encoding="utf-8"?>
<formControlPr xmlns="http://schemas.microsoft.com/office/spreadsheetml/2009/9/main" objectType="Button"/>
</file>

<file path=xl/ctrlProps/ctrlProp1374.xml><?xml version="1.0" encoding="utf-8"?>
<formControlPr xmlns="http://schemas.microsoft.com/office/spreadsheetml/2009/9/main" objectType="Button"/>
</file>

<file path=xl/ctrlProps/ctrlProp1375.xml><?xml version="1.0" encoding="utf-8"?>
<formControlPr xmlns="http://schemas.microsoft.com/office/spreadsheetml/2009/9/main" objectType="Button"/>
</file>

<file path=xl/ctrlProps/ctrlProp1376.xml><?xml version="1.0" encoding="utf-8"?>
<formControlPr xmlns="http://schemas.microsoft.com/office/spreadsheetml/2009/9/main" objectType="Button"/>
</file>

<file path=xl/ctrlProps/ctrlProp1377.xml><?xml version="1.0" encoding="utf-8"?>
<formControlPr xmlns="http://schemas.microsoft.com/office/spreadsheetml/2009/9/main" objectType="Button"/>
</file>

<file path=xl/ctrlProps/ctrlProp1378.xml><?xml version="1.0" encoding="utf-8"?>
<formControlPr xmlns="http://schemas.microsoft.com/office/spreadsheetml/2009/9/main" objectType="Button"/>
</file>

<file path=xl/ctrlProps/ctrlProp1379.xml><?xml version="1.0" encoding="utf-8"?>
<formControlPr xmlns="http://schemas.microsoft.com/office/spreadsheetml/2009/9/main" objectType="Button"/>
</file>

<file path=xl/ctrlProps/ctrlProp138.xml><?xml version="1.0" encoding="utf-8"?>
<formControlPr xmlns="http://schemas.microsoft.com/office/spreadsheetml/2009/9/main" objectType="Button"/>
</file>

<file path=xl/ctrlProps/ctrlProp1380.xml><?xml version="1.0" encoding="utf-8"?>
<formControlPr xmlns="http://schemas.microsoft.com/office/spreadsheetml/2009/9/main" objectType="Button"/>
</file>

<file path=xl/ctrlProps/ctrlProp1381.xml><?xml version="1.0" encoding="utf-8"?>
<formControlPr xmlns="http://schemas.microsoft.com/office/spreadsheetml/2009/9/main" objectType="Button"/>
</file>

<file path=xl/ctrlProps/ctrlProp1382.xml><?xml version="1.0" encoding="utf-8"?>
<formControlPr xmlns="http://schemas.microsoft.com/office/spreadsheetml/2009/9/main" objectType="Button"/>
</file>

<file path=xl/ctrlProps/ctrlProp1383.xml><?xml version="1.0" encoding="utf-8"?>
<formControlPr xmlns="http://schemas.microsoft.com/office/spreadsheetml/2009/9/main" objectType="Button"/>
</file>

<file path=xl/ctrlProps/ctrlProp1384.xml><?xml version="1.0" encoding="utf-8"?>
<formControlPr xmlns="http://schemas.microsoft.com/office/spreadsheetml/2009/9/main" objectType="Button"/>
</file>

<file path=xl/ctrlProps/ctrlProp1385.xml><?xml version="1.0" encoding="utf-8"?>
<formControlPr xmlns="http://schemas.microsoft.com/office/spreadsheetml/2009/9/main" objectType="Button"/>
</file>

<file path=xl/ctrlProps/ctrlProp1386.xml><?xml version="1.0" encoding="utf-8"?>
<formControlPr xmlns="http://schemas.microsoft.com/office/spreadsheetml/2009/9/main" objectType="Button"/>
</file>

<file path=xl/ctrlProps/ctrlProp1387.xml><?xml version="1.0" encoding="utf-8"?>
<formControlPr xmlns="http://schemas.microsoft.com/office/spreadsheetml/2009/9/main" objectType="Button"/>
</file>

<file path=xl/ctrlProps/ctrlProp1388.xml><?xml version="1.0" encoding="utf-8"?>
<formControlPr xmlns="http://schemas.microsoft.com/office/spreadsheetml/2009/9/main" objectType="Button"/>
</file>

<file path=xl/ctrlProps/ctrlProp1389.xml><?xml version="1.0" encoding="utf-8"?>
<formControlPr xmlns="http://schemas.microsoft.com/office/spreadsheetml/2009/9/main" objectType="Button"/>
</file>

<file path=xl/ctrlProps/ctrlProp139.xml><?xml version="1.0" encoding="utf-8"?>
<formControlPr xmlns="http://schemas.microsoft.com/office/spreadsheetml/2009/9/main" objectType="Button"/>
</file>

<file path=xl/ctrlProps/ctrlProp1390.xml><?xml version="1.0" encoding="utf-8"?>
<formControlPr xmlns="http://schemas.microsoft.com/office/spreadsheetml/2009/9/main" objectType="Button"/>
</file>

<file path=xl/ctrlProps/ctrlProp1391.xml><?xml version="1.0" encoding="utf-8"?>
<formControlPr xmlns="http://schemas.microsoft.com/office/spreadsheetml/2009/9/main" objectType="Button"/>
</file>

<file path=xl/ctrlProps/ctrlProp1392.xml><?xml version="1.0" encoding="utf-8"?>
<formControlPr xmlns="http://schemas.microsoft.com/office/spreadsheetml/2009/9/main" objectType="Button"/>
</file>

<file path=xl/ctrlProps/ctrlProp1393.xml><?xml version="1.0" encoding="utf-8"?>
<formControlPr xmlns="http://schemas.microsoft.com/office/spreadsheetml/2009/9/main" objectType="Button"/>
</file>

<file path=xl/ctrlProps/ctrlProp1394.xml><?xml version="1.0" encoding="utf-8"?>
<formControlPr xmlns="http://schemas.microsoft.com/office/spreadsheetml/2009/9/main" objectType="Button"/>
</file>

<file path=xl/ctrlProps/ctrlProp1395.xml><?xml version="1.0" encoding="utf-8"?>
<formControlPr xmlns="http://schemas.microsoft.com/office/spreadsheetml/2009/9/main" objectType="Button"/>
</file>

<file path=xl/ctrlProps/ctrlProp1396.xml><?xml version="1.0" encoding="utf-8"?>
<formControlPr xmlns="http://schemas.microsoft.com/office/spreadsheetml/2009/9/main" objectType="Button"/>
</file>

<file path=xl/ctrlProps/ctrlProp1397.xml><?xml version="1.0" encoding="utf-8"?>
<formControlPr xmlns="http://schemas.microsoft.com/office/spreadsheetml/2009/9/main" objectType="Button"/>
</file>

<file path=xl/ctrlProps/ctrlProp1398.xml><?xml version="1.0" encoding="utf-8"?>
<formControlPr xmlns="http://schemas.microsoft.com/office/spreadsheetml/2009/9/main" objectType="Button"/>
</file>

<file path=xl/ctrlProps/ctrlProp1399.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40.xml><?xml version="1.0" encoding="utf-8"?>
<formControlPr xmlns="http://schemas.microsoft.com/office/spreadsheetml/2009/9/main" objectType="Button"/>
</file>

<file path=xl/ctrlProps/ctrlProp1400.xml><?xml version="1.0" encoding="utf-8"?>
<formControlPr xmlns="http://schemas.microsoft.com/office/spreadsheetml/2009/9/main" objectType="Button"/>
</file>

<file path=xl/ctrlProps/ctrlProp1401.xml><?xml version="1.0" encoding="utf-8"?>
<formControlPr xmlns="http://schemas.microsoft.com/office/spreadsheetml/2009/9/main" objectType="Button"/>
</file>

<file path=xl/ctrlProps/ctrlProp1402.xml><?xml version="1.0" encoding="utf-8"?>
<formControlPr xmlns="http://schemas.microsoft.com/office/spreadsheetml/2009/9/main" objectType="Button"/>
</file>

<file path=xl/ctrlProps/ctrlProp1403.xml><?xml version="1.0" encoding="utf-8"?>
<formControlPr xmlns="http://schemas.microsoft.com/office/spreadsheetml/2009/9/main" objectType="Button"/>
</file>

<file path=xl/ctrlProps/ctrlProp1404.xml><?xml version="1.0" encoding="utf-8"?>
<formControlPr xmlns="http://schemas.microsoft.com/office/spreadsheetml/2009/9/main" objectType="Button"/>
</file>

<file path=xl/ctrlProps/ctrlProp1405.xml><?xml version="1.0" encoding="utf-8"?>
<formControlPr xmlns="http://schemas.microsoft.com/office/spreadsheetml/2009/9/main" objectType="Button"/>
</file>

<file path=xl/ctrlProps/ctrlProp1406.xml><?xml version="1.0" encoding="utf-8"?>
<formControlPr xmlns="http://schemas.microsoft.com/office/spreadsheetml/2009/9/main" objectType="Button"/>
</file>

<file path=xl/ctrlProps/ctrlProp1407.xml><?xml version="1.0" encoding="utf-8"?>
<formControlPr xmlns="http://schemas.microsoft.com/office/spreadsheetml/2009/9/main" objectType="Button"/>
</file>

<file path=xl/ctrlProps/ctrlProp1408.xml><?xml version="1.0" encoding="utf-8"?>
<formControlPr xmlns="http://schemas.microsoft.com/office/spreadsheetml/2009/9/main" objectType="Button"/>
</file>

<file path=xl/ctrlProps/ctrlProp1409.xml><?xml version="1.0" encoding="utf-8"?>
<formControlPr xmlns="http://schemas.microsoft.com/office/spreadsheetml/2009/9/main" objectType="Button"/>
</file>

<file path=xl/ctrlProps/ctrlProp141.xml><?xml version="1.0" encoding="utf-8"?>
<formControlPr xmlns="http://schemas.microsoft.com/office/spreadsheetml/2009/9/main" objectType="Button"/>
</file>

<file path=xl/ctrlProps/ctrlProp1410.xml><?xml version="1.0" encoding="utf-8"?>
<formControlPr xmlns="http://schemas.microsoft.com/office/spreadsheetml/2009/9/main" objectType="Button"/>
</file>

<file path=xl/ctrlProps/ctrlProp1411.xml><?xml version="1.0" encoding="utf-8"?>
<formControlPr xmlns="http://schemas.microsoft.com/office/spreadsheetml/2009/9/main" objectType="Button"/>
</file>

<file path=xl/ctrlProps/ctrlProp1412.xml><?xml version="1.0" encoding="utf-8"?>
<formControlPr xmlns="http://schemas.microsoft.com/office/spreadsheetml/2009/9/main" objectType="Button"/>
</file>

<file path=xl/ctrlProps/ctrlProp1413.xml><?xml version="1.0" encoding="utf-8"?>
<formControlPr xmlns="http://schemas.microsoft.com/office/spreadsheetml/2009/9/main" objectType="Button"/>
</file>

<file path=xl/ctrlProps/ctrlProp1414.xml><?xml version="1.0" encoding="utf-8"?>
<formControlPr xmlns="http://schemas.microsoft.com/office/spreadsheetml/2009/9/main" objectType="Button"/>
</file>

<file path=xl/ctrlProps/ctrlProp1415.xml><?xml version="1.0" encoding="utf-8"?>
<formControlPr xmlns="http://schemas.microsoft.com/office/spreadsheetml/2009/9/main" objectType="Button"/>
</file>

<file path=xl/ctrlProps/ctrlProp1416.xml><?xml version="1.0" encoding="utf-8"?>
<formControlPr xmlns="http://schemas.microsoft.com/office/spreadsheetml/2009/9/main" objectType="Button"/>
</file>

<file path=xl/ctrlProps/ctrlProp1417.xml><?xml version="1.0" encoding="utf-8"?>
<formControlPr xmlns="http://schemas.microsoft.com/office/spreadsheetml/2009/9/main" objectType="Button"/>
</file>

<file path=xl/ctrlProps/ctrlProp1418.xml><?xml version="1.0" encoding="utf-8"?>
<formControlPr xmlns="http://schemas.microsoft.com/office/spreadsheetml/2009/9/main" objectType="Button"/>
</file>

<file path=xl/ctrlProps/ctrlProp1419.xml><?xml version="1.0" encoding="utf-8"?>
<formControlPr xmlns="http://schemas.microsoft.com/office/spreadsheetml/2009/9/main" objectType="Button"/>
</file>

<file path=xl/ctrlProps/ctrlProp142.xml><?xml version="1.0" encoding="utf-8"?>
<formControlPr xmlns="http://schemas.microsoft.com/office/spreadsheetml/2009/9/main" objectType="Button"/>
</file>

<file path=xl/ctrlProps/ctrlProp1420.xml><?xml version="1.0" encoding="utf-8"?>
<formControlPr xmlns="http://schemas.microsoft.com/office/spreadsheetml/2009/9/main" objectType="Button"/>
</file>

<file path=xl/ctrlProps/ctrlProp1421.xml><?xml version="1.0" encoding="utf-8"?>
<formControlPr xmlns="http://schemas.microsoft.com/office/spreadsheetml/2009/9/main" objectType="Button"/>
</file>

<file path=xl/ctrlProps/ctrlProp1422.xml><?xml version="1.0" encoding="utf-8"?>
<formControlPr xmlns="http://schemas.microsoft.com/office/spreadsheetml/2009/9/main" objectType="Button"/>
</file>

<file path=xl/ctrlProps/ctrlProp1423.xml><?xml version="1.0" encoding="utf-8"?>
<formControlPr xmlns="http://schemas.microsoft.com/office/spreadsheetml/2009/9/main" objectType="Button"/>
</file>

<file path=xl/ctrlProps/ctrlProp1424.xml><?xml version="1.0" encoding="utf-8"?>
<formControlPr xmlns="http://schemas.microsoft.com/office/spreadsheetml/2009/9/main" objectType="Button"/>
</file>

<file path=xl/ctrlProps/ctrlProp1425.xml><?xml version="1.0" encoding="utf-8"?>
<formControlPr xmlns="http://schemas.microsoft.com/office/spreadsheetml/2009/9/main" objectType="Button"/>
</file>

<file path=xl/ctrlProps/ctrlProp1426.xml><?xml version="1.0" encoding="utf-8"?>
<formControlPr xmlns="http://schemas.microsoft.com/office/spreadsheetml/2009/9/main" objectType="Button"/>
</file>

<file path=xl/ctrlProps/ctrlProp1427.xml><?xml version="1.0" encoding="utf-8"?>
<formControlPr xmlns="http://schemas.microsoft.com/office/spreadsheetml/2009/9/main" objectType="Button"/>
</file>

<file path=xl/ctrlProps/ctrlProp1428.xml><?xml version="1.0" encoding="utf-8"?>
<formControlPr xmlns="http://schemas.microsoft.com/office/spreadsheetml/2009/9/main" objectType="Button"/>
</file>

<file path=xl/ctrlProps/ctrlProp1429.xml><?xml version="1.0" encoding="utf-8"?>
<formControlPr xmlns="http://schemas.microsoft.com/office/spreadsheetml/2009/9/main" objectType="Button"/>
</file>

<file path=xl/ctrlProps/ctrlProp143.xml><?xml version="1.0" encoding="utf-8"?>
<formControlPr xmlns="http://schemas.microsoft.com/office/spreadsheetml/2009/9/main" objectType="Button"/>
</file>

<file path=xl/ctrlProps/ctrlProp1430.xml><?xml version="1.0" encoding="utf-8"?>
<formControlPr xmlns="http://schemas.microsoft.com/office/spreadsheetml/2009/9/main" objectType="Button"/>
</file>

<file path=xl/ctrlProps/ctrlProp1431.xml><?xml version="1.0" encoding="utf-8"?>
<formControlPr xmlns="http://schemas.microsoft.com/office/spreadsheetml/2009/9/main" objectType="Button"/>
</file>

<file path=xl/ctrlProps/ctrlProp1432.xml><?xml version="1.0" encoding="utf-8"?>
<formControlPr xmlns="http://schemas.microsoft.com/office/spreadsheetml/2009/9/main" objectType="Button"/>
</file>

<file path=xl/ctrlProps/ctrlProp1433.xml><?xml version="1.0" encoding="utf-8"?>
<formControlPr xmlns="http://schemas.microsoft.com/office/spreadsheetml/2009/9/main" objectType="Button"/>
</file>

<file path=xl/ctrlProps/ctrlProp1434.xml><?xml version="1.0" encoding="utf-8"?>
<formControlPr xmlns="http://schemas.microsoft.com/office/spreadsheetml/2009/9/main" objectType="Button"/>
</file>

<file path=xl/ctrlProps/ctrlProp1435.xml><?xml version="1.0" encoding="utf-8"?>
<formControlPr xmlns="http://schemas.microsoft.com/office/spreadsheetml/2009/9/main" objectType="Button"/>
</file>

<file path=xl/ctrlProps/ctrlProp1436.xml><?xml version="1.0" encoding="utf-8"?>
<formControlPr xmlns="http://schemas.microsoft.com/office/spreadsheetml/2009/9/main" objectType="Button"/>
</file>

<file path=xl/ctrlProps/ctrlProp1437.xml><?xml version="1.0" encoding="utf-8"?>
<formControlPr xmlns="http://schemas.microsoft.com/office/spreadsheetml/2009/9/main" objectType="Button"/>
</file>

<file path=xl/ctrlProps/ctrlProp1438.xml><?xml version="1.0" encoding="utf-8"?>
<formControlPr xmlns="http://schemas.microsoft.com/office/spreadsheetml/2009/9/main" objectType="Button"/>
</file>

<file path=xl/ctrlProps/ctrlProp1439.xml><?xml version="1.0" encoding="utf-8"?>
<formControlPr xmlns="http://schemas.microsoft.com/office/spreadsheetml/2009/9/main" objectType="Button"/>
</file>

<file path=xl/ctrlProps/ctrlProp144.xml><?xml version="1.0" encoding="utf-8"?>
<formControlPr xmlns="http://schemas.microsoft.com/office/spreadsheetml/2009/9/main" objectType="Button"/>
</file>

<file path=xl/ctrlProps/ctrlProp1440.xml><?xml version="1.0" encoding="utf-8"?>
<formControlPr xmlns="http://schemas.microsoft.com/office/spreadsheetml/2009/9/main" objectType="Button"/>
</file>

<file path=xl/ctrlProps/ctrlProp1441.xml><?xml version="1.0" encoding="utf-8"?>
<formControlPr xmlns="http://schemas.microsoft.com/office/spreadsheetml/2009/9/main" objectType="Button"/>
</file>

<file path=xl/ctrlProps/ctrlProp1442.xml><?xml version="1.0" encoding="utf-8"?>
<formControlPr xmlns="http://schemas.microsoft.com/office/spreadsheetml/2009/9/main" objectType="Button"/>
</file>

<file path=xl/ctrlProps/ctrlProp1443.xml><?xml version="1.0" encoding="utf-8"?>
<formControlPr xmlns="http://schemas.microsoft.com/office/spreadsheetml/2009/9/main" objectType="Button"/>
</file>

<file path=xl/ctrlProps/ctrlProp1444.xml><?xml version="1.0" encoding="utf-8"?>
<formControlPr xmlns="http://schemas.microsoft.com/office/spreadsheetml/2009/9/main" objectType="Button"/>
</file>

<file path=xl/ctrlProps/ctrlProp1445.xml><?xml version="1.0" encoding="utf-8"?>
<formControlPr xmlns="http://schemas.microsoft.com/office/spreadsheetml/2009/9/main" objectType="Button"/>
</file>

<file path=xl/ctrlProps/ctrlProp1446.xml><?xml version="1.0" encoding="utf-8"?>
<formControlPr xmlns="http://schemas.microsoft.com/office/spreadsheetml/2009/9/main" objectType="Button"/>
</file>

<file path=xl/ctrlProps/ctrlProp1447.xml><?xml version="1.0" encoding="utf-8"?>
<formControlPr xmlns="http://schemas.microsoft.com/office/spreadsheetml/2009/9/main" objectType="Button"/>
</file>

<file path=xl/ctrlProps/ctrlProp1448.xml><?xml version="1.0" encoding="utf-8"?>
<formControlPr xmlns="http://schemas.microsoft.com/office/spreadsheetml/2009/9/main" objectType="Button"/>
</file>

<file path=xl/ctrlProps/ctrlProp1449.xml><?xml version="1.0" encoding="utf-8"?>
<formControlPr xmlns="http://schemas.microsoft.com/office/spreadsheetml/2009/9/main" objectType="Button"/>
</file>

<file path=xl/ctrlProps/ctrlProp145.xml><?xml version="1.0" encoding="utf-8"?>
<formControlPr xmlns="http://schemas.microsoft.com/office/spreadsheetml/2009/9/main" objectType="Button"/>
</file>

<file path=xl/ctrlProps/ctrlProp1450.xml><?xml version="1.0" encoding="utf-8"?>
<formControlPr xmlns="http://schemas.microsoft.com/office/spreadsheetml/2009/9/main" objectType="Button"/>
</file>

<file path=xl/ctrlProps/ctrlProp1451.xml><?xml version="1.0" encoding="utf-8"?>
<formControlPr xmlns="http://schemas.microsoft.com/office/spreadsheetml/2009/9/main" objectType="Button"/>
</file>

<file path=xl/ctrlProps/ctrlProp1452.xml><?xml version="1.0" encoding="utf-8"?>
<formControlPr xmlns="http://schemas.microsoft.com/office/spreadsheetml/2009/9/main" objectType="Button"/>
</file>

<file path=xl/ctrlProps/ctrlProp1453.xml><?xml version="1.0" encoding="utf-8"?>
<formControlPr xmlns="http://schemas.microsoft.com/office/spreadsheetml/2009/9/main" objectType="Button"/>
</file>

<file path=xl/ctrlProps/ctrlProp1454.xml><?xml version="1.0" encoding="utf-8"?>
<formControlPr xmlns="http://schemas.microsoft.com/office/spreadsheetml/2009/9/main" objectType="Button"/>
</file>

<file path=xl/ctrlProps/ctrlProp1455.xml><?xml version="1.0" encoding="utf-8"?>
<formControlPr xmlns="http://schemas.microsoft.com/office/spreadsheetml/2009/9/main" objectType="Button"/>
</file>

<file path=xl/ctrlProps/ctrlProp1456.xml><?xml version="1.0" encoding="utf-8"?>
<formControlPr xmlns="http://schemas.microsoft.com/office/spreadsheetml/2009/9/main" objectType="Button"/>
</file>

<file path=xl/ctrlProps/ctrlProp1457.xml><?xml version="1.0" encoding="utf-8"?>
<formControlPr xmlns="http://schemas.microsoft.com/office/spreadsheetml/2009/9/main" objectType="Button"/>
</file>

<file path=xl/ctrlProps/ctrlProp1458.xml><?xml version="1.0" encoding="utf-8"?>
<formControlPr xmlns="http://schemas.microsoft.com/office/spreadsheetml/2009/9/main" objectType="Button"/>
</file>

<file path=xl/ctrlProps/ctrlProp1459.xml><?xml version="1.0" encoding="utf-8"?>
<formControlPr xmlns="http://schemas.microsoft.com/office/spreadsheetml/2009/9/main" objectType="Button"/>
</file>

<file path=xl/ctrlProps/ctrlProp146.xml><?xml version="1.0" encoding="utf-8"?>
<formControlPr xmlns="http://schemas.microsoft.com/office/spreadsheetml/2009/9/main" objectType="Button"/>
</file>

<file path=xl/ctrlProps/ctrlProp1460.xml><?xml version="1.0" encoding="utf-8"?>
<formControlPr xmlns="http://schemas.microsoft.com/office/spreadsheetml/2009/9/main" objectType="Button"/>
</file>

<file path=xl/ctrlProps/ctrlProp1461.xml><?xml version="1.0" encoding="utf-8"?>
<formControlPr xmlns="http://schemas.microsoft.com/office/spreadsheetml/2009/9/main" objectType="Button"/>
</file>

<file path=xl/ctrlProps/ctrlProp1462.xml><?xml version="1.0" encoding="utf-8"?>
<formControlPr xmlns="http://schemas.microsoft.com/office/spreadsheetml/2009/9/main" objectType="Button"/>
</file>

<file path=xl/ctrlProps/ctrlProp1463.xml><?xml version="1.0" encoding="utf-8"?>
<formControlPr xmlns="http://schemas.microsoft.com/office/spreadsheetml/2009/9/main" objectType="Button"/>
</file>

<file path=xl/ctrlProps/ctrlProp1464.xml><?xml version="1.0" encoding="utf-8"?>
<formControlPr xmlns="http://schemas.microsoft.com/office/spreadsheetml/2009/9/main" objectType="Button"/>
</file>

<file path=xl/ctrlProps/ctrlProp1465.xml><?xml version="1.0" encoding="utf-8"?>
<formControlPr xmlns="http://schemas.microsoft.com/office/spreadsheetml/2009/9/main" objectType="Button"/>
</file>

<file path=xl/ctrlProps/ctrlProp1466.xml><?xml version="1.0" encoding="utf-8"?>
<formControlPr xmlns="http://schemas.microsoft.com/office/spreadsheetml/2009/9/main" objectType="Button"/>
</file>

<file path=xl/ctrlProps/ctrlProp1467.xml><?xml version="1.0" encoding="utf-8"?>
<formControlPr xmlns="http://schemas.microsoft.com/office/spreadsheetml/2009/9/main" objectType="Button"/>
</file>

<file path=xl/ctrlProps/ctrlProp1468.xml><?xml version="1.0" encoding="utf-8"?>
<formControlPr xmlns="http://schemas.microsoft.com/office/spreadsheetml/2009/9/main" objectType="Button"/>
</file>

<file path=xl/ctrlProps/ctrlProp1469.xml><?xml version="1.0" encoding="utf-8"?>
<formControlPr xmlns="http://schemas.microsoft.com/office/spreadsheetml/2009/9/main" objectType="Button"/>
</file>

<file path=xl/ctrlProps/ctrlProp147.xml><?xml version="1.0" encoding="utf-8"?>
<formControlPr xmlns="http://schemas.microsoft.com/office/spreadsheetml/2009/9/main" objectType="Button"/>
</file>

<file path=xl/ctrlProps/ctrlProp1470.xml><?xml version="1.0" encoding="utf-8"?>
<formControlPr xmlns="http://schemas.microsoft.com/office/spreadsheetml/2009/9/main" objectType="Button"/>
</file>

<file path=xl/ctrlProps/ctrlProp1471.xml><?xml version="1.0" encoding="utf-8"?>
<formControlPr xmlns="http://schemas.microsoft.com/office/spreadsheetml/2009/9/main" objectType="Button"/>
</file>

<file path=xl/ctrlProps/ctrlProp1472.xml><?xml version="1.0" encoding="utf-8"?>
<formControlPr xmlns="http://schemas.microsoft.com/office/spreadsheetml/2009/9/main" objectType="Button"/>
</file>

<file path=xl/ctrlProps/ctrlProp1473.xml><?xml version="1.0" encoding="utf-8"?>
<formControlPr xmlns="http://schemas.microsoft.com/office/spreadsheetml/2009/9/main" objectType="Button"/>
</file>

<file path=xl/ctrlProps/ctrlProp1474.xml><?xml version="1.0" encoding="utf-8"?>
<formControlPr xmlns="http://schemas.microsoft.com/office/spreadsheetml/2009/9/main" objectType="Button"/>
</file>

<file path=xl/ctrlProps/ctrlProp1475.xml><?xml version="1.0" encoding="utf-8"?>
<formControlPr xmlns="http://schemas.microsoft.com/office/spreadsheetml/2009/9/main" objectType="Button"/>
</file>

<file path=xl/ctrlProps/ctrlProp1476.xml><?xml version="1.0" encoding="utf-8"?>
<formControlPr xmlns="http://schemas.microsoft.com/office/spreadsheetml/2009/9/main" objectType="Button"/>
</file>

<file path=xl/ctrlProps/ctrlProp1477.xml><?xml version="1.0" encoding="utf-8"?>
<formControlPr xmlns="http://schemas.microsoft.com/office/spreadsheetml/2009/9/main" objectType="Button"/>
</file>

<file path=xl/ctrlProps/ctrlProp1478.xml><?xml version="1.0" encoding="utf-8"?>
<formControlPr xmlns="http://schemas.microsoft.com/office/spreadsheetml/2009/9/main" objectType="Button"/>
</file>

<file path=xl/ctrlProps/ctrlProp1479.xml><?xml version="1.0" encoding="utf-8"?>
<formControlPr xmlns="http://schemas.microsoft.com/office/spreadsheetml/2009/9/main" objectType="Button"/>
</file>

<file path=xl/ctrlProps/ctrlProp148.xml><?xml version="1.0" encoding="utf-8"?>
<formControlPr xmlns="http://schemas.microsoft.com/office/spreadsheetml/2009/9/main" objectType="Button"/>
</file>

<file path=xl/ctrlProps/ctrlProp1480.xml><?xml version="1.0" encoding="utf-8"?>
<formControlPr xmlns="http://schemas.microsoft.com/office/spreadsheetml/2009/9/main" objectType="Button"/>
</file>

<file path=xl/ctrlProps/ctrlProp1481.xml><?xml version="1.0" encoding="utf-8"?>
<formControlPr xmlns="http://schemas.microsoft.com/office/spreadsheetml/2009/9/main" objectType="Button"/>
</file>

<file path=xl/ctrlProps/ctrlProp1482.xml><?xml version="1.0" encoding="utf-8"?>
<formControlPr xmlns="http://schemas.microsoft.com/office/spreadsheetml/2009/9/main" objectType="Button"/>
</file>

<file path=xl/ctrlProps/ctrlProp1483.xml><?xml version="1.0" encoding="utf-8"?>
<formControlPr xmlns="http://schemas.microsoft.com/office/spreadsheetml/2009/9/main" objectType="Button"/>
</file>

<file path=xl/ctrlProps/ctrlProp1484.xml><?xml version="1.0" encoding="utf-8"?>
<formControlPr xmlns="http://schemas.microsoft.com/office/spreadsheetml/2009/9/main" objectType="Button"/>
</file>

<file path=xl/ctrlProps/ctrlProp1485.xml><?xml version="1.0" encoding="utf-8"?>
<formControlPr xmlns="http://schemas.microsoft.com/office/spreadsheetml/2009/9/main" objectType="Button"/>
</file>

<file path=xl/ctrlProps/ctrlProp1486.xml><?xml version="1.0" encoding="utf-8"?>
<formControlPr xmlns="http://schemas.microsoft.com/office/spreadsheetml/2009/9/main" objectType="Button"/>
</file>

<file path=xl/ctrlProps/ctrlProp1487.xml><?xml version="1.0" encoding="utf-8"?>
<formControlPr xmlns="http://schemas.microsoft.com/office/spreadsheetml/2009/9/main" objectType="Button"/>
</file>

<file path=xl/ctrlProps/ctrlProp1488.xml><?xml version="1.0" encoding="utf-8"?>
<formControlPr xmlns="http://schemas.microsoft.com/office/spreadsheetml/2009/9/main" objectType="Button"/>
</file>

<file path=xl/ctrlProps/ctrlProp1489.xml><?xml version="1.0" encoding="utf-8"?>
<formControlPr xmlns="http://schemas.microsoft.com/office/spreadsheetml/2009/9/main" objectType="Button"/>
</file>

<file path=xl/ctrlProps/ctrlProp149.xml><?xml version="1.0" encoding="utf-8"?>
<formControlPr xmlns="http://schemas.microsoft.com/office/spreadsheetml/2009/9/main" objectType="Button"/>
</file>

<file path=xl/ctrlProps/ctrlProp1490.xml><?xml version="1.0" encoding="utf-8"?>
<formControlPr xmlns="http://schemas.microsoft.com/office/spreadsheetml/2009/9/main" objectType="Button"/>
</file>

<file path=xl/ctrlProps/ctrlProp1491.xml><?xml version="1.0" encoding="utf-8"?>
<formControlPr xmlns="http://schemas.microsoft.com/office/spreadsheetml/2009/9/main" objectType="Button"/>
</file>

<file path=xl/ctrlProps/ctrlProp1492.xml><?xml version="1.0" encoding="utf-8"?>
<formControlPr xmlns="http://schemas.microsoft.com/office/spreadsheetml/2009/9/main" objectType="Button"/>
</file>

<file path=xl/ctrlProps/ctrlProp1493.xml><?xml version="1.0" encoding="utf-8"?>
<formControlPr xmlns="http://schemas.microsoft.com/office/spreadsheetml/2009/9/main" objectType="Button"/>
</file>

<file path=xl/ctrlProps/ctrlProp1494.xml><?xml version="1.0" encoding="utf-8"?>
<formControlPr xmlns="http://schemas.microsoft.com/office/spreadsheetml/2009/9/main" objectType="Button"/>
</file>

<file path=xl/ctrlProps/ctrlProp1495.xml><?xml version="1.0" encoding="utf-8"?>
<formControlPr xmlns="http://schemas.microsoft.com/office/spreadsheetml/2009/9/main" objectType="Button"/>
</file>

<file path=xl/ctrlProps/ctrlProp1496.xml><?xml version="1.0" encoding="utf-8"?>
<formControlPr xmlns="http://schemas.microsoft.com/office/spreadsheetml/2009/9/main" objectType="Button"/>
</file>

<file path=xl/ctrlProps/ctrlProp1497.xml><?xml version="1.0" encoding="utf-8"?>
<formControlPr xmlns="http://schemas.microsoft.com/office/spreadsheetml/2009/9/main" objectType="Button"/>
</file>

<file path=xl/ctrlProps/ctrlProp1498.xml><?xml version="1.0" encoding="utf-8"?>
<formControlPr xmlns="http://schemas.microsoft.com/office/spreadsheetml/2009/9/main" objectType="Button"/>
</file>

<file path=xl/ctrlProps/ctrlProp1499.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50.xml><?xml version="1.0" encoding="utf-8"?>
<formControlPr xmlns="http://schemas.microsoft.com/office/spreadsheetml/2009/9/main" objectType="Button"/>
</file>

<file path=xl/ctrlProps/ctrlProp1500.xml><?xml version="1.0" encoding="utf-8"?>
<formControlPr xmlns="http://schemas.microsoft.com/office/spreadsheetml/2009/9/main" objectType="Button"/>
</file>

<file path=xl/ctrlProps/ctrlProp1501.xml><?xml version="1.0" encoding="utf-8"?>
<formControlPr xmlns="http://schemas.microsoft.com/office/spreadsheetml/2009/9/main" objectType="Button"/>
</file>

<file path=xl/ctrlProps/ctrlProp1502.xml><?xml version="1.0" encoding="utf-8"?>
<formControlPr xmlns="http://schemas.microsoft.com/office/spreadsheetml/2009/9/main" objectType="Button"/>
</file>

<file path=xl/ctrlProps/ctrlProp1503.xml><?xml version="1.0" encoding="utf-8"?>
<formControlPr xmlns="http://schemas.microsoft.com/office/spreadsheetml/2009/9/main" objectType="Button"/>
</file>

<file path=xl/ctrlProps/ctrlProp1504.xml><?xml version="1.0" encoding="utf-8"?>
<formControlPr xmlns="http://schemas.microsoft.com/office/spreadsheetml/2009/9/main" objectType="Button"/>
</file>

<file path=xl/ctrlProps/ctrlProp1505.xml><?xml version="1.0" encoding="utf-8"?>
<formControlPr xmlns="http://schemas.microsoft.com/office/spreadsheetml/2009/9/main" objectType="Button"/>
</file>

<file path=xl/ctrlProps/ctrlProp1506.xml><?xml version="1.0" encoding="utf-8"?>
<formControlPr xmlns="http://schemas.microsoft.com/office/spreadsheetml/2009/9/main" objectType="Button"/>
</file>

<file path=xl/ctrlProps/ctrlProp1507.xml><?xml version="1.0" encoding="utf-8"?>
<formControlPr xmlns="http://schemas.microsoft.com/office/spreadsheetml/2009/9/main" objectType="Button"/>
</file>

<file path=xl/ctrlProps/ctrlProp1508.xml><?xml version="1.0" encoding="utf-8"?>
<formControlPr xmlns="http://schemas.microsoft.com/office/spreadsheetml/2009/9/main" objectType="Button"/>
</file>

<file path=xl/ctrlProps/ctrlProp1509.xml><?xml version="1.0" encoding="utf-8"?>
<formControlPr xmlns="http://schemas.microsoft.com/office/spreadsheetml/2009/9/main" objectType="Button"/>
</file>

<file path=xl/ctrlProps/ctrlProp151.xml><?xml version="1.0" encoding="utf-8"?>
<formControlPr xmlns="http://schemas.microsoft.com/office/spreadsheetml/2009/9/main" objectType="Button"/>
</file>

<file path=xl/ctrlProps/ctrlProp1510.xml><?xml version="1.0" encoding="utf-8"?>
<formControlPr xmlns="http://schemas.microsoft.com/office/spreadsheetml/2009/9/main" objectType="Button"/>
</file>

<file path=xl/ctrlProps/ctrlProp1511.xml><?xml version="1.0" encoding="utf-8"?>
<formControlPr xmlns="http://schemas.microsoft.com/office/spreadsheetml/2009/9/main" objectType="Button"/>
</file>

<file path=xl/ctrlProps/ctrlProp1512.xml><?xml version="1.0" encoding="utf-8"?>
<formControlPr xmlns="http://schemas.microsoft.com/office/spreadsheetml/2009/9/main" objectType="Button"/>
</file>

<file path=xl/ctrlProps/ctrlProp1513.xml><?xml version="1.0" encoding="utf-8"?>
<formControlPr xmlns="http://schemas.microsoft.com/office/spreadsheetml/2009/9/main" objectType="Button"/>
</file>

<file path=xl/ctrlProps/ctrlProp1514.xml><?xml version="1.0" encoding="utf-8"?>
<formControlPr xmlns="http://schemas.microsoft.com/office/spreadsheetml/2009/9/main" objectType="Button"/>
</file>

<file path=xl/ctrlProps/ctrlProp1515.xml><?xml version="1.0" encoding="utf-8"?>
<formControlPr xmlns="http://schemas.microsoft.com/office/spreadsheetml/2009/9/main" objectType="Button"/>
</file>

<file path=xl/ctrlProps/ctrlProp1516.xml><?xml version="1.0" encoding="utf-8"?>
<formControlPr xmlns="http://schemas.microsoft.com/office/spreadsheetml/2009/9/main" objectType="Button"/>
</file>

<file path=xl/ctrlProps/ctrlProp1517.xml><?xml version="1.0" encoding="utf-8"?>
<formControlPr xmlns="http://schemas.microsoft.com/office/spreadsheetml/2009/9/main" objectType="Button"/>
</file>

<file path=xl/ctrlProps/ctrlProp1518.xml><?xml version="1.0" encoding="utf-8"?>
<formControlPr xmlns="http://schemas.microsoft.com/office/spreadsheetml/2009/9/main" objectType="Button"/>
</file>

<file path=xl/ctrlProps/ctrlProp1519.xml><?xml version="1.0" encoding="utf-8"?>
<formControlPr xmlns="http://schemas.microsoft.com/office/spreadsheetml/2009/9/main" objectType="Button"/>
</file>

<file path=xl/ctrlProps/ctrlProp152.xml><?xml version="1.0" encoding="utf-8"?>
<formControlPr xmlns="http://schemas.microsoft.com/office/spreadsheetml/2009/9/main" objectType="Button"/>
</file>

<file path=xl/ctrlProps/ctrlProp1520.xml><?xml version="1.0" encoding="utf-8"?>
<formControlPr xmlns="http://schemas.microsoft.com/office/spreadsheetml/2009/9/main" objectType="Button"/>
</file>

<file path=xl/ctrlProps/ctrlProp1521.xml><?xml version="1.0" encoding="utf-8"?>
<formControlPr xmlns="http://schemas.microsoft.com/office/spreadsheetml/2009/9/main" objectType="Button"/>
</file>

<file path=xl/ctrlProps/ctrlProp1522.xml><?xml version="1.0" encoding="utf-8"?>
<formControlPr xmlns="http://schemas.microsoft.com/office/spreadsheetml/2009/9/main" objectType="Button"/>
</file>

<file path=xl/ctrlProps/ctrlProp1523.xml><?xml version="1.0" encoding="utf-8"?>
<formControlPr xmlns="http://schemas.microsoft.com/office/spreadsheetml/2009/9/main" objectType="Button"/>
</file>

<file path=xl/ctrlProps/ctrlProp1524.xml><?xml version="1.0" encoding="utf-8"?>
<formControlPr xmlns="http://schemas.microsoft.com/office/spreadsheetml/2009/9/main" objectType="Button"/>
</file>

<file path=xl/ctrlProps/ctrlProp1525.xml><?xml version="1.0" encoding="utf-8"?>
<formControlPr xmlns="http://schemas.microsoft.com/office/spreadsheetml/2009/9/main" objectType="Button"/>
</file>

<file path=xl/ctrlProps/ctrlProp1526.xml><?xml version="1.0" encoding="utf-8"?>
<formControlPr xmlns="http://schemas.microsoft.com/office/spreadsheetml/2009/9/main" objectType="Button"/>
</file>

<file path=xl/ctrlProps/ctrlProp1527.xml><?xml version="1.0" encoding="utf-8"?>
<formControlPr xmlns="http://schemas.microsoft.com/office/spreadsheetml/2009/9/main" objectType="Button"/>
</file>

<file path=xl/ctrlProps/ctrlProp1528.xml><?xml version="1.0" encoding="utf-8"?>
<formControlPr xmlns="http://schemas.microsoft.com/office/spreadsheetml/2009/9/main" objectType="Button"/>
</file>

<file path=xl/ctrlProps/ctrlProp1529.xml><?xml version="1.0" encoding="utf-8"?>
<formControlPr xmlns="http://schemas.microsoft.com/office/spreadsheetml/2009/9/main" objectType="Button"/>
</file>

<file path=xl/ctrlProps/ctrlProp153.xml><?xml version="1.0" encoding="utf-8"?>
<formControlPr xmlns="http://schemas.microsoft.com/office/spreadsheetml/2009/9/main" objectType="Button"/>
</file>

<file path=xl/ctrlProps/ctrlProp1530.xml><?xml version="1.0" encoding="utf-8"?>
<formControlPr xmlns="http://schemas.microsoft.com/office/spreadsheetml/2009/9/main" objectType="Button"/>
</file>

<file path=xl/ctrlProps/ctrlProp1531.xml><?xml version="1.0" encoding="utf-8"?>
<formControlPr xmlns="http://schemas.microsoft.com/office/spreadsheetml/2009/9/main" objectType="Button"/>
</file>

<file path=xl/ctrlProps/ctrlProp1532.xml><?xml version="1.0" encoding="utf-8"?>
<formControlPr xmlns="http://schemas.microsoft.com/office/spreadsheetml/2009/9/main" objectType="Button"/>
</file>

<file path=xl/ctrlProps/ctrlProp1533.xml><?xml version="1.0" encoding="utf-8"?>
<formControlPr xmlns="http://schemas.microsoft.com/office/spreadsheetml/2009/9/main" objectType="Button"/>
</file>

<file path=xl/ctrlProps/ctrlProp1534.xml><?xml version="1.0" encoding="utf-8"?>
<formControlPr xmlns="http://schemas.microsoft.com/office/spreadsheetml/2009/9/main" objectType="Button"/>
</file>

<file path=xl/ctrlProps/ctrlProp1535.xml><?xml version="1.0" encoding="utf-8"?>
<formControlPr xmlns="http://schemas.microsoft.com/office/spreadsheetml/2009/9/main" objectType="Button"/>
</file>

<file path=xl/ctrlProps/ctrlProp1536.xml><?xml version="1.0" encoding="utf-8"?>
<formControlPr xmlns="http://schemas.microsoft.com/office/spreadsheetml/2009/9/main" objectType="Button"/>
</file>

<file path=xl/ctrlProps/ctrlProp1537.xml><?xml version="1.0" encoding="utf-8"?>
<formControlPr xmlns="http://schemas.microsoft.com/office/spreadsheetml/2009/9/main" objectType="Button"/>
</file>

<file path=xl/ctrlProps/ctrlProp1538.xml><?xml version="1.0" encoding="utf-8"?>
<formControlPr xmlns="http://schemas.microsoft.com/office/spreadsheetml/2009/9/main" objectType="Button"/>
</file>

<file path=xl/ctrlProps/ctrlProp1539.xml><?xml version="1.0" encoding="utf-8"?>
<formControlPr xmlns="http://schemas.microsoft.com/office/spreadsheetml/2009/9/main" objectType="Button"/>
</file>

<file path=xl/ctrlProps/ctrlProp154.xml><?xml version="1.0" encoding="utf-8"?>
<formControlPr xmlns="http://schemas.microsoft.com/office/spreadsheetml/2009/9/main" objectType="Button"/>
</file>

<file path=xl/ctrlProps/ctrlProp1540.xml><?xml version="1.0" encoding="utf-8"?>
<formControlPr xmlns="http://schemas.microsoft.com/office/spreadsheetml/2009/9/main" objectType="Button"/>
</file>

<file path=xl/ctrlProps/ctrlProp1541.xml><?xml version="1.0" encoding="utf-8"?>
<formControlPr xmlns="http://schemas.microsoft.com/office/spreadsheetml/2009/9/main" objectType="Button"/>
</file>

<file path=xl/ctrlProps/ctrlProp1542.xml><?xml version="1.0" encoding="utf-8"?>
<formControlPr xmlns="http://schemas.microsoft.com/office/spreadsheetml/2009/9/main" objectType="Button"/>
</file>

<file path=xl/ctrlProps/ctrlProp1543.xml><?xml version="1.0" encoding="utf-8"?>
<formControlPr xmlns="http://schemas.microsoft.com/office/spreadsheetml/2009/9/main" objectType="Button"/>
</file>

<file path=xl/ctrlProps/ctrlProp1544.xml><?xml version="1.0" encoding="utf-8"?>
<formControlPr xmlns="http://schemas.microsoft.com/office/spreadsheetml/2009/9/main" objectType="Button"/>
</file>

<file path=xl/ctrlProps/ctrlProp1545.xml><?xml version="1.0" encoding="utf-8"?>
<formControlPr xmlns="http://schemas.microsoft.com/office/spreadsheetml/2009/9/main" objectType="Button"/>
</file>

<file path=xl/ctrlProps/ctrlProp1546.xml><?xml version="1.0" encoding="utf-8"?>
<formControlPr xmlns="http://schemas.microsoft.com/office/spreadsheetml/2009/9/main" objectType="Button"/>
</file>

<file path=xl/ctrlProps/ctrlProp1547.xml><?xml version="1.0" encoding="utf-8"?>
<formControlPr xmlns="http://schemas.microsoft.com/office/spreadsheetml/2009/9/main" objectType="Button"/>
</file>

<file path=xl/ctrlProps/ctrlProp1548.xml><?xml version="1.0" encoding="utf-8"?>
<formControlPr xmlns="http://schemas.microsoft.com/office/spreadsheetml/2009/9/main" objectType="Button"/>
</file>

<file path=xl/ctrlProps/ctrlProp1549.xml><?xml version="1.0" encoding="utf-8"?>
<formControlPr xmlns="http://schemas.microsoft.com/office/spreadsheetml/2009/9/main" objectType="Button"/>
</file>

<file path=xl/ctrlProps/ctrlProp155.xml><?xml version="1.0" encoding="utf-8"?>
<formControlPr xmlns="http://schemas.microsoft.com/office/spreadsheetml/2009/9/main" objectType="Button"/>
</file>

<file path=xl/ctrlProps/ctrlProp1550.xml><?xml version="1.0" encoding="utf-8"?>
<formControlPr xmlns="http://schemas.microsoft.com/office/spreadsheetml/2009/9/main" objectType="Button"/>
</file>

<file path=xl/ctrlProps/ctrlProp1551.xml><?xml version="1.0" encoding="utf-8"?>
<formControlPr xmlns="http://schemas.microsoft.com/office/spreadsheetml/2009/9/main" objectType="Button"/>
</file>

<file path=xl/ctrlProps/ctrlProp1552.xml><?xml version="1.0" encoding="utf-8"?>
<formControlPr xmlns="http://schemas.microsoft.com/office/spreadsheetml/2009/9/main" objectType="Button"/>
</file>

<file path=xl/ctrlProps/ctrlProp1553.xml><?xml version="1.0" encoding="utf-8"?>
<formControlPr xmlns="http://schemas.microsoft.com/office/spreadsheetml/2009/9/main" objectType="Button"/>
</file>

<file path=xl/ctrlProps/ctrlProp1554.xml><?xml version="1.0" encoding="utf-8"?>
<formControlPr xmlns="http://schemas.microsoft.com/office/spreadsheetml/2009/9/main" objectType="Button"/>
</file>

<file path=xl/ctrlProps/ctrlProp1555.xml><?xml version="1.0" encoding="utf-8"?>
<formControlPr xmlns="http://schemas.microsoft.com/office/spreadsheetml/2009/9/main" objectType="Button"/>
</file>

<file path=xl/ctrlProps/ctrlProp1556.xml><?xml version="1.0" encoding="utf-8"?>
<formControlPr xmlns="http://schemas.microsoft.com/office/spreadsheetml/2009/9/main" objectType="Button"/>
</file>

<file path=xl/ctrlProps/ctrlProp1557.xml><?xml version="1.0" encoding="utf-8"?>
<formControlPr xmlns="http://schemas.microsoft.com/office/spreadsheetml/2009/9/main" objectType="Button"/>
</file>

<file path=xl/ctrlProps/ctrlProp1558.xml><?xml version="1.0" encoding="utf-8"?>
<formControlPr xmlns="http://schemas.microsoft.com/office/spreadsheetml/2009/9/main" objectType="Button"/>
</file>

<file path=xl/ctrlProps/ctrlProp1559.xml><?xml version="1.0" encoding="utf-8"?>
<formControlPr xmlns="http://schemas.microsoft.com/office/spreadsheetml/2009/9/main" objectType="Button"/>
</file>

<file path=xl/ctrlProps/ctrlProp156.xml><?xml version="1.0" encoding="utf-8"?>
<formControlPr xmlns="http://schemas.microsoft.com/office/spreadsheetml/2009/9/main" objectType="Button"/>
</file>

<file path=xl/ctrlProps/ctrlProp1560.xml><?xml version="1.0" encoding="utf-8"?>
<formControlPr xmlns="http://schemas.microsoft.com/office/spreadsheetml/2009/9/main" objectType="Button"/>
</file>

<file path=xl/ctrlProps/ctrlProp1561.xml><?xml version="1.0" encoding="utf-8"?>
<formControlPr xmlns="http://schemas.microsoft.com/office/spreadsheetml/2009/9/main" objectType="Button"/>
</file>

<file path=xl/ctrlProps/ctrlProp1562.xml><?xml version="1.0" encoding="utf-8"?>
<formControlPr xmlns="http://schemas.microsoft.com/office/spreadsheetml/2009/9/main" objectType="Button"/>
</file>

<file path=xl/ctrlProps/ctrlProp1563.xml><?xml version="1.0" encoding="utf-8"?>
<formControlPr xmlns="http://schemas.microsoft.com/office/spreadsheetml/2009/9/main" objectType="Button"/>
</file>

<file path=xl/ctrlProps/ctrlProp1564.xml><?xml version="1.0" encoding="utf-8"?>
<formControlPr xmlns="http://schemas.microsoft.com/office/spreadsheetml/2009/9/main" objectType="Button"/>
</file>

<file path=xl/ctrlProps/ctrlProp1565.xml><?xml version="1.0" encoding="utf-8"?>
<formControlPr xmlns="http://schemas.microsoft.com/office/spreadsheetml/2009/9/main" objectType="Button"/>
</file>

<file path=xl/ctrlProps/ctrlProp1566.xml><?xml version="1.0" encoding="utf-8"?>
<formControlPr xmlns="http://schemas.microsoft.com/office/spreadsheetml/2009/9/main" objectType="Button"/>
</file>

<file path=xl/ctrlProps/ctrlProp1567.xml><?xml version="1.0" encoding="utf-8"?>
<formControlPr xmlns="http://schemas.microsoft.com/office/spreadsheetml/2009/9/main" objectType="Button"/>
</file>

<file path=xl/ctrlProps/ctrlProp1568.xml><?xml version="1.0" encoding="utf-8"?>
<formControlPr xmlns="http://schemas.microsoft.com/office/spreadsheetml/2009/9/main" objectType="Button"/>
</file>

<file path=xl/ctrlProps/ctrlProp1569.xml><?xml version="1.0" encoding="utf-8"?>
<formControlPr xmlns="http://schemas.microsoft.com/office/spreadsheetml/2009/9/main" objectType="Button"/>
</file>

<file path=xl/ctrlProps/ctrlProp157.xml><?xml version="1.0" encoding="utf-8"?>
<formControlPr xmlns="http://schemas.microsoft.com/office/spreadsheetml/2009/9/main" objectType="Button"/>
</file>

<file path=xl/ctrlProps/ctrlProp1570.xml><?xml version="1.0" encoding="utf-8"?>
<formControlPr xmlns="http://schemas.microsoft.com/office/spreadsheetml/2009/9/main" objectType="Button"/>
</file>

<file path=xl/ctrlProps/ctrlProp1571.xml><?xml version="1.0" encoding="utf-8"?>
<formControlPr xmlns="http://schemas.microsoft.com/office/spreadsheetml/2009/9/main" objectType="Button"/>
</file>

<file path=xl/ctrlProps/ctrlProp1572.xml><?xml version="1.0" encoding="utf-8"?>
<formControlPr xmlns="http://schemas.microsoft.com/office/spreadsheetml/2009/9/main" objectType="Button"/>
</file>

<file path=xl/ctrlProps/ctrlProp1573.xml><?xml version="1.0" encoding="utf-8"?>
<formControlPr xmlns="http://schemas.microsoft.com/office/spreadsheetml/2009/9/main" objectType="Button"/>
</file>

<file path=xl/ctrlProps/ctrlProp1574.xml><?xml version="1.0" encoding="utf-8"?>
<formControlPr xmlns="http://schemas.microsoft.com/office/spreadsheetml/2009/9/main" objectType="Button"/>
</file>

<file path=xl/ctrlProps/ctrlProp1575.xml><?xml version="1.0" encoding="utf-8"?>
<formControlPr xmlns="http://schemas.microsoft.com/office/spreadsheetml/2009/9/main" objectType="Button"/>
</file>

<file path=xl/ctrlProps/ctrlProp1576.xml><?xml version="1.0" encoding="utf-8"?>
<formControlPr xmlns="http://schemas.microsoft.com/office/spreadsheetml/2009/9/main" objectType="Button"/>
</file>

<file path=xl/ctrlProps/ctrlProp1577.xml><?xml version="1.0" encoding="utf-8"?>
<formControlPr xmlns="http://schemas.microsoft.com/office/spreadsheetml/2009/9/main" objectType="Button"/>
</file>

<file path=xl/ctrlProps/ctrlProp1578.xml><?xml version="1.0" encoding="utf-8"?>
<formControlPr xmlns="http://schemas.microsoft.com/office/spreadsheetml/2009/9/main" objectType="Button"/>
</file>

<file path=xl/ctrlProps/ctrlProp1579.xml><?xml version="1.0" encoding="utf-8"?>
<formControlPr xmlns="http://schemas.microsoft.com/office/spreadsheetml/2009/9/main" objectType="Button"/>
</file>

<file path=xl/ctrlProps/ctrlProp158.xml><?xml version="1.0" encoding="utf-8"?>
<formControlPr xmlns="http://schemas.microsoft.com/office/spreadsheetml/2009/9/main" objectType="Button"/>
</file>

<file path=xl/ctrlProps/ctrlProp1580.xml><?xml version="1.0" encoding="utf-8"?>
<formControlPr xmlns="http://schemas.microsoft.com/office/spreadsheetml/2009/9/main" objectType="Button"/>
</file>

<file path=xl/ctrlProps/ctrlProp1581.xml><?xml version="1.0" encoding="utf-8"?>
<formControlPr xmlns="http://schemas.microsoft.com/office/spreadsheetml/2009/9/main" objectType="Button"/>
</file>

<file path=xl/ctrlProps/ctrlProp1582.xml><?xml version="1.0" encoding="utf-8"?>
<formControlPr xmlns="http://schemas.microsoft.com/office/spreadsheetml/2009/9/main" objectType="Button"/>
</file>

<file path=xl/ctrlProps/ctrlProp1583.xml><?xml version="1.0" encoding="utf-8"?>
<formControlPr xmlns="http://schemas.microsoft.com/office/spreadsheetml/2009/9/main" objectType="Button"/>
</file>

<file path=xl/ctrlProps/ctrlProp1584.xml><?xml version="1.0" encoding="utf-8"?>
<formControlPr xmlns="http://schemas.microsoft.com/office/spreadsheetml/2009/9/main" objectType="Button"/>
</file>

<file path=xl/ctrlProps/ctrlProp1585.xml><?xml version="1.0" encoding="utf-8"?>
<formControlPr xmlns="http://schemas.microsoft.com/office/spreadsheetml/2009/9/main" objectType="Button"/>
</file>

<file path=xl/ctrlProps/ctrlProp1586.xml><?xml version="1.0" encoding="utf-8"?>
<formControlPr xmlns="http://schemas.microsoft.com/office/spreadsheetml/2009/9/main" objectType="Button"/>
</file>

<file path=xl/ctrlProps/ctrlProp1587.xml><?xml version="1.0" encoding="utf-8"?>
<formControlPr xmlns="http://schemas.microsoft.com/office/spreadsheetml/2009/9/main" objectType="Button"/>
</file>

<file path=xl/ctrlProps/ctrlProp1588.xml><?xml version="1.0" encoding="utf-8"?>
<formControlPr xmlns="http://schemas.microsoft.com/office/spreadsheetml/2009/9/main" objectType="Button"/>
</file>

<file path=xl/ctrlProps/ctrlProp1589.xml><?xml version="1.0" encoding="utf-8"?>
<formControlPr xmlns="http://schemas.microsoft.com/office/spreadsheetml/2009/9/main" objectType="Button"/>
</file>

<file path=xl/ctrlProps/ctrlProp159.xml><?xml version="1.0" encoding="utf-8"?>
<formControlPr xmlns="http://schemas.microsoft.com/office/spreadsheetml/2009/9/main" objectType="Button"/>
</file>

<file path=xl/ctrlProps/ctrlProp1590.xml><?xml version="1.0" encoding="utf-8"?>
<formControlPr xmlns="http://schemas.microsoft.com/office/spreadsheetml/2009/9/main" objectType="Button"/>
</file>

<file path=xl/ctrlProps/ctrlProp1591.xml><?xml version="1.0" encoding="utf-8"?>
<formControlPr xmlns="http://schemas.microsoft.com/office/spreadsheetml/2009/9/main" objectType="Button"/>
</file>

<file path=xl/ctrlProps/ctrlProp1592.xml><?xml version="1.0" encoding="utf-8"?>
<formControlPr xmlns="http://schemas.microsoft.com/office/spreadsheetml/2009/9/main" objectType="Button"/>
</file>

<file path=xl/ctrlProps/ctrlProp1593.xml><?xml version="1.0" encoding="utf-8"?>
<formControlPr xmlns="http://schemas.microsoft.com/office/spreadsheetml/2009/9/main" objectType="Button"/>
</file>

<file path=xl/ctrlProps/ctrlProp1594.xml><?xml version="1.0" encoding="utf-8"?>
<formControlPr xmlns="http://schemas.microsoft.com/office/spreadsheetml/2009/9/main" objectType="Button"/>
</file>

<file path=xl/ctrlProps/ctrlProp1595.xml><?xml version="1.0" encoding="utf-8"?>
<formControlPr xmlns="http://schemas.microsoft.com/office/spreadsheetml/2009/9/main" objectType="Button"/>
</file>

<file path=xl/ctrlProps/ctrlProp1596.xml><?xml version="1.0" encoding="utf-8"?>
<formControlPr xmlns="http://schemas.microsoft.com/office/spreadsheetml/2009/9/main" objectType="Button"/>
</file>

<file path=xl/ctrlProps/ctrlProp1597.xml><?xml version="1.0" encoding="utf-8"?>
<formControlPr xmlns="http://schemas.microsoft.com/office/spreadsheetml/2009/9/main" objectType="Button"/>
</file>

<file path=xl/ctrlProps/ctrlProp1598.xml><?xml version="1.0" encoding="utf-8"?>
<formControlPr xmlns="http://schemas.microsoft.com/office/spreadsheetml/2009/9/main" objectType="Button"/>
</file>

<file path=xl/ctrlProps/ctrlProp1599.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60.xml><?xml version="1.0" encoding="utf-8"?>
<formControlPr xmlns="http://schemas.microsoft.com/office/spreadsheetml/2009/9/main" objectType="Button"/>
</file>

<file path=xl/ctrlProps/ctrlProp1600.xml><?xml version="1.0" encoding="utf-8"?>
<formControlPr xmlns="http://schemas.microsoft.com/office/spreadsheetml/2009/9/main" objectType="Button"/>
</file>

<file path=xl/ctrlProps/ctrlProp1601.xml><?xml version="1.0" encoding="utf-8"?>
<formControlPr xmlns="http://schemas.microsoft.com/office/spreadsheetml/2009/9/main" objectType="Button"/>
</file>

<file path=xl/ctrlProps/ctrlProp1602.xml><?xml version="1.0" encoding="utf-8"?>
<formControlPr xmlns="http://schemas.microsoft.com/office/spreadsheetml/2009/9/main" objectType="Button"/>
</file>

<file path=xl/ctrlProps/ctrlProp1603.xml><?xml version="1.0" encoding="utf-8"?>
<formControlPr xmlns="http://schemas.microsoft.com/office/spreadsheetml/2009/9/main" objectType="Button"/>
</file>

<file path=xl/ctrlProps/ctrlProp1604.xml><?xml version="1.0" encoding="utf-8"?>
<formControlPr xmlns="http://schemas.microsoft.com/office/spreadsheetml/2009/9/main" objectType="Button"/>
</file>

<file path=xl/ctrlProps/ctrlProp1605.xml><?xml version="1.0" encoding="utf-8"?>
<formControlPr xmlns="http://schemas.microsoft.com/office/spreadsheetml/2009/9/main" objectType="Button"/>
</file>

<file path=xl/ctrlProps/ctrlProp1606.xml><?xml version="1.0" encoding="utf-8"?>
<formControlPr xmlns="http://schemas.microsoft.com/office/spreadsheetml/2009/9/main" objectType="Button"/>
</file>

<file path=xl/ctrlProps/ctrlProp1607.xml><?xml version="1.0" encoding="utf-8"?>
<formControlPr xmlns="http://schemas.microsoft.com/office/spreadsheetml/2009/9/main" objectType="Button"/>
</file>

<file path=xl/ctrlProps/ctrlProp1608.xml><?xml version="1.0" encoding="utf-8"?>
<formControlPr xmlns="http://schemas.microsoft.com/office/spreadsheetml/2009/9/main" objectType="Button"/>
</file>

<file path=xl/ctrlProps/ctrlProp1609.xml><?xml version="1.0" encoding="utf-8"?>
<formControlPr xmlns="http://schemas.microsoft.com/office/spreadsheetml/2009/9/main" objectType="Button"/>
</file>

<file path=xl/ctrlProps/ctrlProp161.xml><?xml version="1.0" encoding="utf-8"?>
<formControlPr xmlns="http://schemas.microsoft.com/office/spreadsheetml/2009/9/main" objectType="Button"/>
</file>

<file path=xl/ctrlProps/ctrlProp1610.xml><?xml version="1.0" encoding="utf-8"?>
<formControlPr xmlns="http://schemas.microsoft.com/office/spreadsheetml/2009/9/main" objectType="Button"/>
</file>

<file path=xl/ctrlProps/ctrlProp1611.xml><?xml version="1.0" encoding="utf-8"?>
<formControlPr xmlns="http://schemas.microsoft.com/office/spreadsheetml/2009/9/main" objectType="Button"/>
</file>

<file path=xl/ctrlProps/ctrlProp1612.xml><?xml version="1.0" encoding="utf-8"?>
<formControlPr xmlns="http://schemas.microsoft.com/office/spreadsheetml/2009/9/main" objectType="Button"/>
</file>

<file path=xl/ctrlProps/ctrlProp1613.xml><?xml version="1.0" encoding="utf-8"?>
<formControlPr xmlns="http://schemas.microsoft.com/office/spreadsheetml/2009/9/main" objectType="Button"/>
</file>

<file path=xl/ctrlProps/ctrlProp1614.xml><?xml version="1.0" encoding="utf-8"?>
<formControlPr xmlns="http://schemas.microsoft.com/office/spreadsheetml/2009/9/main" objectType="Button"/>
</file>

<file path=xl/ctrlProps/ctrlProp1615.xml><?xml version="1.0" encoding="utf-8"?>
<formControlPr xmlns="http://schemas.microsoft.com/office/spreadsheetml/2009/9/main" objectType="Button"/>
</file>

<file path=xl/ctrlProps/ctrlProp1616.xml><?xml version="1.0" encoding="utf-8"?>
<formControlPr xmlns="http://schemas.microsoft.com/office/spreadsheetml/2009/9/main" objectType="Button"/>
</file>

<file path=xl/ctrlProps/ctrlProp1617.xml><?xml version="1.0" encoding="utf-8"?>
<formControlPr xmlns="http://schemas.microsoft.com/office/spreadsheetml/2009/9/main" objectType="Button"/>
</file>

<file path=xl/ctrlProps/ctrlProp1618.xml><?xml version="1.0" encoding="utf-8"?>
<formControlPr xmlns="http://schemas.microsoft.com/office/spreadsheetml/2009/9/main" objectType="Button"/>
</file>

<file path=xl/ctrlProps/ctrlProp1619.xml><?xml version="1.0" encoding="utf-8"?>
<formControlPr xmlns="http://schemas.microsoft.com/office/spreadsheetml/2009/9/main" objectType="Button"/>
</file>

<file path=xl/ctrlProps/ctrlProp162.xml><?xml version="1.0" encoding="utf-8"?>
<formControlPr xmlns="http://schemas.microsoft.com/office/spreadsheetml/2009/9/main" objectType="Button"/>
</file>

<file path=xl/ctrlProps/ctrlProp1620.xml><?xml version="1.0" encoding="utf-8"?>
<formControlPr xmlns="http://schemas.microsoft.com/office/spreadsheetml/2009/9/main" objectType="Button"/>
</file>

<file path=xl/ctrlProps/ctrlProp1621.xml><?xml version="1.0" encoding="utf-8"?>
<formControlPr xmlns="http://schemas.microsoft.com/office/spreadsheetml/2009/9/main" objectType="Button"/>
</file>

<file path=xl/ctrlProps/ctrlProp1622.xml><?xml version="1.0" encoding="utf-8"?>
<formControlPr xmlns="http://schemas.microsoft.com/office/spreadsheetml/2009/9/main" objectType="Button"/>
</file>

<file path=xl/ctrlProps/ctrlProp1623.xml><?xml version="1.0" encoding="utf-8"?>
<formControlPr xmlns="http://schemas.microsoft.com/office/spreadsheetml/2009/9/main" objectType="Button"/>
</file>

<file path=xl/ctrlProps/ctrlProp1624.xml><?xml version="1.0" encoding="utf-8"?>
<formControlPr xmlns="http://schemas.microsoft.com/office/spreadsheetml/2009/9/main" objectType="Button"/>
</file>

<file path=xl/ctrlProps/ctrlProp1625.xml><?xml version="1.0" encoding="utf-8"?>
<formControlPr xmlns="http://schemas.microsoft.com/office/spreadsheetml/2009/9/main" objectType="Button"/>
</file>

<file path=xl/ctrlProps/ctrlProp1626.xml><?xml version="1.0" encoding="utf-8"?>
<formControlPr xmlns="http://schemas.microsoft.com/office/spreadsheetml/2009/9/main" objectType="Button"/>
</file>

<file path=xl/ctrlProps/ctrlProp1627.xml><?xml version="1.0" encoding="utf-8"?>
<formControlPr xmlns="http://schemas.microsoft.com/office/spreadsheetml/2009/9/main" objectType="Button"/>
</file>

<file path=xl/ctrlProps/ctrlProp1628.xml><?xml version="1.0" encoding="utf-8"?>
<formControlPr xmlns="http://schemas.microsoft.com/office/spreadsheetml/2009/9/main" objectType="Button"/>
</file>

<file path=xl/ctrlProps/ctrlProp1629.xml><?xml version="1.0" encoding="utf-8"?>
<formControlPr xmlns="http://schemas.microsoft.com/office/spreadsheetml/2009/9/main" objectType="Button"/>
</file>

<file path=xl/ctrlProps/ctrlProp163.xml><?xml version="1.0" encoding="utf-8"?>
<formControlPr xmlns="http://schemas.microsoft.com/office/spreadsheetml/2009/9/main" objectType="Button"/>
</file>

<file path=xl/ctrlProps/ctrlProp1630.xml><?xml version="1.0" encoding="utf-8"?>
<formControlPr xmlns="http://schemas.microsoft.com/office/spreadsheetml/2009/9/main" objectType="Button"/>
</file>

<file path=xl/ctrlProps/ctrlProp1631.xml><?xml version="1.0" encoding="utf-8"?>
<formControlPr xmlns="http://schemas.microsoft.com/office/spreadsheetml/2009/9/main" objectType="Button"/>
</file>

<file path=xl/ctrlProps/ctrlProp1632.xml><?xml version="1.0" encoding="utf-8"?>
<formControlPr xmlns="http://schemas.microsoft.com/office/spreadsheetml/2009/9/main" objectType="Button"/>
</file>

<file path=xl/ctrlProps/ctrlProp1633.xml><?xml version="1.0" encoding="utf-8"?>
<formControlPr xmlns="http://schemas.microsoft.com/office/spreadsheetml/2009/9/main" objectType="Button"/>
</file>

<file path=xl/ctrlProps/ctrlProp1634.xml><?xml version="1.0" encoding="utf-8"?>
<formControlPr xmlns="http://schemas.microsoft.com/office/spreadsheetml/2009/9/main" objectType="Button"/>
</file>

<file path=xl/ctrlProps/ctrlProp1635.xml><?xml version="1.0" encoding="utf-8"?>
<formControlPr xmlns="http://schemas.microsoft.com/office/spreadsheetml/2009/9/main" objectType="Button"/>
</file>

<file path=xl/ctrlProps/ctrlProp1636.xml><?xml version="1.0" encoding="utf-8"?>
<formControlPr xmlns="http://schemas.microsoft.com/office/spreadsheetml/2009/9/main" objectType="Button"/>
</file>

<file path=xl/ctrlProps/ctrlProp1637.xml><?xml version="1.0" encoding="utf-8"?>
<formControlPr xmlns="http://schemas.microsoft.com/office/spreadsheetml/2009/9/main" objectType="Button"/>
</file>

<file path=xl/ctrlProps/ctrlProp1638.xml><?xml version="1.0" encoding="utf-8"?>
<formControlPr xmlns="http://schemas.microsoft.com/office/spreadsheetml/2009/9/main" objectType="Button"/>
</file>

<file path=xl/ctrlProps/ctrlProp1639.xml><?xml version="1.0" encoding="utf-8"?>
<formControlPr xmlns="http://schemas.microsoft.com/office/spreadsheetml/2009/9/main" objectType="Button"/>
</file>

<file path=xl/ctrlProps/ctrlProp164.xml><?xml version="1.0" encoding="utf-8"?>
<formControlPr xmlns="http://schemas.microsoft.com/office/spreadsheetml/2009/9/main" objectType="Button"/>
</file>

<file path=xl/ctrlProps/ctrlProp1640.xml><?xml version="1.0" encoding="utf-8"?>
<formControlPr xmlns="http://schemas.microsoft.com/office/spreadsheetml/2009/9/main" objectType="Button"/>
</file>

<file path=xl/ctrlProps/ctrlProp1641.xml><?xml version="1.0" encoding="utf-8"?>
<formControlPr xmlns="http://schemas.microsoft.com/office/spreadsheetml/2009/9/main" objectType="Button"/>
</file>

<file path=xl/ctrlProps/ctrlProp1642.xml><?xml version="1.0" encoding="utf-8"?>
<formControlPr xmlns="http://schemas.microsoft.com/office/spreadsheetml/2009/9/main" objectType="Button"/>
</file>

<file path=xl/ctrlProps/ctrlProp1643.xml><?xml version="1.0" encoding="utf-8"?>
<formControlPr xmlns="http://schemas.microsoft.com/office/spreadsheetml/2009/9/main" objectType="Button"/>
</file>

<file path=xl/ctrlProps/ctrlProp1644.xml><?xml version="1.0" encoding="utf-8"?>
<formControlPr xmlns="http://schemas.microsoft.com/office/spreadsheetml/2009/9/main" objectType="Button"/>
</file>

<file path=xl/ctrlProps/ctrlProp1645.xml><?xml version="1.0" encoding="utf-8"?>
<formControlPr xmlns="http://schemas.microsoft.com/office/spreadsheetml/2009/9/main" objectType="Button"/>
</file>

<file path=xl/ctrlProps/ctrlProp1646.xml><?xml version="1.0" encoding="utf-8"?>
<formControlPr xmlns="http://schemas.microsoft.com/office/spreadsheetml/2009/9/main" objectType="Button"/>
</file>

<file path=xl/ctrlProps/ctrlProp1647.xml><?xml version="1.0" encoding="utf-8"?>
<formControlPr xmlns="http://schemas.microsoft.com/office/spreadsheetml/2009/9/main" objectType="Button"/>
</file>

<file path=xl/ctrlProps/ctrlProp1648.xml><?xml version="1.0" encoding="utf-8"?>
<formControlPr xmlns="http://schemas.microsoft.com/office/spreadsheetml/2009/9/main" objectType="Button"/>
</file>

<file path=xl/ctrlProps/ctrlProp1649.xml><?xml version="1.0" encoding="utf-8"?>
<formControlPr xmlns="http://schemas.microsoft.com/office/spreadsheetml/2009/9/main" objectType="Button"/>
</file>

<file path=xl/ctrlProps/ctrlProp165.xml><?xml version="1.0" encoding="utf-8"?>
<formControlPr xmlns="http://schemas.microsoft.com/office/spreadsheetml/2009/9/main" objectType="Button"/>
</file>

<file path=xl/ctrlProps/ctrlProp1650.xml><?xml version="1.0" encoding="utf-8"?>
<formControlPr xmlns="http://schemas.microsoft.com/office/spreadsheetml/2009/9/main" objectType="Button"/>
</file>

<file path=xl/ctrlProps/ctrlProp1651.xml><?xml version="1.0" encoding="utf-8"?>
<formControlPr xmlns="http://schemas.microsoft.com/office/spreadsheetml/2009/9/main" objectType="Button"/>
</file>

<file path=xl/ctrlProps/ctrlProp1652.xml><?xml version="1.0" encoding="utf-8"?>
<formControlPr xmlns="http://schemas.microsoft.com/office/spreadsheetml/2009/9/main" objectType="Button"/>
</file>

<file path=xl/ctrlProps/ctrlProp1653.xml><?xml version="1.0" encoding="utf-8"?>
<formControlPr xmlns="http://schemas.microsoft.com/office/spreadsheetml/2009/9/main" objectType="Button"/>
</file>

<file path=xl/ctrlProps/ctrlProp1654.xml><?xml version="1.0" encoding="utf-8"?>
<formControlPr xmlns="http://schemas.microsoft.com/office/spreadsheetml/2009/9/main" objectType="Button"/>
</file>

<file path=xl/ctrlProps/ctrlProp1655.xml><?xml version="1.0" encoding="utf-8"?>
<formControlPr xmlns="http://schemas.microsoft.com/office/spreadsheetml/2009/9/main" objectType="Button"/>
</file>

<file path=xl/ctrlProps/ctrlProp1656.xml><?xml version="1.0" encoding="utf-8"?>
<formControlPr xmlns="http://schemas.microsoft.com/office/spreadsheetml/2009/9/main" objectType="Button"/>
</file>

<file path=xl/ctrlProps/ctrlProp1657.xml><?xml version="1.0" encoding="utf-8"?>
<formControlPr xmlns="http://schemas.microsoft.com/office/spreadsheetml/2009/9/main" objectType="Button"/>
</file>

<file path=xl/ctrlProps/ctrlProp1658.xml><?xml version="1.0" encoding="utf-8"?>
<formControlPr xmlns="http://schemas.microsoft.com/office/spreadsheetml/2009/9/main" objectType="Button"/>
</file>

<file path=xl/ctrlProps/ctrlProp1659.xml><?xml version="1.0" encoding="utf-8"?>
<formControlPr xmlns="http://schemas.microsoft.com/office/spreadsheetml/2009/9/main" objectType="Button"/>
</file>

<file path=xl/ctrlProps/ctrlProp166.xml><?xml version="1.0" encoding="utf-8"?>
<formControlPr xmlns="http://schemas.microsoft.com/office/spreadsheetml/2009/9/main" objectType="Button"/>
</file>

<file path=xl/ctrlProps/ctrlProp1660.xml><?xml version="1.0" encoding="utf-8"?>
<formControlPr xmlns="http://schemas.microsoft.com/office/spreadsheetml/2009/9/main" objectType="Button"/>
</file>

<file path=xl/ctrlProps/ctrlProp1661.xml><?xml version="1.0" encoding="utf-8"?>
<formControlPr xmlns="http://schemas.microsoft.com/office/spreadsheetml/2009/9/main" objectType="Button"/>
</file>

<file path=xl/ctrlProps/ctrlProp1662.xml><?xml version="1.0" encoding="utf-8"?>
<formControlPr xmlns="http://schemas.microsoft.com/office/spreadsheetml/2009/9/main" objectType="Button"/>
</file>

<file path=xl/ctrlProps/ctrlProp1663.xml><?xml version="1.0" encoding="utf-8"?>
<formControlPr xmlns="http://schemas.microsoft.com/office/spreadsheetml/2009/9/main" objectType="Button"/>
</file>

<file path=xl/ctrlProps/ctrlProp1664.xml><?xml version="1.0" encoding="utf-8"?>
<formControlPr xmlns="http://schemas.microsoft.com/office/spreadsheetml/2009/9/main" objectType="Button"/>
</file>

<file path=xl/ctrlProps/ctrlProp1665.xml><?xml version="1.0" encoding="utf-8"?>
<formControlPr xmlns="http://schemas.microsoft.com/office/spreadsheetml/2009/9/main" objectType="Button"/>
</file>

<file path=xl/ctrlProps/ctrlProp1666.xml><?xml version="1.0" encoding="utf-8"?>
<formControlPr xmlns="http://schemas.microsoft.com/office/spreadsheetml/2009/9/main" objectType="Button"/>
</file>

<file path=xl/ctrlProps/ctrlProp1667.xml><?xml version="1.0" encoding="utf-8"?>
<formControlPr xmlns="http://schemas.microsoft.com/office/spreadsheetml/2009/9/main" objectType="Button"/>
</file>

<file path=xl/ctrlProps/ctrlProp1668.xml><?xml version="1.0" encoding="utf-8"?>
<formControlPr xmlns="http://schemas.microsoft.com/office/spreadsheetml/2009/9/main" objectType="Button"/>
</file>

<file path=xl/ctrlProps/ctrlProp1669.xml><?xml version="1.0" encoding="utf-8"?>
<formControlPr xmlns="http://schemas.microsoft.com/office/spreadsheetml/2009/9/main" objectType="Button"/>
</file>

<file path=xl/ctrlProps/ctrlProp167.xml><?xml version="1.0" encoding="utf-8"?>
<formControlPr xmlns="http://schemas.microsoft.com/office/spreadsheetml/2009/9/main" objectType="Button"/>
</file>

<file path=xl/ctrlProps/ctrlProp1670.xml><?xml version="1.0" encoding="utf-8"?>
<formControlPr xmlns="http://schemas.microsoft.com/office/spreadsheetml/2009/9/main" objectType="Button"/>
</file>

<file path=xl/ctrlProps/ctrlProp1671.xml><?xml version="1.0" encoding="utf-8"?>
<formControlPr xmlns="http://schemas.microsoft.com/office/spreadsheetml/2009/9/main" objectType="Button"/>
</file>

<file path=xl/ctrlProps/ctrlProp1672.xml><?xml version="1.0" encoding="utf-8"?>
<formControlPr xmlns="http://schemas.microsoft.com/office/spreadsheetml/2009/9/main" objectType="Button"/>
</file>

<file path=xl/ctrlProps/ctrlProp1673.xml><?xml version="1.0" encoding="utf-8"?>
<formControlPr xmlns="http://schemas.microsoft.com/office/spreadsheetml/2009/9/main" objectType="Button"/>
</file>

<file path=xl/ctrlProps/ctrlProp1674.xml><?xml version="1.0" encoding="utf-8"?>
<formControlPr xmlns="http://schemas.microsoft.com/office/spreadsheetml/2009/9/main" objectType="Button"/>
</file>

<file path=xl/ctrlProps/ctrlProp1675.xml><?xml version="1.0" encoding="utf-8"?>
<formControlPr xmlns="http://schemas.microsoft.com/office/spreadsheetml/2009/9/main" objectType="Button"/>
</file>

<file path=xl/ctrlProps/ctrlProp1676.xml><?xml version="1.0" encoding="utf-8"?>
<formControlPr xmlns="http://schemas.microsoft.com/office/spreadsheetml/2009/9/main" objectType="Button"/>
</file>

<file path=xl/ctrlProps/ctrlProp1677.xml><?xml version="1.0" encoding="utf-8"?>
<formControlPr xmlns="http://schemas.microsoft.com/office/spreadsheetml/2009/9/main" objectType="Button"/>
</file>

<file path=xl/ctrlProps/ctrlProp1678.xml><?xml version="1.0" encoding="utf-8"?>
<formControlPr xmlns="http://schemas.microsoft.com/office/spreadsheetml/2009/9/main" objectType="Button"/>
</file>

<file path=xl/ctrlProps/ctrlProp1679.xml><?xml version="1.0" encoding="utf-8"?>
<formControlPr xmlns="http://schemas.microsoft.com/office/spreadsheetml/2009/9/main" objectType="Button"/>
</file>

<file path=xl/ctrlProps/ctrlProp168.xml><?xml version="1.0" encoding="utf-8"?>
<formControlPr xmlns="http://schemas.microsoft.com/office/spreadsheetml/2009/9/main" objectType="Button"/>
</file>

<file path=xl/ctrlProps/ctrlProp1680.xml><?xml version="1.0" encoding="utf-8"?>
<formControlPr xmlns="http://schemas.microsoft.com/office/spreadsheetml/2009/9/main" objectType="Button"/>
</file>

<file path=xl/ctrlProps/ctrlProp1681.xml><?xml version="1.0" encoding="utf-8"?>
<formControlPr xmlns="http://schemas.microsoft.com/office/spreadsheetml/2009/9/main" objectType="Button"/>
</file>

<file path=xl/ctrlProps/ctrlProp1682.xml><?xml version="1.0" encoding="utf-8"?>
<formControlPr xmlns="http://schemas.microsoft.com/office/spreadsheetml/2009/9/main" objectType="Button"/>
</file>

<file path=xl/ctrlProps/ctrlProp1683.xml><?xml version="1.0" encoding="utf-8"?>
<formControlPr xmlns="http://schemas.microsoft.com/office/spreadsheetml/2009/9/main" objectType="Button"/>
</file>

<file path=xl/ctrlProps/ctrlProp1684.xml><?xml version="1.0" encoding="utf-8"?>
<formControlPr xmlns="http://schemas.microsoft.com/office/spreadsheetml/2009/9/main" objectType="Button"/>
</file>

<file path=xl/ctrlProps/ctrlProp1685.xml><?xml version="1.0" encoding="utf-8"?>
<formControlPr xmlns="http://schemas.microsoft.com/office/spreadsheetml/2009/9/main" objectType="Button"/>
</file>

<file path=xl/ctrlProps/ctrlProp1686.xml><?xml version="1.0" encoding="utf-8"?>
<formControlPr xmlns="http://schemas.microsoft.com/office/spreadsheetml/2009/9/main" objectType="Button"/>
</file>

<file path=xl/ctrlProps/ctrlProp1687.xml><?xml version="1.0" encoding="utf-8"?>
<formControlPr xmlns="http://schemas.microsoft.com/office/spreadsheetml/2009/9/main" objectType="Button"/>
</file>

<file path=xl/ctrlProps/ctrlProp1688.xml><?xml version="1.0" encoding="utf-8"?>
<formControlPr xmlns="http://schemas.microsoft.com/office/spreadsheetml/2009/9/main" objectType="Button"/>
</file>

<file path=xl/ctrlProps/ctrlProp1689.xml><?xml version="1.0" encoding="utf-8"?>
<formControlPr xmlns="http://schemas.microsoft.com/office/spreadsheetml/2009/9/main" objectType="Button"/>
</file>

<file path=xl/ctrlProps/ctrlProp169.xml><?xml version="1.0" encoding="utf-8"?>
<formControlPr xmlns="http://schemas.microsoft.com/office/spreadsheetml/2009/9/main" objectType="Button"/>
</file>

<file path=xl/ctrlProps/ctrlProp1690.xml><?xml version="1.0" encoding="utf-8"?>
<formControlPr xmlns="http://schemas.microsoft.com/office/spreadsheetml/2009/9/main" objectType="Button"/>
</file>

<file path=xl/ctrlProps/ctrlProp1691.xml><?xml version="1.0" encoding="utf-8"?>
<formControlPr xmlns="http://schemas.microsoft.com/office/spreadsheetml/2009/9/main" objectType="Button"/>
</file>

<file path=xl/ctrlProps/ctrlProp1692.xml><?xml version="1.0" encoding="utf-8"?>
<formControlPr xmlns="http://schemas.microsoft.com/office/spreadsheetml/2009/9/main" objectType="Button"/>
</file>

<file path=xl/ctrlProps/ctrlProp1693.xml><?xml version="1.0" encoding="utf-8"?>
<formControlPr xmlns="http://schemas.microsoft.com/office/spreadsheetml/2009/9/main" objectType="Button"/>
</file>

<file path=xl/ctrlProps/ctrlProp1694.xml><?xml version="1.0" encoding="utf-8"?>
<formControlPr xmlns="http://schemas.microsoft.com/office/spreadsheetml/2009/9/main" objectType="Button"/>
</file>

<file path=xl/ctrlProps/ctrlProp1695.xml><?xml version="1.0" encoding="utf-8"?>
<formControlPr xmlns="http://schemas.microsoft.com/office/spreadsheetml/2009/9/main" objectType="Button"/>
</file>

<file path=xl/ctrlProps/ctrlProp1696.xml><?xml version="1.0" encoding="utf-8"?>
<formControlPr xmlns="http://schemas.microsoft.com/office/spreadsheetml/2009/9/main" objectType="Button"/>
</file>

<file path=xl/ctrlProps/ctrlProp1697.xml><?xml version="1.0" encoding="utf-8"?>
<formControlPr xmlns="http://schemas.microsoft.com/office/spreadsheetml/2009/9/main" objectType="Button"/>
</file>

<file path=xl/ctrlProps/ctrlProp1698.xml><?xml version="1.0" encoding="utf-8"?>
<formControlPr xmlns="http://schemas.microsoft.com/office/spreadsheetml/2009/9/main" objectType="Button"/>
</file>

<file path=xl/ctrlProps/ctrlProp1699.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70.xml><?xml version="1.0" encoding="utf-8"?>
<formControlPr xmlns="http://schemas.microsoft.com/office/spreadsheetml/2009/9/main" objectType="Button"/>
</file>

<file path=xl/ctrlProps/ctrlProp1700.xml><?xml version="1.0" encoding="utf-8"?>
<formControlPr xmlns="http://schemas.microsoft.com/office/spreadsheetml/2009/9/main" objectType="Button"/>
</file>

<file path=xl/ctrlProps/ctrlProp1701.xml><?xml version="1.0" encoding="utf-8"?>
<formControlPr xmlns="http://schemas.microsoft.com/office/spreadsheetml/2009/9/main" objectType="Button"/>
</file>

<file path=xl/ctrlProps/ctrlProp1702.xml><?xml version="1.0" encoding="utf-8"?>
<formControlPr xmlns="http://schemas.microsoft.com/office/spreadsheetml/2009/9/main" objectType="Button"/>
</file>

<file path=xl/ctrlProps/ctrlProp1703.xml><?xml version="1.0" encoding="utf-8"?>
<formControlPr xmlns="http://schemas.microsoft.com/office/spreadsheetml/2009/9/main" objectType="Button"/>
</file>

<file path=xl/ctrlProps/ctrlProp1704.xml><?xml version="1.0" encoding="utf-8"?>
<formControlPr xmlns="http://schemas.microsoft.com/office/spreadsheetml/2009/9/main" objectType="Button"/>
</file>

<file path=xl/ctrlProps/ctrlProp1705.xml><?xml version="1.0" encoding="utf-8"?>
<formControlPr xmlns="http://schemas.microsoft.com/office/spreadsheetml/2009/9/main" objectType="Button"/>
</file>

<file path=xl/ctrlProps/ctrlProp1706.xml><?xml version="1.0" encoding="utf-8"?>
<formControlPr xmlns="http://schemas.microsoft.com/office/spreadsheetml/2009/9/main" objectType="Button"/>
</file>

<file path=xl/ctrlProps/ctrlProp1707.xml><?xml version="1.0" encoding="utf-8"?>
<formControlPr xmlns="http://schemas.microsoft.com/office/spreadsheetml/2009/9/main" objectType="Button"/>
</file>

<file path=xl/ctrlProps/ctrlProp1708.xml><?xml version="1.0" encoding="utf-8"?>
<formControlPr xmlns="http://schemas.microsoft.com/office/spreadsheetml/2009/9/main" objectType="Button"/>
</file>

<file path=xl/ctrlProps/ctrlProp1709.xml><?xml version="1.0" encoding="utf-8"?>
<formControlPr xmlns="http://schemas.microsoft.com/office/spreadsheetml/2009/9/main" objectType="Button"/>
</file>

<file path=xl/ctrlProps/ctrlProp171.xml><?xml version="1.0" encoding="utf-8"?>
<formControlPr xmlns="http://schemas.microsoft.com/office/spreadsheetml/2009/9/main" objectType="Button"/>
</file>

<file path=xl/ctrlProps/ctrlProp1710.xml><?xml version="1.0" encoding="utf-8"?>
<formControlPr xmlns="http://schemas.microsoft.com/office/spreadsheetml/2009/9/main" objectType="Button"/>
</file>

<file path=xl/ctrlProps/ctrlProp1711.xml><?xml version="1.0" encoding="utf-8"?>
<formControlPr xmlns="http://schemas.microsoft.com/office/spreadsheetml/2009/9/main" objectType="Button"/>
</file>

<file path=xl/ctrlProps/ctrlProp1712.xml><?xml version="1.0" encoding="utf-8"?>
<formControlPr xmlns="http://schemas.microsoft.com/office/spreadsheetml/2009/9/main" objectType="Button"/>
</file>

<file path=xl/ctrlProps/ctrlProp1713.xml><?xml version="1.0" encoding="utf-8"?>
<formControlPr xmlns="http://schemas.microsoft.com/office/spreadsheetml/2009/9/main" objectType="Button"/>
</file>

<file path=xl/ctrlProps/ctrlProp1714.xml><?xml version="1.0" encoding="utf-8"?>
<formControlPr xmlns="http://schemas.microsoft.com/office/spreadsheetml/2009/9/main" objectType="Button"/>
</file>

<file path=xl/ctrlProps/ctrlProp1715.xml><?xml version="1.0" encoding="utf-8"?>
<formControlPr xmlns="http://schemas.microsoft.com/office/spreadsheetml/2009/9/main" objectType="Button"/>
</file>

<file path=xl/ctrlProps/ctrlProp1716.xml><?xml version="1.0" encoding="utf-8"?>
<formControlPr xmlns="http://schemas.microsoft.com/office/spreadsheetml/2009/9/main" objectType="Button"/>
</file>

<file path=xl/ctrlProps/ctrlProp1717.xml><?xml version="1.0" encoding="utf-8"?>
<formControlPr xmlns="http://schemas.microsoft.com/office/spreadsheetml/2009/9/main" objectType="Button"/>
</file>

<file path=xl/ctrlProps/ctrlProp1718.xml><?xml version="1.0" encoding="utf-8"?>
<formControlPr xmlns="http://schemas.microsoft.com/office/spreadsheetml/2009/9/main" objectType="Button"/>
</file>

<file path=xl/ctrlProps/ctrlProp1719.xml><?xml version="1.0" encoding="utf-8"?>
<formControlPr xmlns="http://schemas.microsoft.com/office/spreadsheetml/2009/9/main" objectType="Button"/>
</file>

<file path=xl/ctrlProps/ctrlProp172.xml><?xml version="1.0" encoding="utf-8"?>
<formControlPr xmlns="http://schemas.microsoft.com/office/spreadsheetml/2009/9/main" objectType="Button"/>
</file>

<file path=xl/ctrlProps/ctrlProp1720.xml><?xml version="1.0" encoding="utf-8"?>
<formControlPr xmlns="http://schemas.microsoft.com/office/spreadsheetml/2009/9/main" objectType="Button"/>
</file>

<file path=xl/ctrlProps/ctrlProp1721.xml><?xml version="1.0" encoding="utf-8"?>
<formControlPr xmlns="http://schemas.microsoft.com/office/spreadsheetml/2009/9/main" objectType="Button"/>
</file>

<file path=xl/ctrlProps/ctrlProp1722.xml><?xml version="1.0" encoding="utf-8"?>
<formControlPr xmlns="http://schemas.microsoft.com/office/spreadsheetml/2009/9/main" objectType="Button"/>
</file>

<file path=xl/ctrlProps/ctrlProp1723.xml><?xml version="1.0" encoding="utf-8"?>
<formControlPr xmlns="http://schemas.microsoft.com/office/spreadsheetml/2009/9/main" objectType="Button"/>
</file>

<file path=xl/ctrlProps/ctrlProp1724.xml><?xml version="1.0" encoding="utf-8"?>
<formControlPr xmlns="http://schemas.microsoft.com/office/spreadsheetml/2009/9/main" objectType="Button"/>
</file>

<file path=xl/ctrlProps/ctrlProp1725.xml><?xml version="1.0" encoding="utf-8"?>
<formControlPr xmlns="http://schemas.microsoft.com/office/spreadsheetml/2009/9/main" objectType="Button"/>
</file>

<file path=xl/ctrlProps/ctrlProp1726.xml><?xml version="1.0" encoding="utf-8"?>
<formControlPr xmlns="http://schemas.microsoft.com/office/spreadsheetml/2009/9/main" objectType="Button"/>
</file>

<file path=xl/ctrlProps/ctrlProp1727.xml><?xml version="1.0" encoding="utf-8"?>
<formControlPr xmlns="http://schemas.microsoft.com/office/spreadsheetml/2009/9/main" objectType="Button"/>
</file>

<file path=xl/ctrlProps/ctrlProp1728.xml><?xml version="1.0" encoding="utf-8"?>
<formControlPr xmlns="http://schemas.microsoft.com/office/spreadsheetml/2009/9/main" objectType="Button"/>
</file>

<file path=xl/ctrlProps/ctrlProp1729.xml><?xml version="1.0" encoding="utf-8"?>
<formControlPr xmlns="http://schemas.microsoft.com/office/spreadsheetml/2009/9/main" objectType="Button"/>
</file>

<file path=xl/ctrlProps/ctrlProp173.xml><?xml version="1.0" encoding="utf-8"?>
<formControlPr xmlns="http://schemas.microsoft.com/office/spreadsheetml/2009/9/main" objectType="Button"/>
</file>

<file path=xl/ctrlProps/ctrlProp1730.xml><?xml version="1.0" encoding="utf-8"?>
<formControlPr xmlns="http://schemas.microsoft.com/office/spreadsheetml/2009/9/main" objectType="Button"/>
</file>

<file path=xl/ctrlProps/ctrlProp1731.xml><?xml version="1.0" encoding="utf-8"?>
<formControlPr xmlns="http://schemas.microsoft.com/office/spreadsheetml/2009/9/main" objectType="Button"/>
</file>

<file path=xl/ctrlProps/ctrlProp1732.xml><?xml version="1.0" encoding="utf-8"?>
<formControlPr xmlns="http://schemas.microsoft.com/office/spreadsheetml/2009/9/main" objectType="Button"/>
</file>

<file path=xl/ctrlProps/ctrlProp1733.xml><?xml version="1.0" encoding="utf-8"?>
<formControlPr xmlns="http://schemas.microsoft.com/office/spreadsheetml/2009/9/main" objectType="Button"/>
</file>

<file path=xl/ctrlProps/ctrlProp1734.xml><?xml version="1.0" encoding="utf-8"?>
<formControlPr xmlns="http://schemas.microsoft.com/office/spreadsheetml/2009/9/main" objectType="Button"/>
</file>

<file path=xl/ctrlProps/ctrlProp1735.xml><?xml version="1.0" encoding="utf-8"?>
<formControlPr xmlns="http://schemas.microsoft.com/office/spreadsheetml/2009/9/main" objectType="Button"/>
</file>

<file path=xl/ctrlProps/ctrlProp1736.xml><?xml version="1.0" encoding="utf-8"?>
<formControlPr xmlns="http://schemas.microsoft.com/office/spreadsheetml/2009/9/main" objectType="Button"/>
</file>

<file path=xl/ctrlProps/ctrlProp1737.xml><?xml version="1.0" encoding="utf-8"?>
<formControlPr xmlns="http://schemas.microsoft.com/office/spreadsheetml/2009/9/main" objectType="Button"/>
</file>

<file path=xl/ctrlProps/ctrlProp1738.xml><?xml version="1.0" encoding="utf-8"?>
<formControlPr xmlns="http://schemas.microsoft.com/office/spreadsheetml/2009/9/main" objectType="Button"/>
</file>

<file path=xl/ctrlProps/ctrlProp1739.xml><?xml version="1.0" encoding="utf-8"?>
<formControlPr xmlns="http://schemas.microsoft.com/office/spreadsheetml/2009/9/main" objectType="Button"/>
</file>

<file path=xl/ctrlProps/ctrlProp174.xml><?xml version="1.0" encoding="utf-8"?>
<formControlPr xmlns="http://schemas.microsoft.com/office/spreadsheetml/2009/9/main" objectType="Button"/>
</file>

<file path=xl/ctrlProps/ctrlProp1740.xml><?xml version="1.0" encoding="utf-8"?>
<formControlPr xmlns="http://schemas.microsoft.com/office/spreadsheetml/2009/9/main" objectType="Button"/>
</file>

<file path=xl/ctrlProps/ctrlProp1741.xml><?xml version="1.0" encoding="utf-8"?>
<formControlPr xmlns="http://schemas.microsoft.com/office/spreadsheetml/2009/9/main" objectType="Button"/>
</file>

<file path=xl/ctrlProps/ctrlProp1742.xml><?xml version="1.0" encoding="utf-8"?>
<formControlPr xmlns="http://schemas.microsoft.com/office/spreadsheetml/2009/9/main" objectType="Button"/>
</file>

<file path=xl/ctrlProps/ctrlProp1743.xml><?xml version="1.0" encoding="utf-8"?>
<formControlPr xmlns="http://schemas.microsoft.com/office/spreadsheetml/2009/9/main" objectType="Button"/>
</file>

<file path=xl/ctrlProps/ctrlProp1744.xml><?xml version="1.0" encoding="utf-8"?>
<formControlPr xmlns="http://schemas.microsoft.com/office/spreadsheetml/2009/9/main" objectType="Button"/>
</file>

<file path=xl/ctrlProps/ctrlProp1745.xml><?xml version="1.0" encoding="utf-8"?>
<formControlPr xmlns="http://schemas.microsoft.com/office/spreadsheetml/2009/9/main" objectType="Button"/>
</file>

<file path=xl/ctrlProps/ctrlProp1746.xml><?xml version="1.0" encoding="utf-8"?>
<formControlPr xmlns="http://schemas.microsoft.com/office/spreadsheetml/2009/9/main" objectType="Button"/>
</file>

<file path=xl/ctrlProps/ctrlProp1747.xml><?xml version="1.0" encoding="utf-8"?>
<formControlPr xmlns="http://schemas.microsoft.com/office/spreadsheetml/2009/9/main" objectType="Button"/>
</file>

<file path=xl/ctrlProps/ctrlProp1748.xml><?xml version="1.0" encoding="utf-8"?>
<formControlPr xmlns="http://schemas.microsoft.com/office/spreadsheetml/2009/9/main" objectType="Button"/>
</file>

<file path=xl/ctrlProps/ctrlProp1749.xml><?xml version="1.0" encoding="utf-8"?>
<formControlPr xmlns="http://schemas.microsoft.com/office/spreadsheetml/2009/9/main" objectType="Button"/>
</file>

<file path=xl/ctrlProps/ctrlProp175.xml><?xml version="1.0" encoding="utf-8"?>
<formControlPr xmlns="http://schemas.microsoft.com/office/spreadsheetml/2009/9/main" objectType="Button"/>
</file>

<file path=xl/ctrlProps/ctrlProp1750.xml><?xml version="1.0" encoding="utf-8"?>
<formControlPr xmlns="http://schemas.microsoft.com/office/spreadsheetml/2009/9/main" objectType="Button"/>
</file>

<file path=xl/ctrlProps/ctrlProp1751.xml><?xml version="1.0" encoding="utf-8"?>
<formControlPr xmlns="http://schemas.microsoft.com/office/spreadsheetml/2009/9/main" objectType="Button"/>
</file>

<file path=xl/ctrlProps/ctrlProp1752.xml><?xml version="1.0" encoding="utf-8"?>
<formControlPr xmlns="http://schemas.microsoft.com/office/spreadsheetml/2009/9/main" objectType="Button"/>
</file>

<file path=xl/ctrlProps/ctrlProp1753.xml><?xml version="1.0" encoding="utf-8"?>
<formControlPr xmlns="http://schemas.microsoft.com/office/spreadsheetml/2009/9/main" objectType="Button"/>
</file>

<file path=xl/ctrlProps/ctrlProp1754.xml><?xml version="1.0" encoding="utf-8"?>
<formControlPr xmlns="http://schemas.microsoft.com/office/spreadsheetml/2009/9/main" objectType="Button"/>
</file>

<file path=xl/ctrlProps/ctrlProp1755.xml><?xml version="1.0" encoding="utf-8"?>
<formControlPr xmlns="http://schemas.microsoft.com/office/spreadsheetml/2009/9/main" objectType="Button"/>
</file>

<file path=xl/ctrlProps/ctrlProp1756.xml><?xml version="1.0" encoding="utf-8"?>
<formControlPr xmlns="http://schemas.microsoft.com/office/spreadsheetml/2009/9/main" objectType="Button"/>
</file>

<file path=xl/ctrlProps/ctrlProp1757.xml><?xml version="1.0" encoding="utf-8"?>
<formControlPr xmlns="http://schemas.microsoft.com/office/spreadsheetml/2009/9/main" objectType="Button"/>
</file>

<file path=xl/ctrlProps/ctrlProp1758.xml><?xml version="1.0" encoding="utf-8"?>
<formControlPr xmlns="http://schemas.microsoft.com/office/spreadsheetml/2009/9/main" objectType="Button"/>
</file>

<file path=xl/ctrlProps/ctrlProp1759.xml><?xml version="1.0" encoding="utf-8"?>
<formControlPr xmlns="http://schemas.microsoft.com/office/spreadsheetml/2009/9/main" objectType="Button"/>
</file>

<file path=xl/ctrlProps/ctrlProp176.xml><?xml version="1.0" encoding="utf-8"?>
<formControlPr xmlns="http://schemas.microsoft.com/office/spreadsheetml/2009/9/main" objectType="Button"/>
</file>

<file path=xl/ctrlProps/ctrlProp1760.xml><?xml version="1.0" encoding="utf-8"?>
<formControlPr xmlns="http://schemas.microsoft.com/office/spreadsheetml/2009/9/main" objectType="Button"/>
</file>

<file path=xl/ctrlProps/ctrlProp1761.xml><?xml version="1.0" encoding="utf-8"?>
<formControlPr xmlns="http://schemas.microsoft.com/office/spreadsheetml/2009/9/main" objectType="Button"/>
</file>

<file path=xl/ctrlProps/ctrlProp1762.xml><?xml version="1.0" encoding="utf-8"?>
<formControlPr xmlns="http://schemas.microsoft.com/office/spreadsheetml/2009/9/main" objectType="Button"/>
</file>

<file path=xl/ctrlProps/ctrlProp1763.xml><?xml version="1.0" encoding="utf-8"?>
<formControlPr xmlns="http://schemas.microsoft.com/office/spreadsheetml/2009/9/main" objectType="Button"/>
</file>

<file path=xl/ctrlProps/ctrlProp1764.xml><?xml version="1.0" encoding="utf-8"?>
<formControlPr xmlns="http://schemas.microsoft.com/office/spreadsheetml/2009/9/main" objectType="Button"/>
</file>

<file path=xl/ctrlProps/ctrlProp1765.xml><?xml version="1.0" encoding="utf-8"?>
<formControlPr xmlns="http://schemas.microsoft.com/office/spreadsheetml/2009/9/main" objectType="Button"/>
</file>

<file path=xl/ctrlProps/ctrlProp1766.xml><?xml version="1.0" encoding="utf-8"?>
<formControlPr xmlns="http://schemas.microsoft.com/office/spreadsheetml/2009/9/main" objectType="Button"/>
</file>

<file path=xl/ctrlProps/ctrlProp1767.xml><?xml version="1.0" encoding="utf-8"?>
<formControlPr xmlns="http://schemas.microsoft.com/office/spreadsheetml/2009/9/main" objectType="Button"/>
</file>

<file path=xl/ctrlProps/ctrlProp1768.xml><?xml version="1.0" encoding="utf-8"?>
<formControlPr xmlns="http://schemas.microsoft.com/office/spreadsheetml/2009/9/main" objectType="Button"/>
</file>

<file path=xl/ctrlProps/ctrlProp1769.xml><?xml version="1.0" encoding="utf-8"?>
<formControlPr xmlns="http://schemas.microsoft.com/office/spreadsheetml/2009/9/main" objectType="Button"/>
</file>

<file path=xl/ctrlProps/ctrlProp177.xml><?xml version="1.0" encoding="utf-8"?>
<formControlPr xmlns="http://schemas.microsoft.com/office/spreadsheetml/2009/9/main" objectType="Button"/>
</file>

<file path=xl/ctrlProps/ctrlProp1770.xml><?xml version="1.0" encoding="utf-8"?>
<formControlPr xmlns="http://schemas.microsoft.com/office/spreadsheetml/2009/9/main" objectType="Button"/>
</file>

<file path=xl/ctrlProps/ctrlProp1771.xml><?xml version="1.0" encoding="utf-8"?>
<formControlPr xmlns="http://schemas.microsoft.com/office/spreadsheetml/2009/9/main" objectType="Button"/>
</file>

<file path=xl/ctrlProps/ctrlProp1772.xml><?xml version="1.0" encoding="utf-8"?>
<formControlPr xmlns="http://schemas.microsoft.com/office/spreadsheetml/2009/9/main" objectType="Button"/>
</file>

<file path=xl/ctrlProps/ctrlProp1773.xml><?xml version="1.0" encoding="utf-8"?>
<formControlPr xmlns="http://schemas.microsoft.com/office/spreadsheetml/2009/9/main" objectType="Button"/>
</file>

<file path=xl/ctrlProps/ctrlProp1774.xml><?xml version="1.0" encoding="utf-8"?>
<formControlPr xmlns="http://schemas.microsoft.com/office/spreadsheetml/2009/9/main" objectType="Button"/>
</file>

<file path=xl/ctrlProps/ctrlProp1775.xml><?xml version="1.0" encoding="utf-8"?>
<formControlPr xmlns="http://schemas.microsoft.com/office/spreadsheetml/2009/9/main" objectType="Button"/>
</file>

<file path=xl/ctrlProps/ctrlProp1776.xml><?xml version="1.0" encoding="utf-8"?>
<formControlPr xmlns="http://schemas.microsoft.com/office/spreadsheetml/2009/9/main" objectType="Button"/>
</file>

<file path=xl/ctrlProps/ctrlProp1777.xml><?xml version="1.0" encoding="utf-8"?>
<formControlPr xmlns="http://schemas.microsoft.com/office/spreadsheetml/2009/9/main" objectType="Button"/>
</file>

<file path=xl/ctrlProps/ctrlProp1778.xml><?xml version="1.0" encoding="utf-8"?>
<formControlPr xmlns="http://schemas.microsoft.com/office/spreadsheetml/2009/9/main" objectType="Button"/>
</file>

<file path=xl/ctrlProps/ctrlProp1779.xml><?xml version="1.0" encoding="utf-8"?>
<formControlPr xmlns="http://schemas.microsoft.com/office/spreadsheetml/2009/9/main" objectType="Button"/>
</file>

<file path=xl/ctrlProps/ctrlProp178.xml><?xml version="1.0" encoding="utf-8"?>
<formControlPr xmlns="http://schemas.microsoft.com/office/spreadsheetml/2009/9/main" objectType="Button"/>
</file>

<file path=xl/ctrlProps/ctrlProp1780.xml><?xml version="1.0" encoding="utf-8"?>
<formControlPr xmlns="http://schemas.microsoft.com/office/spreadsheetml/2009/9/main" objectType="Button"/>
</file>

<file path=xl/ctrlProps/ctrlProp1781.xml><?xml version="1.0" encoding="utf-8"?>
<formControlPr xmlns="http://schemas.microsoft.com/office/spreadsheetml/2009/9/main" objectType="Button"/>
</file>

<file path=xl/ctrlProps/ctrlProp1782.xml><?xml version="1.0" encoding="utf-8"?>
<formControlPr xmlns="http://schemas.microsoft.com/office/spreadsheetml/2009/9/main" objectType="Button"/>
</file>

<file path=xl/ctrlProps/ctrlProp1783.xml><?xml version="1.0" encoding="utf-8"?>
<formControlPr xmlns="http://schemas.microsoft.com/office/spreadsheetml/2009/9/main" objectType="Button"/>
</file>

<file path=xl/ctrlProps/ctrlProp1784.xml><?xml version="1.0" encoding="utf-8"?>
<formControlPr xmlns="http://schemas.microsoft.com/office/spreadsheetml/2009/9/main" objectType="Button"/>
</file>

<file path=xl/ctrlProps/ctrlProp1785.xml><?xml version="1.0" encoding="utf-8"?>
<formControlPr xmlns="http://schemas.microsoft.com/office/spreadsheetml/2009/9/main" objectType="Button"/>
</file>

<file path=xl/ctrlProps/ctrlProp1786.xml><?xml version="1.0" encoding="utf-8"?>
<formControlPr xmlns="http://schemas.microsoft.com/office/spreadsheetml/2009/9/main" objectType="Button"/>
</file>

<file path=xl/ctrlProps/ctrlProp1787.xml><?xml version="1.0" encoding="utf-8"?>
<formControlPr xmlns="http://schemas.microsoft.com/office/spreadsheetml/2009/9/main" objectType="Button"/>
</file>

<file path=xl/ctrlProps/ctrlProp1788.xml><?xml version="1.0" encoding="utf-8"?>
<formControlPr xmlns="http://schemas.microsoft.com/office/spreadsheetml/2009/9/main" objectType="Button"/>
</file>

<file path=xl/ctrlProps/ctrlProp1789.xml><?xml version="1.0" encoding="utf-8"?>
<formControlPr xmlns="http://schemas.microsoft.com/office/spreadsheetml/2009/9/main" objectType="Button"/>
</file>

<file path=xl/ctrlProps/ctrlProp179.xml><?xml version="1.0" encoding="utf-8"?>
<formControlPr xmlns="http://schemas.microsoft.com/office/spreadsheetml/2009/9/main" objectType="Button"/>
</file>

<file path=xl/ctrlProps/ctrlProp1790.xml><?xml version="1.0" encoding="utf-8"?>
<formControlPr xmlns="http://schemas.microsoft.com/office/spreadsheetml/2009/9/main" objectType="Button"/>
</file>

<file path=xl/ctrlProps/ctrlProp1791.xml><?xml version="1.0" encoding="utf-8"?>
<formControlPr xmlns="http://schemas.microsoft.com/office/spreadsheetml/2009/9/main" objectType="Button"/>
</file>

<file path=xl/ctrlProps/ctrlProp1792.xml><?xml version="1.0" encoding="utf-8"?>
<formControlPr xmlns="http://schemas.microsoft.com/office/spreadsheetml/2009/9/main" objectType="Button"/>
</file>

<file path=xl/ctrlProps/ctrlProp1793.xml><?xml version="1.0" encoding="utf-8"?>
<formControlPr xmlns="http://schemas.microsoft.com/office/spreadsheetml/2009/9/main" objectType="Button"/>
</file>

<file path=xl/ctrlProps/ctrlProp1794.xml><?xml version="1.0" encoding="utf-8"?>
<formControlPr xmlns="http://schemas.microsoft.com/office/spreadsheetml/2009/9/main" objectType="Button"/>
</file>

<file path=xl/ctrlProps/ctrlProp1795.xml><?xml version="1.0" encoding="utf-8"?>
<formControlPr xmlns="http://schemas.microsoft.com/office/spreadsheetml/2009/9/main" objectType="Button"/>
</file>

<file path=xl/ctrlProps/ctrlProp1796.xml><?xml version="1.0" encoding="utf-8"?>
<formControlPr xmlns="http://schemas.microsoft.com/office/spreadsheetml/2009/9/main" objectType="Button"/>
</file>

<file path=xl/ctrlProps/ctrlProp1797.xml><?xml version="1.0" encoding="utf-8"?>
<formControlPr xmlns="http://schemas.microsoft.com/office/spreadsheetml/2009/9/main" objectType="Button"/>
</file>

<file path=xl/ctrlProps/ctrlProp1798.xml><?xml version="1.0" encoding="utf-8"?>
<formControlPr xmlns="http://schemas.microsoft.com/office/spreadsheetml/2009/9/main" objectType="Button"/>
</file>

<file path=xl/ctrlProps/ctrlProp1799.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80.xml><?xml version="1.0" encoding="utf-8"?>
<formControlPr xmlns="http://schemas.microsoft.com/office/spreadsheetml/2009/9/main" objectType="Button"/>
</file>

<file path=xl/ctrlProps/ctrlProp1800.xml><?xml version="1.0" encoding="utf-8"?>
<formControlPr xmlns="http://schemas.microsoft.com/office/spreadsheetml/2009/9/main" objectType="Button"/>
</file>

<file path=xl/ctrlProps/ctrlProp1801.xml><?xml version="1.0" encoding="utf-8"?>
<formControlPr xmlns="http://schemas.microsoft.com/office/spreadsheetml/2009/9/main" objectType="Button"/>
</file>

<file path=xl/ctrlProps/ctrlProp1802.xml><?xml version="1.0" encoding="utf-8"?>
<formControlPr xmlns="http://schemas.microsoft.com/office/spreadsheetml/2009/9/main" objectType="Button"/>
</file>

<file path=xl/ctrlProps/ctrlProp1803.xml><?xml version="1.0" encoding="utf-8"?>
<formControlPr xmlns="http://schemas.microsoft.com/office/spreadsheetml/2009/9/main" objectType="Button"/>
</file>

<file path=xl/ctrlProps/ctrlProp1804.xml><?xml version="1.0" encoding="utf-8"?>
<formControlPr xmlns="http://schemas.microsoft.com/office/spreadsheetml/2009/9/main" objectType="Button"/>
</file>

<file path=xl/ctrlProps/ctrlProp1805.xml><?xml version="1.0" encoding="utf-8"?>
<formControlPr xmlns="http://schemas.microsoft.com/office/spreadsheetml/2009/9/main" objectType="Button"/>
</file>

<file path=xl/ctrlProps/ctrlProp1806.xml><?xml version="1.0" encoding="utf-8"?>
<formControlPr xmlns="http://schemas.microsoft.com/office/spreadsheetml/2009/9/main" objectType="Button"/>
</file>

<file path=xl/ctrlProps/ctrlProp1807.xml><?xml version="1.0" encoding="utf-8"?>
<formControlPr xmlns="http://schemas.microsoft.com/office/spreadsheetml/2009/9/main" objectType="Button"/>
</file>

<file path=xl/ctrlProps/ctrlProp1808.xml><?xml version="1.0" encoding="utf-8"?>
<formControlPr xmlns="http://schemas.microsoft.com/office/spreadsheetml/2009/9/main" objectType="Button"/>
</file>

<file path=xl/ctrlProps/ctrlProp1809.xml><?xml version="1.0" encoding="utf-8"?>
<formControlPr xmlns="http://schemas.microsoft.com/office/spreadsheetml/2009/9/main" objectType="Button"/>
</file>

<file path=xl/ctrlProps/ctrlProp181.xml><?xml version="1.0" encoding="utf-8"?>
<formControlPr xmlns="http://schemas.microsoft.com/office/spreadsheetml/2009/9/main" objectType="Button"/>
</file>

<file path=xl/ctrlProps/ctrlProp1810.xml><?xml version="1.0" encoding="utf-8"?>
<formControlPr xmlns="http://schemas.microsoft.com/office/spreadsheetml/2009/9/main" objectType="Button"/>
</file>

<file path=xl/ctrlProps/ctrlProp1811.xml><?xml version="1.0" encoding="utf-8"?>
<formControlPr xmlns="http://schemas.microsoft.com/office/spreadsheetml/2009/9/main" objectType="Button"/>
</file>

<file path=xl/ctrlProps/ctrlProp1812.xml><?xml version="1.0" encoding="utf-8"?>
<formControlPr xmlns="http://schemas.microsoft.com/office/spreadsheetml/2009/9/main" objectType="Button"/>
</file>

<file path=xl/ctrlProps/ctrlProp1813.xml><?xml version="1.0" encoding="utf-8"?>
<formControlPr xmlns="http://schemas.microsoft.com/office/spreadsheetml/2009/9/main" objectType="Button"/>
</file>

<file path=xl/ctrlProps/ctrlProp1814.xml><?xml version="1.0" encoding="utf-8"?>
<formControlPr xmlns="http://schemas.microsoft.com/office/spreadsheetml/2009/9/main" objectType="Button"/>
</file>

<file path=xl/ctrlProps/ctrlProp1815.xml><?xml version="1.0" encoding="utf-8"?>
<formControlPr xmlns="http://schemas.microsoft.com/office/spreadsheetml/2009/9/main" objectType="Button"/>
</file>

<file path=xl/ctrlProps/ctrlProp1816.xml><?xml version="1.0" encoding="utf-8"?>
<formControlPr xmlns="http://schemas.microsoft.com/office/spreadsheetml/2009/9/main" objectType="Button"/>
</file>

<file path=xl/ctrlProps/ctrlProp1817.xml><?xml version="1.0" encoding="utf-8"?>
<formControlPr xmlns="http://schemas.microsoft.com/office/spreadsheetml/2009/9/main" objectType="Button"/>
</file>

<file path=xl/ctrlProps/ctrlProp1818.xml><?xml version="1.0" encoding="utf-8"?>
<formControlPr xmlns="http://schemas.microsoft.com/office/spreadsheetml/2009/9/main" objectType="Button"/>
</file>

<file path=xl/ctrlProps/ctrlProp1819.xml><?xml version="1.0" encoding="utf-8"?>
<formControlPr xmlns="http://schemas.microsoft.com/office/spreadsheetml/2009/9/main" objectType="Button"/>
</file>

<file path=xl/ctrlProps/ctrlProp182.xml><?xml version="1.0" encoding="utf-8"?>
<formControlPr xmlns="http://schemas.microsoft.com/office/spreadsheetml/2009/9/main" objectType="Button"/>
</file>

<file path=xl/ctrlProps/ctrlProp1820.xml><?xml version="1.0" encoding="utf-8"?>
<formControlPr xmlns="http://schemas.microsoft.com/office/spreadsheetml/2009/9/main" objectType="Button"/>
</file>

<file path=xl/ctrlProps/ctrlProp1821.xml><?xml version="1.0" encoding="utf-8"?>
<formControlPr xmlns="http://schemas.microsoft.com/office/spreadsheetml/2009/9/main" objectType="Button"/>
</file>

<file path=xl/ctrlProps/ctrlProp1822.xml><?xml version="1.0" encoding="utf-8"?>
<formControlPr xmlns="http://schemas.microsoft.com/office/spreadsheetml/2009/9/main" objectType="Button"/>
</file>

<file path=xl/ctrlProps/ctrlProp1823.xml><?xml version="1.0" encoding="utf-8"?>
<formControlPr xmlns="http://schemas.microsoft.com/office/spreadsheetml/2009/9/main" objectType="Button"/>
</file>

<file path=xl/ctrlProps/ctrlProp1824.xml><?xml version="1.0" encoding="utf-8"?>
<formControlPr xmlns="http://schemas.microsoft.com/office/spreadsheetml/2009/9/main" objectType="Button"/>
</file>

<file path=xl/ctrlProps/ctrlProp1825.xml><?xml version="1.0" encoding="utf-8"?>
<formControlPr xmlns="http://schemas.microsoft.com/office/spreadsheetml/2009/9/main" objectType="Button"/>
</file>

<file path=xl/ctrlProps/ctrlProp1826.xml><?xml version="1.0" encoding="utf-8"?>
<formControlPr xmlns="http://schemas.microsoft.com/office/spreadsheetml/2009/9/main" objectType="Button"/>
</file>

<file path=xl/ctrlProps/ctrlProp1827.xml><?xml version="1.0" encoding="utf-8"?>
<formControlPr xmlns="http://schemas.microsoft.com/office/spreadsheetml/2009/9/main" objectType="Button"/>
</file>

<file path=xl/ctrlProps/ctrlProp1828.xml><?xml version="1.0" encoding="utf-8"?>
<formControlPr xmlns="http://schemas.microsoft.com/office/spreadsheetml/2009/9/main" objectType="Button"/>
</file>

<file path=xl/ctrlProps/ctrlProp1829.xml><?xml version="1.0" encoding="utf-8"?>
<formControlPr xmlns="http://schemas.microsoft.com/office/spreadsheetml/2009/9/main" objectType="Button"/>
</file>

<file path=xl/ctrlProps/ctrlProp183.xml><?xml version="1.0" encoding="utf-8"?>
<formControlPr xmlns="http://schemas.microsoft.com/office/spreadsheetml/2009/9/main" objectType="Button"/>
</file>

<file path=xl/ctrlProps/ctrlProp1830.xml><?xml version="1.0" encoding="utf-8"?>
<formControlPr xmlns="http://schemas.microsoft.com/office/spreadsheetml/2009/9/main" objectType="Button"/>
</file>

<file path=xl/ctrlProps/ctrlProp1831.xml><?xml version="1.0" encoding="utf-8"?>
<formControlPr xmlns="http://schemas.microsoft.com/office/spreadsheetml/2009/9/main" objectType="Button"/>
</file>

<file path=xl/ctrlProps/ctrlProp1832.xml><?xml version="1.0" encoding="utf-8"?>
<formControlPr xmlns="http://schemas.microsoft.com/office/spreadsheetml/2009/9/main" objectType="Button"/>
</file>

<file path=xl/ctrlProps/ctrlProp1833.xml><?xml version="1.0" encoding="utf-8"?>
<formControlPr xmlns="http://schemas.microsoft.com/office/spreadsheetml/2009/9/main" objectType="Button"/>
</file>

<file path=xl/ctrlProps/ctrlProp1834.xml><?xml version="1.0" encoding="utf-8"?>
<formControlPr xmlns="http://schemas.microsoft.com/office/spreadsheetml/2009/9/main" objectType="Button"/>
</file>

<file path=xl/ctrlProps/ctrlProp1835.xml><?xml version="1.0" encoding="utf-8"?>
<formControlPr xmlns="http://schemas.microsoft.com/office/spreadsheetml/2009/9/main" objectType="Button"/>
</file>

<file path=xl/ctrlProps/ctrlProp1836.xml><?xml version="1.0" encoding="utf-8"?>
<formControlPr xmlns="http://schemas.microsoft.com/office/spreadsheetml/2009/9/main" objectType="Button"/>
</file>

<file path=xl/ctrlProps/ctrlProp1837.xml><?xml version="1.0" encoding="utf-8"?>
<formControlPr xmlns="http://schemas.microsoft.com/office/spreadsheetml/2009/9/main" objectType="Button"/>
</file>

<file path=xl/ctrlProps/ctrlProp1838.xml><?xml version="1.0" encoding="utf-8"?>
<formControlPr xmlns="http://schemas.microsoft.com/office/spreadsheetml/2009/9/main" objectType="Button"/>
</file>

<file path=xl/ctrlProps/ctrlProp1839.xml><?xml version="1.0" encoding="utf-8"?>
<formControlPr xmlns="http://schemas.microsoft.com/office/spreadsheetml/2009/9/main" objectType="Button"/>
</file>

<file path=xl/ctrlProps/ctrlProp184.xml><?xml version="1.0" encoding="utf-8"?>
<formControlPr xmlns="http://schemas.microsoft.com/office/spreadsheetml/2009/9/main" objectType="Button"/>
</file>

<file path=xl/ctrlProps/ctrlProp1840.xml><?xml version="1.0" encoding="utf-8"?>
<formControlPr xmlns="http://schemas.microsoft.com/office/spreadsheetml/2009/9/main" objectType="Button"/>
</file>

<file path=xl/ctrlProps/ctrlProp1841.xml><?xml version="1.0" encoding="utf-8"?>
<formControlPr xmlns="http://schemas.microsoft.com/office/spreadsheetml/2009/9/main" objectType="Button"/>
</file>

<file path=xl/ctrlProps/ctrlProp1842.xml><?xml version="1.0" encoding="utf-8"?>
<formControlPr xmlns="http://schemas.microsoft.com/office/spreadsheetml/2009/9/main" objectType="Button"/>
</file>

<file path=xl/ctrlProps/ctrlProp1843.xml><?xml version="1.0" encoding="utf-8"?>
<formControlPr xmlns="http://schemas.microsoft.com/office/spreadsheetml/2009/9/main" objectType="Button"/>
</file>

<file path=xl/ctrlProps/ctrlProp1844.xml><?xml version="1.0" encoding="utf-8"?>
<formControlPr xmlns="http://schemas.microsoft.com/office/spreadsheetml/2009/9/main" objectType="Button"/>
</file>

<file path=xl/ctrlProps/ctrlProp1845.xml><?xml version="1.0" encoding="utf-8"?>
<formControlPr xmlns="http://schemas.microsoft.com/office/spreadsheetml/2009/9/main" objectType="Button"/>
</file>

<file path=xl/ctrlProps/ctrlProp1846.xml><?xml version="1.0" encoding="utf-8"?>
<formControlPr xmlns="http://schemas.microsoft.com/office/spreadsheetml/2009/9/main" objectType="Button"/>
</file>

<file path=xl/ctrlProps/ctrlProp1847.xml><?xml version="1.0" encoding="utf-8"?>
<formControlPr xmlns="http://schemas.microsoft.com/office/spreadsheetml/2009/9/main" objectType="Button"/>
</file>

<file path=xl/ctrlProps/ctrlProp1848.xml><?xml version="1.0" encoding="utf-8"?>
<formControlPr xmlns="http://schemas.microsoft.com/office/spreadsheetml/2009/9/main" objectType="Button"/>
</file>

<file path=xl/ctrlProps/ctrlProp1849.xml><?xml version="1.0" encoding="utf-8"?>
<formControlPr xmlns="http://schemas.microsoft.com/office/spreadsheetml/2009/9/main" objectType="Button"/>
</file>

<file path=xl/ctrlProps/ctrlProp185.xml><?xml version="1.0" encoding="utf-8"?>
<formControlPr xmlns="http://schemas.microsoft.com/office/spreadsheetml/2009/9/main" objectType="Button"/>
</file>

<file path=xl/ctrlProps/ctrlProp1850.xml><?xml version="1.0" encoding="utf-8"?>
<formControlPr xmlns="http://schemas.microsoft.com/office/spreadsheetml/2009/9/main" objectType="Button"/>
</file>

<file path=xl/ctrlProps/ctrlProp1851.xml><?xml version="1.0" encoding="utf-8"?>
<formControlPr xmlns="http://schemas.microsoft.com/office/spreadsheetml/2009/9/main" objectType="Button"/>
</file>

<file path=xl/ctrlProps/ctrlProp1852.xml><?xml version="1.0" encoding="utf-8"?>
<formControlPr xmlns="http://schemas.microsoft.com/office/spreadsheetml/2009/9/main" objectType="Button"/>
</file>

<file path=xl/ctrlProps/ctrlProp1853.xml><?xml version="1.0" encoding="utf-8"?>
<formControlPr xmlns="http://schemas.microsoft.com/office/spreadsheetml/2009/9/main" objectType="Button"/>
</file>

<file path=xl/ctrlProps/ctrlProp1854.xml><?xml version="1.0" encoding="utf-8"?>
<formControlPr xmlns="http://schemas.microsoft.com/office/spreadsheetml/2009/9/main" objectType="Button"/>
</file>

<file path=xl/ctrlProps/ctrlProp1855.xml><?xml version="1.0" encoding="utf-8"?>
<formControlPr xmlns="http://schemas.microsoft.com/office/spreadsheetml/2009/9/main" objectType="Button"/>
</file>

<file path=xl/ctrlProps/ctrlProp1856.xml><?xml version="1.0" encoding="utf-8"?>
<formControlPr xmlns="http://schemas.microsoft.com/office/spreadsheetml/2009/9/main" objectType="Button"/>
</file>

<file path=xl/ctrlProps/ctrlProp1857.xml><?xml version="1.0" encoding="utf-8"?>
<formControlPr xmlns="http://schemas.microsoft.com/office/spreadsheetml/2009/9/main" objectType="Button"/>
</file>

<file path=xl/ctrlProps/ctrlProp1858.xml><?xml version="1.0" encoding="utf-8"?>
<formControlPr xmlns="http://schemas.microsoft.com/office/spreadsheetml/2009/9/main" objectType="Button"/>
</file>

<file path=xl/ctrlProps/ctrlProp1859.xml><?xml version="1.0" encoding="utf-8"?>
<formControlPr xmlns="http://schemas.microsoft.com/office/spreadsheetml/2009/9/main" objectType="Button"/>
</file>

<file path=xl/ctrlProps/ctrlProp186.xml><?xml version="1.0" encoding="utf-8"?>
<formControlPr xmlns="http://schemas.microsoft.com/office/spreadsheetml/2009/9/main" objectType="Button"/>
</file>

<file path=xl/ctrlProps/ctrlProp1860.xml><?xml version="1.0" encoding="utf-8"?>
<formControlPr xmlns="http://schemas.microsoft.com/office/spreadsheetml/2009/9/main" objectType="Button"/>
</file>

<file path=xl/ctrlProps/ctrlProp1861.xml><?xml version="1.0" encoding="utf-8"?>
<formControlPr xmlns="http://schemas.microsoft.com/office/spreadsheetml/2009/9/main" objectType="Button"/>
</file>

<file path=xl/ctrlProps/ctrlProp1862.xml><?xml version="1.0" encoding="utf-8"?>
<formControlPr xmlns="http://schemas.microsoft.com/office/spreadsheetml/2009/9/main" objectType="Button"/>
</file>

<file path=xl/ctrlProps/ctrlProp1863.xml><?xml version="1.0" encoding="utf-8"?>
<formControlPr xmlns="http://schemas.microsoft.com/office/spreadsheetml/2009/9/main" objectType="Button"/>
</file>

<file path=xl/ctrlProps/ctrlProp1864.xml><?xml version="1.0" encoding="utf-8"?>
<formControlPr xmlns="http://schemas.microsoft.com/office/spreadsheetml/2009/9/main" objectType="Button"/>
</file>

<file path=xl/ctrlProps/ctrlProp1865.xml><?xml version="1.0" encoding="utf-8"?>
<formControlPr xmlns="http://schemas.microsoft.com/office/spreadsheetml/2009/9/main" objectType="Button"/>
</file>

<file path=xl/ctrlProps/ctrlProp1866.xml><?xml version="1.0" encoding="utf-8"?>
<formControlPr xmlns="http://schemas.microsoft.com/office/spreadsheetml/2009/9/main" objectType="Button"/>
</file>

<file path=xl/ctrlProps/ctrlProp1867.xml><?xml version="1.0" encoding="utf-8"?>
<formControlPr xmlns="http://schemas.microsoft.com/office/spreadsheetml/2009/9/main" objectType="Button"/>
</file>

<file path=xl/ctrlProps/ctrlProp1868.xml><?xml version="1.0" encoding="utf-8"?>
<formControlPr xmlns="http://schemas.microsoft.com/office/spreadsheetml/2009/9/main" objectType="Button"/>
</file>

<file path=xl/ctrlProps/ctrlProp1869.xml><?xml version="1.0" encoding="utf-8"?>
<formControlPr xmlns="http://schemas.microsoft.com/office/spreadsheetml/2009/9/main" objectType="Button"/>
</file>

<file path=xl/ctrlProps/ctrlProp187.xml><?xml version="1.0" encoding="utf-8"?>
<formControlPr xmlns="http://schemas.microsoft.com/office/spreadsheetml/2009/9/main" objectType="Button"/>
</file>

<file path=xl/ctrlProps/ctrlProp1870.xml><?xml version="1.0" encoding="utf-8"?>
<formControlPr xmlns="http://schemas.microsoft.com/office/spreadsheetml/2009/9/main" objectType="Button"/>
</file>

<file path=xl/ctrlProps/ctrlProp1871.xml><?xml version="1.0" encoding="utf-8"?>
<formControlPr xmlns="http://schemas.microsoft.com/office/spreadsheetml/2009/9/main" objectType="Button"/>
</file>

<file path=xl/ctrlProps/ctrlProp1872.xml><?xml version="1.0" encoding="utf-8"?>
<formControlPr xmlns="http://schemas.microsoft.com/office/spreadsheetml/2009/9/main" objectType="Button"/>
</file>

<file path=xl/ctrlProps/ctrlProp1873.xml><?xml version="1.0" encoding="utf-8"?>
<formControlPr xmlns="http://schemas.microsoft.com/office/spreadsheetml/2009/9/main" objectType="Button"/>
</file>

<file path=xl/ctrlProps/ctrlProp1874.xml><?xml version="1.0" encoding="utf-8"?>
<formControlPr xmlns="http://schemas.microsoft.com/office/spreadsheetml/2009/9/main" objectType="Button"/>
</file>

<file path=xl/ctrlProps/ctrlProp1875.xml><?xml version="1.0" encoding="utf-8"?>
<formControlPr xmlns="http://schemas.microsoft.com/office/spreadsheetml/2009/9/main" objectType="Button"/>
</file>

<file path=xl/ctrlProps/ctrlProp1876.xml><?xml version="1.0" encoding="utf-8"?>
<formControlPr xmlns="http://schemas.microsoft.com/office/spreadsheetml/2009/9/main" objectType="Button"/>
</file>

<file path=xl/ctrlProps/ctrlProp1877.xml><?xml version="1.0" encoding="utf-8"?>
<formControlPr xmlns="http://schemas.microsoft.com/office/spreadsheetml/2009/9/main" objectType="Button"/>
</file>

<file path=xl/ctrlProps/ctrlProp1878.xml><?xml version="1.0" encoding="utf-8"?>
<formControlPr xmlns="http://schemas.microsoft.com/office/spreadsheetml/2009/9/main" objectType="Button"/>
</file>

<file path=xl/ctrlProps/ctrlProp1879.xml><?xml version="1.0" encoding="utf-8"?>
<formControlPr xmlns="http://schemas.microsoft.com/office/spreadsheetml/2009/9/main" objectType="Button"/>
</file>

<file path=xl/ctrlProps/ctrlProp188.xml><?xml version="1.0" encoding="utf-8"?>
<formControlPr xmlns="http://schemas.microsoft.com/office/spreadsheetml/2009/9/main" objectType="Button"/>
</file>

<file path=xl/ctrlProps/ctrlProp1880.xml><?xml version="1.0" encoding="utf-8"?>
<formControlPr xmlns="http://schemas.microsoft.com/office/spreadsheetml/2009/9/main" objectType="Button"/>
</file>

<file path=xl/ctrlProps/ctrlProp1881.xml><?xml version="1.0" encoding="utf-8"?>
<formControlPr xmlns="http://schemas.microsoft.com/office/spreadsheetml/2009/9/main" objectType="Button"/>
</file>

<file path=xl/ctrlProps/ctrlProp1882.xml><?xml version="1.0" encoding="utf-8"?>
<formControlPr xmlns="http://schemas.microsoft.com/office/spreadsheetml/2009/9/main" objectType="Button"/>
</file>

<file path=xl/ctrlProps/ctrlProp1883.xml><?xml version="1.0" encoding="utf-8"?>
<formControlPr xmlns="http://schemas.microsoft.com/office/spreadsheetml/2009/9/main" objectType="Button"/>
</file>

<file path=xl/ctrlProps/ctrlProp1884.xml><?xml version="1.0" encoding="utf-8"?>
<formControlPr xmlns="http://schemas.microsoft.com/office/spreadsheetml/2009/9/main" objectType="Button"/>
</file>

<file path=xl/ctrlProps/ctrlProp1885.xml><?xml version="1.0" encoding="utf-8"?>
<formControlPr xmlns="http://schemas.microsoft.com/office/spreadsheetml/2009/9/main" objectType="Button"/>
</file>

<file path=xl/ctrlProps/ctrlProp1886.xml><?xml version="1.0" encoding="utf-8"?>
<formControlPr xmlns="http://schemas.microsoft.com/office/spreadsheetml/2009/9/main" objectType="Button"/>
</file>

<file path=xl/ctrlProps/ctrlProp1887.xml><?xml version="1.0" encoding="utf-8"?>
<formControlPr xmlns="http://schemas.microsoft.com/office/spreadsheetml/2009/9/main" objectType="Button"/>
</file>

<file path=xl/ctrlProps/ctrlProp1888.xml><?xml version="1.0" encoding="utf-8"?>
<formControlPr xmlns="http://schemas.microsoft.com/office/spreadsheetml/2009/9/main" objectType="Button"/>
</file>

<file path=xl/ctrlProps/ctrlProp1889.xml><?xml version="1.0" encoding="utf-8"?>
<formControlPr xmlns="http://schemas.microsoft.com/office/spreadsheetml/2009/9/main" objectType="Button"/>
</file>

<file path=xl/ctrlProps/ctrlProp189.xml><?xml version="1.0" encoding="utf-8"?>
<formControlPr xmlns="http://schemas.microsoft.com/office/spreadsheetml/2009/9/main" objectType="Button"/>
</file>

<file path=xl/ctrlProps/ctrlProp1890.xml><?xml version="1.0" encoding="utf-8"?>
<formControlPr xmlns="http://schemas.microsoft.com/office/spreadsheetml/2009/9/main" objectType="Button"/>
</file>

<file path=xl/ctrlProps/ctrlProp1891.xml><?xml version="1.0" encoding="utf-8"?>
<formControlPr xmlns="http://schemas.microsoft.com/office/spreadsheetml/2009/9/main" objectType="Button"/>
</file>

<file path=xl/ctrlProps/ctrlProp1892.xml><?xml version="1.0" encoding="utf-8"?>
<formControlPr xmlns="http://schemas.microsoft.com/office/spreadsheetml/2009/9/main" objectType="Button"/>
</file>

<file path=xl/ctrlProps/ctrlProp1893.xml><?xml version="1.0" encoding="utf-8"?>
<formControlPr xmlns="http://schemas.microsoft.com/office/spreadsheetml/2009/9/main" objectType="Button"/>
</file>

<file path=xl/ctrlProps/ctrlProp1894.xml><?xml version="1.0" encoding="utf-8"?>
<formControlPr xmlns="http://schemas.microsoft.com/office/spreadsheetml/2009/9/main" objectType="Button"/>
</file>

<file path=xl/ctrlProps/ctrlProp1895.xml><?xml version="1.0" encoding="utf-8"?>
<formControlPr xmlns="http://schemas.microsoft.com/office/spreadsheetml/2009/9/main" objectType="Button"/>
</file>

<file path=xl/ctrlProps/ctrlProp1896.xml><?xml version="1.0" encoding="utf-8"?>
<formControlPr xmlns="http://schemas.microsoft.com/office/spreadsheetml/2009/9/main" objectType="Button"/>
</file>

<file path=xl/ctrlProps/ctrlProp1897.xml><?xml version="1.0" encoding="utf-8"?>
<formControlPr xmlns="http://schemas.microsoft.com/office/spreadsheetml/2009/9/main" objectType="Button"/>
</file>

<file path=xl/ctrlProps/ctrlProp1898.xml><?xml version="1.0" encoding="utf-8"?>
<formControlPr xmlns="http://schemas.microsoft.com/office/spreadsheetml/2009/9/main" objectType="Button"/>
</file>

<file path=xl/ctrlProps/ctrlProp1899.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190.xml><?xml version="1.0" encoding="utf-8"?>
<formControlPr xmlns="http://schemas.microsoft.com/office/spreadsheetml/2009/9/main" objectType="Button"/>
</file>

<file path=xl/ctrlProps/ctrlProp1900.xml><?xml version="1.0" encoding="utf-8"?>
<formControlPr xmlns="http://schemas.microsoft.com/office/spreadsheetml/2009/9/main" objectType="Button"/>
</file>

<file path=xl/ctrlProps/ctrlProp1901.xml><?xml version="1.0" encoding="utf-8"?>
<formControlPr xmlns="http://schemas.microsoft.com/office/spreadsheetml/2009/9/main" objectType="Button"/>
</file>

<file path=xl/ctrlProps/ctrlProp1902.xml><?xml version="1.0" encoding="utf-8"?>
<formControlPr xmlns="http://schemas.microsoft.com/office/spreadsheetml/2009/9/main" objectType="Button"/>
</file>

<file path=xl/ctrlProps/ctrlProp1903.xml><?xml version="1.0" encoding="utf-8"?>
<formControlPr xmlns="http://schemas.microsoft.com/office/spreadsheetml/2009/9/main" objectType="Button"/>
</file>

<file path=xl/ctrlProps/ctrlProp1904.xml><?xml version="1.0" encoding="utf-8"?>
<formControlPr xmlns="http://schemas.microsoft.com/office/spreadsheetml/2009/9/main" objectType="Button"/>
</file>

<file path=xl/ctrlProps/ctrlProp1905.xml><?xml version="1.0" encoding="utf-8"?>
<formControlPr xmlns="http://schemas.microsoft.com/office/spreadsheetml/2009/9/main" objectType="Button"/>
</file>

<file path=xl/ctrlProps/ctrlProp1906.xml><?xml version="1.0" encoding="utf-8"?>
<formControlPr xmlns="http://schemas.microsoft.com/office/spreadsheetml/2009/9/main" objectType="Button"/>
</file>

<file path=xl/ctrlProps/ctrlProp1907.xml><?xml version="1.0" encoding="utf-8"?>
<formControlPr xmlns="http://schemas.microsoft.com/office/spreadsheetml/2009/9/main" objectType="Button"/>
</file>

<file path=xl/ctrlProps/ctrlProp1908.xml><?xml version="1.0" encoding="utf-8"?>
<formControlPr xmlns="http://schemas.microsoft.com/office/spreadsheetml/2009/9/main" objectType="Button"/>
</file>

<file path=xl/ctrlProps/ctrlProp1909.xml><?xml version="1.0" encoding="utf-8"?>
<formControlPr xmlns="http://schemas.microsoft.com/office/spreadsheetml/2009/9/main" objectType="Button"/>
</file>

<file path=xl/ctrlProps/ctrlProp191.xml><?xml version="1.0" encoding="utf-8"?>
<formControlPr xmlns="http://schemas.microsoft.com/office/spreadsheetml/2009/9/main" objectType="Button"/>
</file>

<file path=xl/ctrlProps/ctrlProp1910.xml><?xml version="1.0" encoding="utf-8"?>
<formControlPr xmlns="http://schemas.microsoft.com/office/spreadsheetml/2009/9/main" objectType="Button"/>
</file>

<file path=xl/ctrlProps/ctrlProp1911.xml><?xml version="1.0" encoding="utf-8"?>
<formControlPr xmlns="http://schemas.microsoft.com/office/spreadsheetml/2009/9/main" objectType="Button"/>
</file>

<file path=xl/ctrlProps/ctrlProp1912.xml><?xml version="1.0" encoding="utf-8"?>
<formControlPr xmlns="http://schemas.microsoft.com/office/spreadsheetml/2009/9/main" objectType="Button"/>
</file>

<file path=xl/ctrlProps/ctrlProp1913.xml><?xml version="1.0" encoding="utf-8"?>
<formControlPr xmlns="http://schemas.microsoft.com/office/spreadsheetml/2009/9/main" objectType="Button"/>
</file>

<file path=xl/ctrlProps/ctrlProp1914.xml><?xml version="1.0" encoding="utf-8"?>
<formControlPr xmlns="http://schemas.microsoft.com/office/spreadsheetml/2009/9/main" objectType="Button"/>
</file>

<file path=xl/ctrlProps/ctrlProp1915.xml><?xml version="1.0" encoding="utf-8"?>
<formControlPr xmlns="http://schemas.microsoft.com/office/spreadsheetml/2009/9/main" objectType="Button"/>
</file>

<file path=xl/ctrlProps/ctrlProp1916.xml><?xml version="1.0" encoding="utf-8"?>
<formControlPr xmlns="http://schemas.microsoft.com/office/spreadsheetml/2009/9/main" objectType="Button"/>
</file>

<file path=xl/ctrlProps/ctrlProp1917.xml><?xml version="1.0" encoding="utf-8"?>
<formControlPr xmlns="http://schemas.microsoft.com/office/spreadsheetml/2009/9/main" objectType="Button"/>
</file>

<file path=xl/ctrlProps/ctrlProp1918.xml><?xml version="1.0" encoding="utf-8"?>
<formControlPr xmlns="http://schemas.microsoft.com/office/spreadsheetml/2009/9/main" objectType="Button"/>
</file>

<file path=xl/ctrlProps/ctrlProp1919.xml><?xml version="1.0" encoding="utf-8"?>
<formControlPr xmlns="http://schemas.microsoft.com/office/spreadsheetml/2009/9/main" objectType="Button"/>
</file>

<file path=xl/ctrlProps/ctrlProp192.xml><?xml version="1.0" encoding="utf-8"?>
<formControlPr xmlns="http://schemas.microsoft.com/office/spreadsheetml/2009/9/main" objectType="Button"/>
</file>

<file path=xl/ctrlProps/ctrlProp1920.xml><?xml version="1.0" encoding="utf-8"?>
<formControlPr xmlns="http://schemas.microsoft.com/office/spreadsheetml/2009/9/main" objectType="Button"/>
</file>

<file path=xl/ctrlProps/ctrlProp1921.xml><?xml version="1.0" encoding="utf-8"?>
<formControlPr xmlns="http://schemas.microsoft.com/office/spreadsheetml/2009/9/main" objectType="Button"/>
</file>

<file path=xl/ctrlProps/ctrlProp1922.xml><?xml version="1.0" encoding="utf-8"?>
<formControlPr xmlns="http://schemas.microsoft.com/office/spreadsheetml/2009/9/main" objectType="Button"/>
</file>

<file path=xl/ctrlProps/ctrlProp1923.xml><?xml version="1.0" encoding="utf-8"?>
<formControlPr xmlns="http://schemas.microsoft.com/office/spreadsheetml/2009/9/main" objectType="Button"/>
</file>

<file path=xl/ctrlProps/ctrlProp1924.xml><?xml version="1.0" encoding="utf-8"?>
<formControlPr xmlns="http://schemas.microsoft.com/office/spreadsheetml/2009/9/main" objectType="Button"/>
</file>

<file path=xl/ctrlProps/ctrlProp1925.xml><?xml version="1.0" encoding="utf-8"?>
<formControlPr xmlns="http://schemas.microsoft.com/office/spreadsheetml/2009/9/main" objectType="Button"/>
</file>

<file path=xl/ctrlProps/ctrlProp1926.xml><?xml version="1.0" encoding="utf-8"?>
<formControlPr xmlns="http://schemas.microsoft.com/office/spreadsheetml/2009/9/main" objectType="Button"/>
</file>

<file path=xl/ctrlProps/ctrlProp1927.xml><?xml version="1.0" encoding="utf-8"?>
<formControlPr xmlns="http://schemas.microsoft.com/office/spreadsheetml/2009/9/main" objectType="Button"/>
</file>

<file path=xl/ctrlProps/ctrlProp1928.xml><?xml version="1.0" encoding="utf-8"?>
<formControlPr xmlns="http://schemas.microsoft.com/office/spreadsheetml/2009/9/main" objectType="Button"/>
</file>

<file path=xl/ctrlProps/ctrlProp1929.xml><?xml version="1.0" encoding="utf-8"?>
<formControlPr xmlns="http://schemas.microsoft.com/office/spreadsheetml/2009/9/main" objectType="Button"/>
</file>

<file path=xl/ctrlProps/ctrlProp193.xml><?xml version="1.0" encoding="utf-8"?>
<formControlPr xmlns="http://schemas.microsoft.com/office/spreadsheetml/2009/9/main" objectType="Button"/>
</file>

<file path=xl/ctrlProps/ctrlProp1930.xml><?xml version="1.0" encoding="utf-8"?>
<formControlPr xmlns="http://schemas.microsoft.com/office/spreadsheetml/2009/9/main" objectType="Button"/>
</file>

<file path=xl/ctrlProps/ctrlProp1931.xml><?xml version="1.0" encoding="utf-8"?>
<formControlPr xmlns="http://schemas.microsoft.com/office/spreadsheetml/2009/9/main" objectType="Button"/>
</file>

<file path=xl/ctrlProps/ctrlProp1932.xml><?xml version="1.0" encoding="utf-8"?>
<formControlPr xmlns="http://schemas.microsoft.com/office/spreadsheetml/2009/9/main" objectType="Button"/>
</file>

<file path=xl/ctrlProps/ctrlProp1933.xml><?xml version="1.0" encoding="utf-8"?>
<formControlPr xmlns="http://schemas.microsoft.com/office/spreadsheetml/2009/9/main" objectType="Button"/>
</file>

<file path=xl/ctrlProps/ctrlProp1934.xml><?xml version="1.0" encoding="utf-8"?>
<formControlPr xmlns="http://schemas.microsoft.com/office/spreadsheetml/2009/9/main" objectType="Button"/>
</file>

<file path=xl/ctrlProps/ctrlProp1935.xml><?xml version="1.0" encoding="utf-8"?>
<formControlPr xmlns="http://schemas.microsoft.com/office/spreadsheetml/2009/9/main" objectType="Button"/>
</file>

<file path=xl/ctrlProps/ctrlProp1936.xml><?xml version="1.0" encoding="utf-8"?>
<formControlPr xmlns="http://schemas.microsoft.com/office/spreadsheetml/2009/9/main" objectType="Button"/>
</file>

<file path=xl/ctrlProps/ctrlProp1937.xml><?xml version="1.0" encoding="utf-8"?>
<formControlPr xmlns="http://schemas.microsoft.com/office/spreadsheetml/2009/9/main" objectType="Button"/>
</file>

<file path=xl/ctrlProps/ctrlProp1938.xml><?xml version="1.0" encoding="utf-8"?>
<formControlPr xmlns="http://schemas.microsoft.com/office/spreadsheetml/2009/9/main" objectType="Button"/>
</file>

<file path=xl/ctrlProps/ctrlProp1939.xml><?xml version="1.0" encoding="utf-8"?>
<formControlPr xmlns="http://schemas.microsoft.com/office/spreadsheetml/2009/9/main" objectType="Button"/>
</file>

<file path=xl/ctrlProps/ctrlProp194.xml><?xml version="1.0" encoding="utf-8"?>
<formControlPr xmlns="http://schemas.microsoft.com/office/spreadsheetml/2009/9/main" objectType="Button"/>
</file>

<file path=xl/ctrlProps/ctrlProp1940.xml><?xml version="1.0" encoding="utf-8"?>
<formControlPr xmlns="http://schemas.microsoft.com/office/spreadsheetml/2009/9/main" objectType="Button"/>
</file>

<file path=xl/ctrlProps/ctrlProp1941.xml><?xml version="1.0" encoding="utf-8"?>
<formControlPr xmlns="http://schemas.microsoft.com/office/spreadsheetml/2009/9/main" objectType="Button"/>
</file>

<file path=xl/ctrlProps/ctrlProp1942.xml><?xml version="1.0" encoding="utf-8"?>
<formControlPr xmlns="http://schemas.microsoft.com/office/spreadsheetml/2009/9/main" objectType="Button"/>
</file>

<file path=xl/ctrlProps/ctrlProp1943.xml><?xml version="1.0" encoding="utf-8"?>
<formControlPr xmlns="http://schemas.microsoft.com/office/spreadsheetml/2009/9/main" objectType="Button"/>
</file>

<file path=xl/ctrlProps/ctrlProp1944.xml><?xml version="1.0" encoding="utf-8"?>
<formControlPr xmlns="http://schemas.microsoft.com/office/spreadsheetml/2009/9/main" objectType="Button"/>
</file>

<file path=xl/ctrlProps/ctrlProp1945.xml><?xml version="1.0" encoding="utf-8"?>
<formControlPr xmlns="http://schemas.microsoft.com/office/spreadsheetml/2009/9/main" objectType="Button"/>
</file>

<file path=xl/ctrlProps/ctrlProp1946.xml><?xml version="1.0" encoding="utf-8"?>
<formControlPr xmlns="http://schemas.microsoft.com/office/spreadsheetml/2009/9/main" objectType="Button"/>
</file>

<file path=xl/ctrlProps/ctrlProp1947.xml><?xml version="1.0" encoding="utf-8"?>
<formControlPr xmlns="http://schemas.microsoft.com/office/spreadsheetml/2009/9/main" objectType="Button"/>
</file>

<file path=xl/ctrlProps/ctrlProp1948.xml><?xml version="1.0" encoding="utf-8"?>
<formControlPr xmlns="http://schemas.microsoft.com/office/spreadsheetml/2009/9/main" objectType="Button"/>
</file>

<file path=xl/ctrlProps/ctrlProp1949.xml><?xml version="1.0" encoding="utf-8"?>
<formControlPr xmlns="http://schemas.microsoft.com/office/spreadsheetml/2009/9/main" objectType="Button"/>
</file>

<file path=xl/ctrlProps/ctrlProp195.xml><?xml version="1.0" encoding="utf-8"?>
<formControlPr xmlns="http://schemas.microsoft.com/office/spreadsheetml/2009/9/main" objectType="Button"/>
</file>

<file path=xl/ctrlProps/ctrlProp1950.xml><?xml version="1.0" encoding="utf-8"?>
<formControlPr xmlns="http://schemas.microsoft.com/office/spreadsheetml/2009/9/main" objectType="Button"/>
</file>

<file path=xl/ctrlProps/ctrlProp1951.xml><?xml version="1.0" encoding="utf-8"?>
<formControlPr xmlns="http://schemas.microsoft.com/office/spreadsheetml/2009/9/main" objectType="Button"/>
</file>

<file path=xl/ctrlProps/ctrlProp1952.xml><?xml version="1.0" encoding="utf-8"?>
<formControlPr xmlns="http://schemas.microsoft.com/office/spreadsheetml/2009/9/main" objectType="Button"/>
</file>

<file path=xl/ctrlProps/ctrlProp1953.xml><?xml version="1.0" encoding="utf-8"?>
<formControlPr xmlns="http://schemas.microsoft.com/office/spreadsheetml/2009/9/main" objectType="Button"/>
</file>

<file path=xl/ctrlProps/ctrlProp1954.xml><?xml version="1.0" encoding="utf-8"?>
<formControlPr xmlns="http://schemas.microsoft.com/office/spreadsheetml/2009/9/main" objectType="Button"/>
</file>

<file path=xl/ctrlProps/ctrlProp1955.xml><?xml version="1.0" encoding="utf-8"?>
<formControlPr xmlns="http://schemas.microsoft.com/office/spreadsheetml/2009/9/main" objectType="Button"/>
</file>

<file path=xl/ctrlProps/ctrlProp1956.xml><?xml version="1.0" encoding="utf-8"?>
<formControlPr xmlns="http://schemas.microsoft.com/office/spreadsheetml/2009/9/main" objectType="Button"/>
</file>

<file path=xl/ctrlProps/ctrlProp1957.xml><?xml version="1.0" encoding="utf-8"?>
<formControlPr xmlns="http://schemas.microsoft.com/office/spreadsheetml/2009/9/main" objectType="Button"/>
</file>

<file path=xl/ctrlProps/ctrlProp1958.xml><?xml version="1.0" encoding="utf-8"?>
<formControlPr xmlns="http://schemas.microsoft.com/office/spreadsheetml/2009/9/main" objectType="Button"/>
</file>

<file path=xl/ctrlProps/ctrlProp1959.xml><?xml version="1.0" encoding="utf-8"?>
<formControlPr xmlns="http://schemas.microsoft.com/office/spreadsheetml/2009/9/main" objectType="Button"/>
</file>

<file path=xl/ctrlProps/ctrlProp196.xml><?xml version="1.0" encoding="utf-8"?>
<formControlPr xmlns="http://schemas.microsoft.com/office/spreadsheetml/2009/9/main" objectType="Button"/>
</file>

<file path=xl/ctrlProps/ctrlProp1960.xml><?xml version="1.0" encoding="utf-8"?>
<formControlPr xmlns="http://schemas.microsoft.com/office/spreadsheetml/2009/9/main" objectType="Button"/>
</file>

<file path=xl/ctrlProps/ctrlProp1961.xml><?xml version="1.0" encoding="utf-8"?>
<formControlPr xmlns="http://schemas.microsoft.com/office/spreadsheetml/2009/9/main" objectType="Button"/>
</file>

<file path=xl/ctrlProps/ctrlProp1962.xml><?xml version="1.0" encoding="utf-8"?>
<formControlPr xmlns="http://schemas.microsoft.com/office/spreadsheetml/2009/9/main" objectType="Button"/>
</file>

<file path=xl/ctrlProps/ctrlProp1963.xml><?xml version="1.0" encoding="utf-8"?>
<formControlPr xmlns="http://schemas.microsoft.com/office/spreadsheetml/2009/9/main" objectType="Button"/>
</file>

<file path=xl/ctrlProps/ctrlProp1964.xml><?xml version="1.0" encoding="utf-8"?>
<formControlPr xmlns="http://schemas.microsoft.com/office/spreadsheetml/2009/9/main" objectType="Button"/>
</file>

<file path=xl/ctrlProps/ctrlProp1965.xml><?xml version="1.0" encoding="utf-8"?>
<formControlPr xmlns="http://schemas.microsoft.com/office/spreadsheetml/2009/9/main" objectType="Button"/>
</file>

<file path=xl/ctrlProps/ctrlProp1966.xml><?xml version="1.0" encoding="utf-8"?>
<formControlPr xmlns="http://schemas.microsoft.com/office/spreadsheetml/2009/9/main" objectType="Button"/>
</file>

<file path=xl/ctrlProps/ctrlProp1967.xml><?xml version="1.0" encoding="utf-8"?>
<formControlPr xmlns="http://schemas.microsoft.com/office/spreadsheetml/2009/9/main" objectType="Button"/>
</file>

<file path=xl/ctrlProps/ctrlProp1968.xml><?xml version="1.0" encoding="utf-8"?>
<formControlPr xmlns="http://schemas.microsoft.com/office/spreadsheetml/2009/9/main" objectType="Button"/>
</file>

<file path=xl/ctrlProps/ctrlProp1969.xml><?xml version="1.0" encoding="utf-8"?>
<formControlPr xmlns="http://schemas.microsoft.com/office/spreadsheetml/2009/9/main" objectType="Button"/>
</file>

<file path=xl/ctrlProps/ctrlProp197.xml><?xml version="1.0" encoding="utf-8"?>
<formControlPr xmlns="http://schemas.microsoft.com/office/spreadsheetml/2009/9/main" objectType="Button"/>
</file>

<file path=xl/ctrlProps/ctrlProp1970.xml><?xml version="1.0" encoding="utf-8"?>
<formControlPr xmlns="http://schemas.microsoft.com/office/spreadsheetml/2009/9/main" objectType="Button"/>
</file>

<file path=xl/ctrlProps/ctrlProp1971.xml><?xml version="1.0" encoding="utf-8"?>
<formControlPr xmlns="http://schemas.microsoft.com/office/spreadsheetml/2009/9/main" objectType="Button"/>
</file>

<file path=xl/ctrlProps/ctrlProp1972.xml><?xml version="1.0" encoding="utf-8"?>
<formControlPr xmlns="http://schemas.microsoft.com/office/spreadsheetml/2009/9/main" objectType="Button"/>
</file>

<file path=xl/ctrlProps/ctrlProp1973.xml><?xml version="1.0" encoding="utf-8"?>
<formControlPr xmlns="http://schemas.microsoft.com/office/spreadsheetml/2009/9/main" objectType="Button"/>
</file>

<file path=xl/ctrlProps/ctrlProp1974.xml><?xml version="1.0" encoding="utf-8"?>
<formControlPr xmlns="http://schemas.microsoft.com/office/spreadsheetml/2009/9/main" objectType="Button"/>
</file>

<file path=xl/ctrlProps/ctrlProp1975.xml><?xml version="1.0" encoding="utf-8"?>
<formControlPr xmlns="http://schemas.microsoft.com/office/spreadsheetml/2009/9/main" objectType="Button"/>
</file>

<file path=xl/ctrlProps/ctrlProp1976.xml><?xml version="1.0" encoding="utf-8"?>
<formControlPr xmlns="http://schemas.microsoft.com/office/spreadsheetml/2009/9/main" objectType="Button"/>
</file>

<file path=xl/ctrlProps/ctrlProp1977.xml><?xml version="1.0" encoding="utf-8"?>
<formControlPr xmlns="http://schemas.microsoft.com/office/spreadsheetml/2009/9/main" objectType="Button"/>
</file>

<file path=xl/ctrlProps/ctrlProp1978.xml><?xml version="1.0" encoding="utf-8"?>
<formControlPr xmlns="http://schemas.microsoft.com/office/spreadsheetml/2009/9/main" objectType="Button"/>
</file>

<file path=xl/ctrlProps/ctrlProp1979.xml><?xml version="1.0" encoding="utf-8"?>
<formControlPr xmlns="http://schemas.microsoft.com/office/spreadsheetml/2009/9/main" objectType="Button"/>
</file>

<file path=xl/ctrlProps/ctrlProp198.xml><?xml version="1.0" encoding="utf-8"?>
<formControlPr xmlns="http://schemas.microsoft.com/office/spreadsheetml/2009/9/main" objectType="Button"/>
</file>

<file path=xl/ctrlProps/ctrlProp1980.xml><?xml version="1.0" encoding="utf-8"?>
<formControlPr xmlns="http://schemas.microsoft.com/office/spreadsheetml/2009/9/main" objectType="Button"/>
</file>

<file path=xl/ctrlProps/ctrlProp1981.xml><?xml version="1.0" encoding="utf-8"?>
<formControlPr xmlns="http://schemas.microsoft.com/office/spreadsheetml/2009/9/main" objectType="Button"/>
</file>

<file path=xl/ctrlProps/ctrlProp1982.xml><?xml version="1.0" encoding="utf-8"?>
<formControlPr xmlns="http://schemas.microsoft.com/office/spreadsheetml/2009/9/main" objectType="Button"/>
</file>

<file path=xl/ctrlProps/ctrlProp1983.xml><?xml version="1.0" encoding="utf-8"?>
<formControlPr xmlns="http://schemas.microsoft.com/office/spreadsheetml/2009/9/main" objectType="Button"/>
</file>

<file path=xl/ctrlProps/ctrlProp1984.xml><?xml version="1.0" encoding="utf-8"?>
<formControlPr xmlns="http://schemas.microsoft.com/office/spreadsheetml/2009/9/main" objectType="Button"/>
</file>

<file path=xl/ctrlProps/ctrlProp1985.xml><?xml version="1.0" encoding="utf-8"?>
<formControlPr xmlns="http://schemas.microsoft.com/office/spreadsheetml/2009/9/main" objectType="Button"/>
</file>

<file path=xl/ctrlProps/ctrlProp1986.xml><?xml version="1.0" encoding="utf-8"?>
<formControlPr xmlns="http://schemas.microsoft.com/office/spreadsheetml/2009/9/main" objectType="Button"/>
</file>

<file path=xl/ctrlProps/ctrlProp1987.xml><?xml version="1.0" encoding="utf-8"?>
<formControlPr xmlns="http://schemas.microsoft.com/office/spreadsheetml/2009/9/main" objectType="Button"/>
</file>

<file path=xl/ctrlProps/ctrlProp1988.xml><?xml version="1.0" encoding="utf-8"?>
<formControlPr xmlns="http://schemas.microsoft.com/office/spreadsheetml/2009/9/main" objectType="Button"/>
</file>

<file path=xl/ctrlProps/ctrlProp1989.xml><?xml version="1.0" encoding="utf-8"?>
<formControlPr xmlns="http://schemas.microsoft.com/office/spreadsheetml/2009/9/main" objectType="Button"/>
</file>

<file path=xl/ctrlProps/ctrlProp199.xml><?xml version="1.0" encoding="utf-8"?>
<formControlPr xmlns="http://schemas.microsoft.com/office/spreadsheetml/2009/9/main" objectType="Button"/>
</file>

<file path=xl/ctrlProps/ctrlProp1990.xml><?xml version="1.0" encoding="utf-8"?>
<formControlPr xmlns="http://schemas.microsoft.com/office/spreadsheetml/2009/9/main" objectType="Button"/>
</file>

<file path=xl/ctrlProps/ctrlProp1991.xml><?xml version="1.0" encoding="utf-8"?>
<formControlPr xmlns="http://schemas.microsoft.com/office/spreadsheetml/2009/9/main" objectType="Button"/>
</file>

<file path=xl/ctrlProps/ctrlProp1992.xml><?xml version="1.0" encoding="utf-8"?>
<formControlPr xmlns="http://schemas.microsoft.com/office/spreadsheetml/2009/9/main" objectType="Button"/>
</file>

<file path=xl/ctrlProps/ctrlProp1993.xml><?xml version="1.0" encoding="utf-8"?>
<formControlPr xmlns="http://schemas.microsoft.com/office/spreadsheetml/2009/9/main" objectType="Button"/>
</file>

<file path=xl/ctrlProps/ctrlProp1994.xml><?xml version="1.0" encoding="utf-8"?>
<formControlPr xmlns="http://schemas.microsoft.com/office/spreadsheetml/2009/9/main" objectType="Button"/>
</file>

<file path=xl/ctrlProps/ctrlProp1995.xml><?xml version="1.0" encoding="utf-8"?>
<formControlPr xmlns="http://schemas.microsoft.com/office/spreadsheetml/2009/9/main" objectType="Button"/>
</file>

<file path=xl/ctrlProps/ctrlProp1996.xml><?xml version="1.0" encoding="utf-8"?>
<formControlPr xmlns="http://schemas.microsoft.com/office/spreadsheetml/2009/9/main" objectType="Button"/>
</file>

<file path=xl/ctrlProps/ctrlProp1997.xml><?xml version="1.0" encoding="utf-8"?>
<formControlPr xmlns="http://schemas.microsoft.com/office/spreadsheetml/2009/9/main" objectType="Button"/>
</file>

<file path=xl/ctrlProps/ctrlProp1998.xml><?xml version="1.0" encoding="utf-8"?>
<formControlPr xmlns="http://schemas.microsoft.com/office/spreadsheetml/2009/9/main" objectType="Button"/>
</file>

<file path=xl/ctrlProps/ctrlProp1999.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20.xml><?xml version="1.0" encoding="utf-8"?>
<formControlPr xmlns="http://schemas.microsoft.com/office/spreadsheetml/2009/9/main" objectType="Button"/>
</file>

<file path=xl/ctrlProps/ctrlProp200.xml><?xml version="1.0" encoding="utf-8"?>
<formControlPr xmlns="http://schemas.microsoft.com/office/spreadsheetml/2009/9/main" objectType="Button"/>
</file>

<file path=xl/ctrlProps/ctrlProp2000.xml><?xml version="1.0" encoding="utf-8"?>
<formControlPr xmlns="http://schemas.microsoft.com/office/spreadsheetml/2009/9/main" objectType="Button"/>
</file>

<file path=xl/ctrlProps/ctrlProp2001.xml><?xml version="1.0" encoding="utf-8"?>
<formControlPr xmlns="http://schemas.microsoft.com/office/spreadsheetml/2009/9/main" objectType="Button"/>
</file>

<file path=xl/ctrlProps/ctrlProp2002.xml><?xml version="1.0" encoding="utf-8"?>
<formControlPr xmlns="http://schemas.microsoft.com/office/spreadsheetml/2009/9/main" objectType="Button"/>
</file>

<file path=xl/ctrlProps/ctrlProp2003.xml><?xml version="1.0" encoding="utf-8"?>
<formControlPr xmlns="http://schemas.microsoft.com/office/spreadsheetml/2009/9/main" objectType="Button"/>
</file>

<file path=xl/ctrlProps/ctrlProp2004.xml><?xml version="1.0" encoding="utf-8"?>
<formControlPr xmlns="http://schemas.microsoft.com/office/spreadsheetml/2009/9/main" objectType="Button"/>
</file>

<file path=xl/ctrlProps/ctrlProp2005.xml><?xml version="1.0" encoding="utf-8"?>
<formControlPr xmlns="http://schemas.microsoft.com/office/spreadsheetml/2009/9/main" objectType="Button"/>
</file>

<file path=xl/ctrlProps/ctrlProp2006.xml><?xml version="1.0" encoding="utf-8"?>
<formControlPr xmlns="http://schemas.microsoft.com/office/spreadsheetml/2009/9/main" objectType="Button"/>
</file>

<file path=xl/ctrlProps/ctrlProp2007.xml><?xml version="1.0" encoding="utf-8"?>
<formControlPr xmlns="http://schemas.microsoft.com/office/spreadsheetml/2009/9/main" objectType="Button"/>
</file>

<file path=xl/ctrlProps/ctrlProp2008.xml><?xml version="1.0" encoding="utf-8"?>
<formControlPr xmlns="http://schemas.microsoft.com/office/spreadsheetml/2009/9/main" objectType="Button"/>
</file>

<file path=xl/ctrlProps/ctrlProp2009.xml><?xml version="1.0" encoding="utf-8"?>
<formControlPr xmlns="http://schemas.microsoft.com/office/spreadsheetml/2009/9/main" objectType="Button"/>
</file>

<file path=xl/ctrlProps/ctrlProp201.xml><?xml version="1.0" encoding="utf-8"?>
<formControlPr xmlns="http://schemas.microsoft.com/office/spreadsheetml/2009/9/main" objectType="Button"/>
</file>

<file path=xl/ctrlProps/ctrlProp2010.xml><?xml version="1.0" encoding="utf-8"?>
<formControlPr xmlns="http://schemas.microsoft.com/office/spreadsheetml/2009/9/main" objectType="Button"/>
</file>

<file path=xl/ctrlProps/ctrlProp2011.xml><?xml version="1.0" encoding="utf-8"?>
<formControlPr xmlns="http://schemas.microsoft.com/office/spreadsheetml/2009/9/main" objectType="Button"/>
</file>

<file path=xl/ctrlProps/ctrlProp2012.xml><?xml version="1.0" encoding="utf-8"?>
<formControlPr xmlns="http://schemas.microsoft.com/office/spreadsheetml/2009/9/main" objectType="Button"/>
</file>

<file path=xl/ctrlProps/ctrlProp2013.xml><?xml version="1.0" encoding="utf-8"?>
<formControlPr xmlns="http://schemas.microsoft.com/office/spreadsheetml/2009/9/main" objectType="Button"/>
</file>

<file path=xl/ctrlProps/ctrlProp2014.xml><?xml version="1.0" encoding="utf-8"?>
<formControlPr xmlns="http://schemas.microsoft.com/office/spreadsheetml/2009/9/main" objectType="Button"/>
</file>

<file path=xl/ctrlProps/ctrlProp2015.xml><?xml version="1.0" encoding="utf-8"?>
<formControlPr xmlns="http://schemas.microsoft.com/office/spreadsheetml/2009/9/main" objectType="Button"/>
</file>

<file path=xl/ctrlProps/ctrlProp2016.xml><?xml version="1.0" encoding="utf-8"?>
<formControlPr xmlns="http://schemas.microsoft.com/office/spreadsheetml/2009/9/main" objectType="Button"/>
</file>

<file path=xl/ctrlProps/ctrlProp2017.xml><?xml version="1.0" encoding="utf-8"?>
<formControlPr xmlns="http://schemas.microsoft.com/office/spreadsheetml/2009/9/main" objectType="Button"/>
</file>

<file path=xl/ctrlProps/ctrlProp2018.xml><?xml version="1.0" encoding="utf-8"?>
<formControlPr xmlns="http://schemas.microsoft.com/office/spreadsheetml/2009/9/main" objectType="Button"/>
</file>

<file path=xl/ctrlProps/ctrlProp2019.xml><?xml version="1.0" encoding="utf-8"?>
<formControlPr xmlns="http://schemas.microsoft.com/office/spreadsheetml/2009/9/main" objectType="Button"/>
</file>

<file path=xl/ctrlProps/ctrlProp202.xml><?xml version="1.0" encoding="utf-8"?>
<formControlPr xmlns="http://schemas.microsoft.com/office/spreadsheetml/2009/9/main" objectType="Button"/>
</file>

<file path=xl/ctrlProps/ctrlProp2020.xml><?xml version="1.0" encoding="utf-8"?>
<formControlPr xmlns="http://schemas.microsoft.com/office/spreadsheetml/2009/9/main" objectType="Button"/>
</file>

<file path=xl/ctrlProps/ctrlProp2021.xml><?xml version="1.0" encoding="utf-8"?>
<formControlPr xmlns="http://schemas.microsoft.com/office/spreadsheetml/2009/9/main" objectType="Button"/>
</file>

<file path=xl/ctrlProps/ctrlProp2022.xml><?xml version="1.0" encoding="utf-8"?>
<formControlPr xmlns="http://schemas.microsoft.com/office/spreadsheetml/2009/9/main" objectType="Button"/>
</file>

<file path=xl/ctrlProps/ctrlProp2023.xml><?xml version="1.0" encoding="utf-8"?>
<formControlPr xmlns="http://schemas.microsoft.com/office/spreadsheetml/2009/9/main" objectType="Button"/>
</file>

<file path=xl/ctrlProps/ctrlProp2024.xml><?xml version="1.0" encoding="utf-8"?>
<formControlPr xmlns="http://schemas.microsoft.com/office/spreadsheetml/2009/9/main" objectType="Button"/>
</file>

<file path=xl/ctrlProps/ctrlProp2025.xml><?xml version="1.0" encoding="utf-8"?>
<formControlPr xmlns="http://schemas.microsoft.com/office/spreadsheetml/2009/9/main" objectType="Button"/>
</file>

<file path=xl/ctrlProps/ctrlProp2026.xml><?xml version="1.0" encoding="utf-8"?>
<formControlPr xmlns="http://schemas.microsoft.com/office/spreadsheetml/2009/9/main" objectType="Button"/>
</file>

<file path=xl/ctrlProps/ctrlProp2027.xml><?xml version="1.0" encoding="utf-8"?>
<formControlPr xmlns="http://schemas.microsoft.com/office/spreadsheetml/2009/9/main" objectType="Button"/>
</file>

<file path=xl/ctrlProps/ctrlProp2028.xml><?xml version="1.0" encoding="utf-8"?>
<formControlPr xmlns="http://schemas.microsoft.com/office/spreadsheetml/2009/9/main" objectType="Button"/>
</file>

<file path=xl/ctrlProps/ctrlProp2029.xml><?xml version="1.0" encoding="utf-8"?>
<formControlPr xmlns="http://schemas.microsoft.com/office/spreadsheetml/2009/9/main" objectType="Button"/>
</file>

<file path=xl/ctrlProps/ctrlProp203.xml><?xml version="1.0" encoding="utf-8"?>
<formControlPr xmlns="http://schemas.microsoft.com/office/spreadsheetml/2009/9/main" objectType="Button"/>
</file>

<file path=xl/ctrlProps/ctrlProp2030.xml><?xml version="1.0" encoding="utf-8"?>
<formControlPr xmlns="http://schemas.microsoft.com/office/spreadsheetml/2009/9/main" objectType="Button"/>
</file>

<file path=xl/ctrlProps/ctrlProp2031.xml><?xml version="1.0" encoding="utf-8"?>
<formControlPr xmlns="http://schemas.microsoft.com/office/spreadsheetml/2009/9/main" objectType="Button"/>
</file>

<file path=xl/ctrlProps/ctrlProp2032.xml><?xml version="1.0" encoding="utf-8"?>
<formControlPr xmlns="http://schemas.microsoft.com/office/spreadsheetml/2009/9/main" objectType="Button"/>
</file>

<file path=xl/ctrlProps/ctrlProp2033.xml><?xml version="1.0" encoding="utf-8"?>
<formControlPr xmlns="http://schemas.microsoft.com/office/spreadsheetml/2009/9/main" objectType="Button"/>
</file>

<file path=xl/ctrlProps/ctrlProp2034.xml><?xml version="1.0" encoding="utf-8"?>
<formControlPr xmlns="http://schemas.microsoft.com/office/spreadsheetml/2009/9/main" objectType="Button"/>
</file>

<file path=xl/ctrlProps/ctrlProp2035.xml><?xml version="1.0" encoding="utf-8"?>
<formControlPr xmlns="http://schemas.microsoft.com/office/spreadsheetml/2009/9/main" objectType="Button"/>
</file>

<file path=xl/ctrlProps/ctrlProp2036.xml><?xml version="1.0" encoding="utf-8"?>
<formControlPr xmlns="http://schemas.microsoft.com/office/spreadsheetml/2009/9/main" objectType="Button"/>
</file>

<file path=xl/ctrlProps/ctrlProp2037.xml><?xml version="1.0" encoding="utf-8"?>
<formControlPr xmlns="http://schemas.microsoft.com/office/spreadsheetml/2009/9/main" objectType="Button"/>
</file>

<file path=xl/ctrlProps/ctrlProp2038.xml><?xml version="1.0" encoding="utf-8"?>
<formControlPr xmlns="http://schemas.microsoft.com/office/spreadsheetml/2009/9/main" objectType="Button"/>
</file>

<file path=xl/ctrlProps/ctrlProp2039.xml><?xml version="1.0" encoding="utf-8"?>
<formControlPr xmlns="http://schemas.microsoft.com/office/spreadsheetml/2009/9/main" objectType="Button"/>
</file>

<file path=xl/ctrlProps/ctrlProp204.xml><?xml version="1.0" encoding="utf-8"?>
<formControlPr xmlns="http://schemas.microsoft.com/office/spreadsheetml/2009/9/main" objectType="Button"/>
</file>

<file path=xl/ctrlProps/ctrlProp2040.xml><?xml version="1.0" encoding="utf-8"?>
<formControlPr xmlns="http://schemas.microsoft.com/office/spreadsheetml/2009/9/main" objectType="Button"/>
</file>

<file path=xl/ctrlProps/ctrlProp2041.xml><?xml version="1.0" encoding="utf-8"?>
<formControlPr xmlns="http://schemas.microsoft.com/office/spreadsheetml/2009/9/main" objectType="Button"/>
</file>

<file path=xl/ctrlProps/ctrlProp2042.xml><?xml version="1.0" encoding="utf-8"?>
<formControlPr xmlns="http://schemas.microsoft.com/office/spreadsheetml/2009/9/main" objectType="Button"/>
</file>

<file path=xl/ctrlProps/ctrlProp2043.xml><?xml version="1.0" encoding="utf-8"?>
<formControlPr xmlns="http://schemas.microsoft.com/office/spreadsheetml/2009/9/main" objectType="Button"/>
</file>

<file path=xl/ctrlProps/ctrlProp2044.xml><?xml version="1.0" encoding="utf-8"?>
<formControlPr xmlns="http://schemas.microsoft.com/office/spreadsheetml/2009/9/main" objectType="Button"/>
</file>

<file path=xl/ctrlProps/ctrlProp2045.xml><?xml version="1.0" encoding="utf-8"?>
<formControlPr xmlns="http://schemas.microsoft.com/office/spreadsheetml/2009/9/main" objectType="Button"/>
</file>

<file path=xl/ctrlProps/ctrlProp2046.xml><?xml version="1.0" encoding="utf-8"?>
<formControlPr xmlns="http://schemas.microsoft.com/office/spreadsheetml/2009/9/main" objectType="Button"/>
</file>

<file path=xl/ctrlProps/ctrlProp2047.xml><?xml version="1.0" encoding="utf-8"?>
<formControlPr xmlns="http://schemas.microsoft.com/office/spreadsheetml/2009/9/main" objectType="Button"/>
</file>

<file path=xl/ctrlProps/ctrlProp2048.xml><?xml version="1.0" encoding="utf-8"?>
<formControlPr xmlns="http://schemas.microsoft.com/office/spreadsheetml/2009/9/main" objectType="Button"/>
</file>

<file path=xl/ctrlProps/ctrlProp2049.xml><?xml version="1.0" encoding="utf-8"?>
<formControlPr xmlns="http://schemas.microsoft.com/office/spreadsheetml/2009/9/main" objectType="Button"/>
</file>

<file path=xl/ctrlProps/ctrlProp205.xml><?xml version="1.0" encoding="utf-8"?>
<formControlPr xmlns="http://schemas.microsoft.com/office/spreadsheetml/2009/9/main" objectType="Button"/>
</file>

<file path=xl/ctrlProps/ctrlProp2050.xml><?xml version="1.0" encoding="utf-8"?>
<formControlPr xmlns="http://schemas.microsoft.com/office/spreadsheetml/2009/9/main" objectType="Button"/>
</file>

<file path=xl/ctrlProps/ctrlProp2051.xml><?xml version="1.0" encoding="utf-8"?>
<formControlPr xmlns="http://schemas.microsoft.com/office/spreadsheetml/2009/9/main" objectType="Button"/>
</file>

<file path=xl/ctrlProps/ctrlProp2052.xml><?xml version="1.0" encoding="utf-8"?>
<formControlPr xmlns="http://schemas.microsoft.com/office/spreadsheetml/2009/9/main" objectType="Button"/>
</file>

<file path=xl/ctrlProps/ctrlProp2053.xml><?xml version="1.0" encoding="utf-8"?>
<formControlPr xmlns="http://schemas.microsoft.com/office/spreadsheetml/2009/9/main" objectType="Button"/>
</file>

<file path=xl/ctrlProps/ctrlProp2054.xml><?xml version="1.0" encoding="utf-8"?>
<formControlPr xmlns="http://schemas.microsoft.com/office/spreadsheetml/2009/9/main" objectType="Button"/>
</file>

<file path=xl/ctrlProps/ctrlProp2055.xml><?xml version="1.0" encoding="utf-8"?>
<formControlPr xmlns="http://schemas.microsoft.com/office/spreadsheetml/2009/9/main" objectType="Button"/>
</file>

<file path=xl/ctrlProps/ctrlProp2056.xml><?xml version="1.0" encoding="utf-8"?>
<formControlPr xmlns="http://schemas.microsoft.com/office/spreadsheetml/2009/9/main" objectType="Button"/>
</file>

<file path=xl/ctrlProps/ctrlProp2057.xml><?xml version="1.0" encoding="utf-8"?>
<formControlPr xmlns="http://schemas.microsoft.com/office/spreadsheetml/2009/9/main" objectType="Button"/>
</file>

<file path=xl/ctrlProps/ctrlProp2058.xml><?xml version="1.0" encoding="utf-8"?>
<formControlPr xmlns="http://schemas.microsoft.com/office/spreadsheetml/2009/9/main" objectType="Button"/>
</file>

<file path=xl/ctrlProps/ctrlProp2059.xml><?xml version="1.0" encoding="utf-8"?>
<formControlPr xmlns="http://schemas.microsoft.com/office/spreadsheetml/2009/9/main" objectType="Button"/>
</file>

<file path=xl/ctrlProps/ctrlProp206.xml><?xml version="1.0" encoding="utf-8"?>
<formControlPr xmlns="http://schemas.microsoft.com/office/spreadsheetml/2009/9/main" objectType="Button"/>
</file>

<file path=xl/ctrlProps/ctrlProp2060.xml><?xml version="1.0" encoding="utf-8"?>
<formControlPr xmlns="http://schemas.microsoft.com/office/spreadsheetml/2009/9/main" objectType="Button"/>
</file>

<file path=xl/ctrlProps/ctrlProp2061.xml><?xml version="1.0" encoding="utf-8"?>
<formControlPr xmlns="http://schemas.microsoft.com/office/spreadsheetml/2009/9/main" objectType="Button"/>
</file>

<file path=xl/ctrlProps/ctrlProp2062.xml><?xml version="1.0" encoding="utf-8"?>
<formControlPr xmlns="http://schemas.microsoft.com/office/spreadsheetml/2009/9/main" objectType="Button"/>
</file>

<file path=xl/ctrlProps/ctrlProp2063.xml><?xml version="1.0" encoding="utf-8"?>
<formControlPr xmlns="http://schemas.microsoft.com/office/spreadsheetml/2009/9/main" objectType="Button"/>
</file>

<file path=xl/ctrlProps/ctrlProp2064.xml><?xml version="1.0" encoding="utf-8"?>
<formControlPr xmlns="http://schemas.microsoft.com/office/spreadsheetml/2009/9/main" objectType="Button"/>
</file>

<file path=xl/ctrlProps/ctrlProp2065.xml><?xml version="1.0" encoding="utf-8"?>
<formControlPr xmlns="http://schemas.microsoft.com/office/spreadsheetml/2009/9/main" objectType="Button"/>
</file>

<file path=xl/ctrlProps/ctrlProp2066.xml><?xml version="1.0" encoding="utf-8"?>
<formControlPr xmlns="http://schemas.microsoft.com/office/spreadsheetml/2009/9/main" objectType="Button"/>
</file>

<file path=xl/ctrlProps/ctrlProp2067.xml><?xml version="1.0" encoding="utf-8"?>
<formControlPr xmlns="http://schemas.microsoft.com/office/spreadsheetml/2009/9/main" objectType="Button"/>
</file>

<file path=xl/ctrlProps/ctrlProp2068.xml><?xml version="1.0" encoding="utf-8"?>
<formControlPr xmlns="http://schemas.microsoft.com/office/spreadsheetml/2009/9/main" objectType="Button"/>
</file>

<file path=xl/ctrlProps/ctrlProp2069.xml><?xml version="1.0" encoding="utf-8"?>
<formControlPr xmlns="http://schemas.microsoft.com/office/spreadsheetml/2009/9/main" objectType="Button"/>
</file>

<file path=xl/ctrlProps/ctrlProp207.xml><?xml version="1.0" encoding="utf-8"?>
<formControlPr xmlns="http://schemas.microsoft.com/office/spreadsheetml/2009/9/main" objectType="Button"/>
</file>

<file path=xl/ctrlProps/ctrlProp2070.xml><?xml version="1.0" encoding="utf-8"?>
<formControlPr xmlns="http://schemas.microsoft.com/office/spreadsheetml/2009/9/main" objectType="Button"/>
</file>

<file path=xl/ctrlProps/ctrlProp2071.xml><?xml version="1.0" encoding="utf-8"?>
<formControlPr xmlns="http://schemas.microsoft.com/office/spreadsheetml/2009/9/main" objectType="Button"/>
</file>

<file path=xl/ctrlProps/ctrlProp2072.xml><?xml version="1.0" encoding="utf-8"?>
<formControlPr xmlns="http://schemas.microsoft.com/office/spreadsheetml/2009/9/main" objectType="Button"/>
</file>

<file path=xl/ctrlProps/ctrlProp2073.xml><?xml version="1.0" encoding="utf-8"?>
<formControlPr xmlns="http://schemas.microsoft.com/office/spreadsheetml/2009/9/main" objectType="Button"/>
</file>

<file path=xl/ctrlProps/ctrlProp2074.xml><?xml version="1.0" encoding="utf-8"?>
<formControlPr xmlns="http://schemas.microsoft.com/office/spreadsheetml/2009/9/main" objectType="Button"/>
</file>

<file path=xl/ctrlProps/ctrlProp2075.xml><?xml version="1.0" encoding="utf-8"?>
<formControlPr xmlns="http://schemas.microsoft.com/office/spreadsheetml/2009/9/main" objectType="Button"/>
</file>

<file path=xl/ctrlProps/ctrlProp208.xml><?xml version="1.0" encoding="utf-8"?>
<formControlPr xmlns="http://schemas.microsoft.com/office/spreadsheetml/2009/9/main" objectType="Button"/>
</file>

<file path=xl/ctrlProps/ctrlProp209.xml><?xml version="1.0" encoding="utf-8"?>
<formControlPr xmlns="http://schemas.microsoft.com/office/spreadsheetml/2009/9/main" objectType="Button"/>
</file>

<file path=xl/ctrlProps/ctrlProp21.xml><?xml version="1.0" encoding="utf-8"?>
<formControlPr xmlns="http://schemas.microsoft.com/office/spreadsheetml/2009/9/main" objectType="Button"/>
</file>

<file path=xl/ctrlProps/ctrlProp210.xml><?xml version="1.0" encoding="utf-8"?>
<formControlPr xmlns="http://schemas.microsoft.com/office/spreadsheetml/2009/9/main" objectType="Button"/>
</file>

<file path=xl/ctrlProps/ctrlProp211.xml><?xml version="1.0" encoding="utf-8"?>
<formControlPr xmlns="http://schemas.microsoft.com/office/spreadsheetml/2009/9/main" objectType="Button"/>
</file>

<file path=xl/ctrlProps/ctrlProp212.xml><?xml version="1.0" encoding="utf-8"?>
<formControlPr xmlns="http://schemas.microsoft.com/office/spreadsheetml/2009/9/main" objectType="Button"/>
</file>

<file path=xl/ctrlProps/ctrlProp213.xml><?xml version="1.0" encoding="utf-8"?>
<formControlPr xmlns="http://schemas.microsoft.com/office/spreadsheetml/2009/9/main" objectType="Button"/>
</file>

<file path=xl/ctrlProps/ctrlProp214.xml><?xml version="1.0" encoding="utf-8"?>
<formControlPr xmlns="http://schemas.microsoft.com/office/spreadsheetml/2009/9/main" objectType="Button"/>
</file>

<file path=xl/ctrlProps/ctrlProp215.xml><?xml version="1.0" encoding="utf-8"?>
<formControlPr xmlns="http://schemas.microsoft.com/office/spreadsheetml/2009/9/main" objectType="Button"/>
</file>

<file path=xl/ctrlProps/ctrlProp216.xml><?xml version="1.0" encoding="utf-8"?>
<formControlPr xmlns="http://schemas.microsoft.com/office/spreadsheetml/2009/9/main" objectType="Button"/>
</file>

<file path=xl/ctrlProps/ctrlProp217.xml><?xml version="1.0" encoding="utf-8"?>
<formControlPr xmlns="http://schemas.microsoft.com/office/spreadsheetml/2009/9/main" objectType="Button"/>
</file>

<file path=xl/ctrlProps/ctrlProp218.xml><?xml version="1.0" encoding="utf-8"?>
<formControlPr xmlns="http://schemas.microsoft.com/office/spreadsheetml/2009/9/main" objectType="Button"/>
</file>

<file path=xl/ctrlProps/ctrlProp219.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20.xml><?xml version="1.0" encoding="utf-8"?>
<formControlPr xmlns="http://schemas.microsoft.com/office/spreadsheetml/2009/9/main" objectType="Button"/>
</file>

<file path=xl/ctrlProps/ctrlProp221.xml><?xml version="1.0" encoding="utf-8"?>
<formControlPr xmlns="http://schemas.microsoft.com/office/spreadsheetml/2009/9/main" objectType="Button"/>
</file>

<file path=xl/ctrlProps/ctrlProp222.xml><?xml version="1.0" encoding="utf-8"?>
<formControlPr xmlns="http://schemas.microsoft.com/office/spreadsheetml/2009/9/main" objectType="Button"/>
</file>

<file path=xl/ctrlProps/ctrlProp223.xml><?xml version="1.0" encoding="utf-8"?>
<formControlPr xmlns="http://schemas.microsoft.com/office/spreadsheetml/2009/9/main" objectType="Button"/>
</file>

<file path=xl/ctrlProps/ctrlProp224.xml><?xml version="1.0" encoding="utf-8"?>
<formControlPr xmlns="http://schemas.microsoft.com/office/spreadsheetml/2009/9/main" objectType="Button"/>
</file>

<file path=xl/ctrlProps/ctrlProp225.xml><?xml version="1.0" encoding="utf-8"?>
<formControlPr xmlns="http://schemas.microsoft.com/office/spreadsheetml/2009/9/main" objectType="Button"/>
</file>

<file path=xl/ctrlProps/ctrlProp226.xml><?xml version="1.0" encoding="utf-8"?>
<formControlPr xmlns="http://schemas.microsoft.com/office/spreadsheetml/2009/9/main" objectType="Button"/>
</file>

<file path=xl/ctrlProps/ctrlProp227.xml><?xml version="1.0" encoding="utf-8"?>
<formControlPr xmlns="http://schemas.microsoft.com/office/spreadsheetml/2009/9/main" objectType="Button"/>
</file>

<file path=xl/ctrlProps/ctrlProp228.xml><?xml version="1.0" encoding="utf-8"?>
<formControlPr xmlns="http://schemas.microsoft.com/office/spreadsheetml/2009/9/main" objectType="Button"/>
</file>

<file path=xl/ctrlProps/ctrlProp229.xml><?xml version="1.0" encoding="utf-8"?>
<formControlPr xmlns="http://schemas.microsoft.com/office/spreadsheetml/2009/9/main" objectType="Button"/>
</file>

<file path=xl/ctrlProps/ctrlProp23.xml><?xml version="1.0" encoding="utf-8"?>
<formControlPr xmlns="http://schemas.microsoft.com/office/spreadsheetml/2009/9/main" objectType="Button"/>
</file>

<file path=xl/ctrlProps/ctrlProp230.xml><?xml version="1.0" encoding="utf-8"?>
<formControlPr xmlns="http://schemas.microsoft.com/office/spreadsheetml/2009/9/main" objectType="Button"/>
</file>

<file path=xl/ctrlProps/ctrlProp231.xml><?xml version="1.0" encoding="utf-8"?>
<formControlPr xmlns="http://schemas.microsoft.com/office/spreadsheetml/2009/9/main" objectType="Button"/>
</file>

<file path=xl/ctrlProps/ctrlProp232.xml><?xml version="1.0" encoding="utf-8"?>
<formControlPr xmlns="http://schemas.microsoft.com/office/spreadsheetml/2009/9/main" objectType="Button"/>
</file>

<file path=xl/ctrlProps/ctrlProp233.xml><?xml version="1.0" encoding="utf-8"?>
<formControlPr xmlns="http://schemas.microsoft.com/office/spreadsheetml/2009/9/main" objectType="Button"/>
</file>

<file path=xl/ctrlProps/ctrlProp234.xml><?xml version="1.0" encoding="utf-8"?>
<formControlPr xmlns="http://schemas.microsoft.com/office/spreadsheetml/2009/9/main" objectType="Button"/>
</file>

<file path=xl/ctrlProps/ctrlProp235.xml><?xml version="1.0" encoding="utf-8"?>
<formControlPr xmlns="http://schemas.microsoft.com/office/spreadsheetml/2009/9/main" objectType="Button"/>
</file>

<file path=xl/ctrlProps/ctrlProp236.xml><?xml version="1.0" encoding="utf-8"?>
<formControlPr xmlns="http://schemas.microsoft.com/office/spreadsheetml/2009/9/main" objectType="Button"/>
</file>

<file path=xl/ctrlProps/ctrlProp237.xml><?xml version="1.0" encoding="utf-8"?>
<formControlPr xmlns="http://schemas.microsoft.com/office/spreadsheetml/2009/9/main" objectType="Button"/>
</file>

<file path=xl/ctrlProps/ctrlProp238.xml><?xml version="1.0" encoding="utf-8"?>
<formControlPr xmlns="http://schemas.microsoft.com/office/spreadsheetml/2009/9/main" objectType="Button"/>
</file>

<file path=xl/ctrlProps/ctrlProp239.xml><?xml version="1.0" encoding="utf-8"?>
<formControlPr xmlns="http://schemas.microsoft.com/office/spreadsheetml/2009/9/main" objectType="Button"/>
</file>

<file path=xl/ctrlProps/ctrlProp24.xml><?xml version="1.0" encoding="utf-8"?>
<formControlPr xmlns="http://schemas.microsoft.com/office/spreadsheetml/2009/9/main" objectType="Button"/>
</file>

<file path=xl/ctrlProps/ctrlProp240.xml><?xml version="1.0" encoding="utf-8"?>
<formControlPr xmlns="http://schemas.microsoft.com/office/spreadsheetml/2009/9/main" objectType="Button"/>
</file>

<file path=xl/ctrlProps/ctrlProp241.xml><?xml version="1.0" encoding="utf-8"?>
<formControlPr xmlns="http://schemas.microsoft.com/office/spreadsheetml/2009/9/main" objectType="Button"/>
</file>

<file path=xl/ctrlProps/ctrlProp242.xml><?xml version="1.0" encoding="utf-8"?>
<formControlPr xmlns="http://schemas.microsoft.com/office/spreadsheetml/2009/9/main" objectType="Button"/>
</file>

<file path=xl/ctrlProps/ctrlProp243.xml><?xml version="1.0" encoding="utf-8"?>
<formControlPr xmlns="http://schemas.microsoft.com/office/spreadsheetml/2009/9/main" objectType="Button"/>
</file>

<file path=xl/ctrlProps/ctrlProp244.xml><?xml version="1.0" encoding="utf-8"?>
<formControlPr xmlns="http://schemas.microsoft.com/office/spreadsheetml/2009/9/main" objectType="Button"/>
</file>

<file path=xl/ctrlProps/ctrlProp245.xml><?xml version="1.0" encoding="utf-8"?>
<formControlPr xmlns="http://schemas.microsoft.com/office/spreadsheetml/2009/9/main" objectType="Button"/>
</file>

<file path=xl/ctrlProps/ctrlProp246.xml><?xml version="1.0" encoding="utf-8"?>
<formControlPr xmlns="http://schemas.microsoft.com/office/spreadsheetml/2009/9/main" objectType="Button"/>
</file>

<file path=xl/ctrlProps/ctrlProp247.xml><?xml version="1.0" encoding="utf-8"?>
<formControlPr xmlns="http://schemas.microsoft.com/office/spreadsheetml/2009/9/main" objectType="Button"/>
</file>

<file path=xl/ctrlProps/ctrlProp248.xml><?xml version="1.0" encoding="utf-8"?>
<formControlPr xmlns="http://schemas.microsoft.com/office/spreadsheetml/2009/9/main" objectType="Button"/>
</file>

<file path=xl/ctrlProps/ctrlProp249.xml><?xml version="1.0" encoding="utf-8"?>
<formControlPr xmlns="http://schemas.microsoft.com/office/spreadsheetml/2009/9/main" objectType="Button"/>
</file>

<file path=xl/ctrlProps/ctrlProp25.xml><?xml version="1.0" encoding="utf-8"?>
<formControlPr xmlns="http://schemas.microsoft.com/office/spreadsheetml/2009/9/main" objectType="Button"/>
</file>

<file path=xl/ctrlProps/ctrlProp250.xml><?xml version="1.0" encoding="utf-8"?>
<formControlPr xmlns="http://schemas.microsoft.com/office/spreadsheetml/2009/9/main" objectType="Button"/>
</file>

<file path=xl/ctrlProps/ctrlProp251.xml><?xml version="1.0" encoding="utf-8"?>
<formControlPr xmlns="http://schemas.microsoft.com/office/spreadsheetml/2009/9/main" objectType="Button"/>
</file>

<file path=xl/ctrlProps/ctrlProp252.xml><?xml version="1.0" encoding="utf-8"?>
<formControlPr xmlns="http://schemas.microsoft.com/office/spreadsheetml/2009/9/main" objectType="Button"/>
</file>

<file path=xl/ctrlProps/ctrlProp253.xml><?xml version="1.0" encoding="utf-8"?>
<formControlPr xmlns="http://schemas.microsoft.com/office/spreadsheetml/2009/9/main" objectType="Button"/>
</file>

<file path=xl/ctrlProps/ctrlProp254.xml><?xml version="1.0" encoding="utf-8"?>
<formControlPr xmlns="http://schemas.microsoft.com/office/spreadsheetml/2009/9/main" objectType="Button"/>
</file>

<file path=xl/ctrlProps/ctrlProp255.xml><?xml version="1.0" encoding="utf-8"?>
<formControlPr xmlns="http://schemas.microsoft.com/office/spreadsheetml/2009/9/main" objectType="Button"/>
</file>

<file path=xl/ctrlProps/ctrlProp256.xml><?xml version="1.0" encoding="utf-8"?>
<formControlPr xmlns="http://schemas.microsoft.com/office/spreadsheetml/2009/9/main" objectType="Button"/>
</file>

<file path=xl/ctrlProps/ctrlProp257.xml><?xml version="1.0" encoding="utf-8"?>
<formControlPr xmlns="http://schemas.microsoft.com/office/spreadsheetml/2009/9/main" objectType="Button"/>
</file>

<file path=xl/ctrlProps/ctrlProp258.xml><?xml version="1.0" encoding="utf-8"?>
<formControlPr xmlns="http://schemas.microsoft.com/office/spreadsheetml/2009/9/main" objectType="Button"/>
</file>

<file path=xl/ctrlProps/ctrlProp259.xml><?xml version="1.0" encoding="utf-8"?>
<formControlPr xmlns="http://schemas.microsoft.com/office/spreadsheetml/2009/9/main" objectType="Button"/>
</file>

<file path=xl/ctrlProps/ctrlProp26.xml><?xml version="1.0" encoding="utf-8"?>
<formControlPr xmlns="http://schemas.microsoft.com/office/spreadsheetml/2009/9/main" objectType="Button"/>
</file>

<file path=xl/ctrlProps/ctrlProp260.xml><?xml version="1.0" encoding="utf-8"?>
<formControlPr xmlns="http://schemas.microsoft.com/office/spreadsheetml/2009/9/main" objectType="Button"/>
</file>

<file path=xl/ctrlProps/ctrlProp261.xml><?xml version="1.0" encoding="utf-8"?>
<formControlPr xmlns="http://schemas.microsoft.com/office/spreadsheetml/2009/9/main" objectType="Button"/>
</file>

<file path=xl/ctrlProps/ctrlProp262.xml><?xml version="1.0" encoding="utf-8"?>
<formControlPr xmlns="http://schemas.microsoft.com/office/spreadsheetml/2009/9/main" objectType="Button"/>
</file>

<file path=xl/ctrlProps/ctrlProp263.xml><?xml version="1.0" encoding="utf-8"?>
<formControlPr xmlns="http://schemas.microsoft.com/office/spreadsheetml/2009/9/main" objectType="Button"/>
</file>

<file path=xl/ctrlProps/ctrlProp264.xml><?xml version="1.0" encoding="utf-8"?>
<formControlPr xmlns="http://schemas.microsoft.com/office/spreadsheetml/2009/9/main" objectType="Button"/>
</file>

<file path=xl/ctrlProps/ctrlProp265.xml><?xml version="1.0" encoding="utf-8"?>
<formControlPr xmlns="http://schemas.microsoft.com/office/spreadsheetml/2009/9/main" objectType="Button"/>
</file>

<file path=xl/ctrlProps/ctrlProp266.xml><?xml version="1.0" encoding="utf-8"?>
<formControlPr xmlns="http://schemas.microsoft.com/office/spreadsheetml/2009/9/main" objectType="Button"/>
</file>

<file path=xl/ctrlProps/ctrlProp267.xml><?xml version="1.0" encoding="utf-8"?>
<formControlPr xmlns="http://schemas.microsoft.com/office/spreadsheetml/2009/9/main" objectType="Button"/>
</file>

<file path=xl/ctrlProps/ctrlProp268.xml><?xml version="1.0" encoding="utf-8"?>
<formControlPr xmlns="http://schemas.microsoft.com/office/spreadsheetml/2009/9/main" objectType="Button"/>
</file>

<file path=xl/ctrlProps/ctrlProp269.xml><?xml version="1.0" encoding="utf-8"?>
<formControlPr xmlns="http://schemas.microsoft.com/office/spreadsheetml/2009/9/main" objectType="Button"/>
</file>

<file path=xl/ctrlProps/ctrlProp27.xml><?xml version="1.0" encoding="utf-8"?>
<formControlPr xmlns="http://schemas.microsoft.com/office/spreadsheetml/2009/9/main" objectType="Button"/>
</file>

<file path=xl/ctrlProps/ctrlProp270.xml><?xml version="1.0" encoding="utf-8"?>
<formControlPr xmlns="http://schemas.microsoft.com/office/spreadsheetml/2009/9/main" objectType="Button"/>
</file>

<file path=xl/ctrlProps/ctrlProp271.xml><?xml version="1.0" encoding="utf-8"?>
<formControlPr xmlns="http://schemas.microsoft.com/office/spreadsheetml/2009/9/main" objectType="Button"/>
</file>

<file path=xl/ctrlProps/ctrlProp272.xml><?xml version="1.0" encoding="utf-8"?>
<formControlPr xmlns="http://schemas.microsoft.com/office/spreadsheetml/2009/9/main" objectType="Button"/>
</file>

<file path=xl/ctrlProps/ctrlProp273.xml><?xml version="1.0" encoding="utf-8"?>
<formControlPr xmlns="http://schemas.microsoft.com/office/spreadsheetml/2009/9/main" objectType="Button"/>
</file>

<file path=xl/ctrlProps/ctrlProp274.xml><?xml version="1.0" encoding="utf-8"?>
<formControlPr xmlns="http://schemas.microsoft.com/office/spreadsheetml/2009/9/main" objectType="Button"/>
</file>

<file path=xl/ctrlProps/ctrlProp275.xml><?xml version="1.0" encoding="utf-8"?>
<formControlPr xmlns="http://schemas.microsoft.com/office/spreadsheetml/2009/9/main" objectType="Button"/>
</file>

<file path=xl/ctrlProps/ctrlProp276.xml><?xml version="1.0" encoding="utf-8"?>
<formControlPr xmlns="http://schemas.microsoft.com/office/spreadsheetml/2009/9/main" objectType="Button"/>
</file>

<file path=xl/ctrlProps/ctrlProp277.xml><?xml version="1.0" encoding="utf-8"?>
<formControlPr xmlns="http://schemas.microsoft.com/office/spreadsheetml/2009/9/main" objectType="Button"/>
</file>

<file path=xl/ctrlProps/ctrlProp278.xml><?xml version="1.0" encoding="utf-8"?>
<formControlPr xmlns="http://schemas.microsoft.com/office/spreadsheetml/2009/9/main" objectType="Button"/>
</file>

<file path=xl/ctrlProps/ctrlProp279.xml><?xml version="1.0" encoding="utf-8"?>
<formControlPr xmlns="http://schemas.microsoft.com/office/spreadsheetml/2009/9/main" objectType="Button"/>
</file>

<file path=xl/ctrlProps/ctrlProp28.xml><?xml version="1.0" encoding="utf-8"?>
<formControlPr xmlns="http://schemas.microsoft.com/office/spreadsheetml/2009/9/main" objectType="Button"/>
</file>

<file path=xl/ctrlProps/ctrlProp280.xml><?xml version="1.0" encoding="utf-8"?>
<formControlPr xmlns="http://schemas.microsoft.com/office/spreadsheetml/2009/9/main" objectType="Button"/>
</file>

<file path=xl/ctrlProps/ctrlProp281.xml><?xml version="1.0" encoding="utf-8"?>
<formControlPr xmlns="http://schemas.microsoft.com/office/spreadsheetml/2009/9/main" objectType="Button"/>
</file>

<file path=xl/ctrlProps/ctrlProp282.xml><?xml version="1.0" encoding="utf-8"?>
<formControlPr xmlns="http://schemas.microsoft.com/office/spreadsheetml/2009/9/main" objectType="Button"/>
</file>

<file path=xl/ctrlProps/ctrlProp283.xml><?xml version="1.0" encoding="utf-8"?>
<formControlPr xmlns="http://schemas.microsoft.com/office/spreadsheetml/2009/9/main" objectType="Button"/>
</file>

<file path=xl/ctrlProps/ctrlProp284.xml><?xml version="1.0" encoding="utf-8"?>
<formControlPr xmlns="http://schemas.microsoft.com/office/spreadsheetml/2009/9/main" objectType="Button"/>
</file>

<file path=xl/ctrlProps/ctrlProp285.xml><?xml version="1.0" encoding="utf-8"?>
<formControlPr xmlns="http://schemas.microsoft.com/office/spreadsheetml/2009/9/main" objectType="Button"/>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file>

<file path=xl/ctrlProps/ctrlProp292.xml><?xml version="1.0" encoding="utf-8"?>
<formControlPr xmlns="http://schemas.microsoft.com/office/spreadsheetml/2009/9/main" objectType="Button"/>
</file>

<file path=xl/ctrlProps/ctrlProp293.xml><?xml version="1.0" encoding="utf-8"?>
<formControlPr xmlns="http://schemas.microsoft.com/office/spreadsheetml/2009/9/main" objectType="Button"/>
</file>

<file path=xl/ctrlProps/ctrlProp294.xml><?xml version="1.0" encoding="utf-8"?>
<formControlPr xmlns="http://schemas.microsoft.com/office/spreadsheetml/2009/9/main" objectType="Button"/>
</file>

<file path=xl/ctrlProps/ctrlProp295.xml><?xml version="1.0" encoding="utf-8"?>
<formControlPr xmlns="http://schemas.microsoft.com/office/spreadsheetml/2009/9/main" objectType="Button"/>
</file>

<file path=xl/ctrlProps/ctrlProp296.xml><?xml version="1.0" encoding="utf-8"?>
<formControlPr xmlns="http://schemas.microsoft.com/office/spreadsheetml/2009/9/main" objectType="Button"/>
</file>

<file path=xl/ctrlProps/ctrlProp297.xml><?xml version="1.0" encoding="utf-8"?>
<formControlPr xmlns="http://schemas.microsoft.com/office/spreadsheetml/2009/9/main" objectType="Button"/>
</file>

<file path=xl/ctrlProps/ctrlProp298.xml><?xml version="1.0" encoding="utf-8"?>
<formControlPr xmlns="http://schemas.microsoft.com/office/spreadsheetml/2009/9/main" objectType="Button"/>
</file>

<file path=xl/ctrlProps/ctrlProp299.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30.xml><?xml version="1.0" encoding="utf-8"?>
<formControlPr xmlns="http://schemas.microsoft.com/office/spreadsheetml/2009/9/main" objectType="Button"/>
</file>

<file path=xl/ctrlProps/ctrlProp300.xml><?xml version="1.0" encoding="utf-8"?>
<formControlPr xmlns="http://schemas.microsoft.com/office/spreadsheetml/2009/9/main" objectType="Button"/>
</file>

<file path=xl/ctrlProps/ctrlProp301.xml><?xml version="1.0" encoding="utf-8"?>
<formControlPr xmlns="http://schemas.microsoft.com/office/spreadsheetml/2009/9/main" objectType="Button"/>
</file>

<file path=xl/ctrlProps/ctrlProp302.xml><?xml version="1.0" encoding="utf-8"?>
<formControlPr xmlns="http://schemas.microsoft.com/office/spreadsheetml/2009/9/main" objectType="Button"/>
</file>

<file path=xl/ctrlProps/ctrlProp303.xml><?xml version="1.0" encoding="utf-8"?>
<formControlPr xmlns="http://schemas.microsoft.com/office/spreadsheetml/2009/9/main" objectType="Button"/>
</file>

<file path=xl/ctrlProps/ctrlProp304.xml><?xml version="1.0" encoding="utf-8"?>
<formControlPr xmlns="http://schemas.microsoft.com/office/spreadsheetml/2009/9/main" objectType="Button"/>
</file>

<file path=xl/ctrlProps/ctrlProp305.xml><?xml version="1.0" encoding="utf-8"?>
<formControlPr xmlns="http://schemas.microsoft.com/office/spreadsheetml/2009/9/main" objectType="Button"/>
</file>

<file path=xl/ctrlProps/ctrlProp306.xml><?xml version="1.0" encoding="utf-8"?>
<formControlPr xmlns="http://schemas.microsoft.com/office/spreadsheetml/2009/9/main" objectType="Button"/>
</file>

<file path=xl/ctrlProps/ctrlProp307.xml><?xml version="1.0" encoding="utf-8"?>
<formControlPr xmlns="http://schemas.microsoft.com/office/spreadsheetml/2009/9/main" objectType="Button"/>
</file>

<file path=xl/ctrlProps/ctrlProp308.xml><?xml version="1.0" encoding="utf-8"?>
<formControlPr xmlns="http://schemas.microsoft.com/office/spreadsheetml/2009/9/main" objectType="Button"/>
</file>

<file path=xl/ctrlProps/ctrlProp309.xml><?xml version="1.0" encoding="utf-8"?>
<formControlPr xmlns="http://schemas.microsoft.com/office/spreadsheetml/2009/9/main" objectType="Button"/>
</file>

<file path=xl/ctrlProps/ctrlProp31.xml><?xml version="1.0" encoding="utf-8"?>
<formControlPr xmlns="http://schemas.microsoft.com/office/spreadsheetml/2009/9/main" objectType="Button"/>
</file>

<file path=xl/ctrlProps/ctrlProp310.xml><?xml version="1.0" encoding="utf-8"?>
<formControlPr xmlns="http://schemas.microsoft.com/office/spreadsheetml/2009/9/main" objectType="Button"/>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file>

<file path=xl/ctrlProps/ctrlProp313.xml><?xml version="1.0" encoding="utf-8"?>
<formControlPr xmlns="http://schemas.microsoft.com/office/spreadsheetml/2009/9/main" objectType="Button"/>
</file>

<file path=xl/ctrlProps/ctrlProp314.xml><?xml version="1.0" encoding="utf-8"?>
<formControlPr xmlns="http://schemas.microsoft.com/office/spreadsheetml/2009/9/main" objectType="Button"/>
</file>

<file path=xl/ctrlProps/ctrlProp315.xml><?xml version="1.0" encoding="utf-8"?>
<formControlPr xmlns="http://schemas.microsoft.com/office/spreadsheetml/2009/9/main" objectType="Button"/>
</file>

<file path=xl/ctrlProps/ctrlProp316.xml><?xml version="1.0" encoding="utf-8"?>
<formControlPr xmlns="http://schemas.microsoft.com/office/spreadsheetml/2009/9/main" objectType="Button"/>
</file>

<file path=xl/ctrlProps/ctrlProp317.xml><?xml version="1.0" encoding="utf-8"?>
<formControlPr xmlns="http://schemas.microsoft.com/office/spreadsheetml/2009/9/main" objectType="Button"/>
</file>

<file path=xl/ctrlProps/ctrlProp318.xml><?xml version="1.0" encoding="utf-8"?>
<formControlPr xmlns="http://schemas.microsoft.com/office/spreadsheetml/2009/9/main" objectType="Button"/>
</file>

<file path=xl/ctrlProps/ctrlProp319.xml><?xml version="1.0" encoding="utf-8"?>
<formControlPr xmlns="http://schemas.microsoft.com/office/spreadsheetml/2009/9/main" objectType="Button"/>
</file>

<file path=xl/ctrlProps/ctrlProp32.xml><?xml version="1.0" encoding="utf-8"?>
<formControlPr xmlns="http://schemas.microsoft.com/office/spreadsheetml/2009/9/main" objectType="Button"/>
</file>

<file path=xl/ctrlProps/ctrlProp320.xml><?xml version="1.0" encoding="utf-8"?>
<formControlPr xmlns="http://schemas.microsoft.com/office/spreadsheetml/2009/9/main" objectType="Button"/>
</file>

<file path=xl/ctrlProps/ctrlProp321.xml><?xml version="1.0" encoding="utf-8"?>
<formControlPr xmlns="http://schemas.microsoft.com/office/spreadsheetml/2009/9/main" objectType="Button"/>
</file>

<file path=xl/ctrlProps/ctrlProp322.xml><?xml version="1.0" encoding="utf-8"?>
<formControlPr xmlns="http://schemas.microsoft.com/office/spreadsheetml/2009/9/main" objectType="Button"/>
</file>

<file path=xl/ctrlProps/ctrlProp323.xml><?xml version="1.0" encoding="utf-8"?>
<formControlPr xmlns="http://schemas.microsoft.com/office/spreadsheetml/2009/9/main" objectType="Button"/>
</file>

<file path=xl/ctrlProps/ctrlProp324.xml><?xml version="1.0" encoding="utf-8"?>
<formControlPr xmlns="http://schemas.microsoft.com/office/spreadsheetml/2009/9/main" objectType="Button"/>
</file>

<file path=xl/ctrlProps/ctrlProp325.xml><?xml version="1.0" encoding="utf-8"?>
<formControlPr xmlns="http://schemas.microsoft.com/office/spreadsheetml/2009/9/main" objectType="Button"/>
</file>

<file path=xl/ctrlProps/ctrlProp326.xml><?xml version="1.0" encoding="utf-8"?>
<formControlPr xmlns="http://schemas.microsoft.com/office/spreadsheetml/2009/9/main" objectType="Button"/>
</file>

<file path=xl/ctrlProps/ctrlProp327.xml><?xml version="1.0" encoding="utf-8"?>
<formControlPr xmlns="http://schemas.microsoft.com/office/spreadsheetml/2009/9/main" objectType="Button"/>
</file>

<file path=xl/ctrlProps/ctrlProp328.xml><?xml version="1.0" encoding="utf-8"?>
<formControlPr xmlns="http://schemas.microsoft.com/office/spreadsheetml/2009/9/main" objectType="Button"/>
</file>

<file path=xl/ctrlProps/ctrlProp329.xml><?xml version="1.0" encoding="utf-8"?>
<formControlPr xmlns="http://schemas.microsoft.com/office/spreadsheetml/2009/9/main" objectType="Button"/>
</file>

<file path=xl/ctrlProps/ctrlProp33.xml><?xml version="1.0" encoding="utf-8"?>
<formControlPr xmlns="http://schemas.microsoft.com/office/spreadsheetml/2009/9/main" objectType="Button"/>
</file>

<file path=xl/ctrlProps/ctrlProp330.xml><?xml version="1.0" encoding="utf-8"?>
<formControlPr xmlns="http://schemas.microsoft.com/office/spreadsheetml/2009/9/main" objectType="Button"/>
</file>

<file path=xl/ctrlProps/ctrlProp331.xml><?xml version="1.0" encoding="utf-8"?>
<formControlPr xmlns="http://schemas.microsoft.com/office/spreadsheetml/2009/9/main" objectType="Button"/>
</file>

<file path=xl/ctrlProps/ctrlProp332.xml><?xml version="1.0" encoding="utf-8"?>
<formControlPr xmlns="http://schemas.microsoft.com/office/spreadsheetml/2009/9/main" objectType="Button"/>
</file>

<file path=xl/ctrlProps/ctrlProp333.xml><?xml version="1.0" encoding="utf-8"?>
<formControlPr xmlns="http://schemas.microsoft.com/office/spreadsheetml/2009/9/main" objectType="Button"/>
</file>

<file path=xl/ctrlProps/ctrlProp334.xml><?xml version="1.0" encoding="utf-8"?>
<formControlPr xmlns="http://schemas.microsoft.com/office/spreadsheetml/2009/9/main" objectType="Button"/>
</file>

<file path=xl/ctrlProps/ctrlProp335.xml><?xml version="1.0" encoding="utf-8"?>
<formControlPr xmlns="http://schemas.microsoft.com/office/spreadsheetml/2009/9/main" objectType="Button"/>
</file>

<file path=xl/ctrlProps/ctrlProp336.xml><?xml version="1.0" encoding="utf-8"?>
<formControlPr xmlns="http://schemas.microsoft.com/office/spreadsheetml/2009/9/main" objectType="Button"/>
</file>

<file path=xl/ctrlProps/ctrlProp337.xml><?xml version="1.0" encoding="utf-8"?>
<formControlPr xmlns="http://schemas.microsoft.com/office/spreadsheetml/2009/9/main" objectType="Button"/>
</file>

<file path=xl/ctrlProps/ctrlProp338.xml><?xml version="1.0" encoding="utf-8"?>
<formControlPr xmlns="http://schemas.microsoft.com/office/spreadsheetml/2009/9/main" objectType="Button"/>
</file>

<file path=xl/ctrlProps/ctrlProp339.xml><?xml version="1.0" encoding="utf-8"?>
<formControlPr xmlns="http://schemas.microsoft.com/office/spreadsheetml/2009/9/main" objectType="Button"/>
</file>

<file path=xl/ctrlProps/ctrlProp34.xml><?xml version="1.0" encoding="utf-8"?>
<formControlPr xmlns="http://schemas.microsoft.com/office/spreadsheetml/2009/9/main" objectType="Button"/>
</file>

<file path=xl/ctrlProps/ctrlProp340.xml><?xml version="1.0" encoding="utf-8"?>
<formControlPr xmlns="http://schemas.microsoft.com/office/spreadsheetml/2009/9/main" objectType="Button"/>
</file>

<file path=xl/ctrlProps/ctrlProp341.xml><?xml version="1.0" encoding="utf-8"?>
<formControlPr xmlns="http://schemas.microsoft.com/office/spreadsheetml/2009/9/main" objectType="Button"/>
</file>

<file path=xl/ctrlProps/ctrlProp342.xml><?xml version="1.0" encoding="utf-8"?>
<formControlPr xmlns="http://schemas.microsoft.com/office/spreadsheetml/2009/9/main" objectType="Button"/>
</file>

<file path=xl/ctrlProps/ctrlProp343.xml><?xml version="1.0" encoding="utf-8"?>
<formControlPr xmlns="http://schemas.microsoft.com/office/spreadsheetml/2009/9/main" objectType="Button"/>
</file>

<file path=xl/ctrlProps/ctrlProp344.xml><?xml version="1.0" encoding="utf-8"?>
<formControlPr xmlns="http://schemas.microsoft.com/office/spreadsheetml/2009/9/main" objectType="Button"/>
</file>

<file path=xl/ctrlProps/ctrlProp345.xml><?xml version="1.0" encoding="utf-8"?>
<formControlPr xmlns="http://schemas.microsoft.com/office/spreadsheetml/2009/9/main" objectType="Button"/>
</file>

<file path=xl/ctrlProps/ctrlProp346.xml><?xml version="1.0" encoding="utf-8"?>
<formControlPr xmlns="http://schemas.microsoft.com/office/spreadsheetml/2009/9/main" objectType="Button"/>
</file>

<file path=xl/ctrlProps/ctrlProp347.xml><?xml version="1.0" encoding="utf-8"?>
<formControlPr xmlns="http://schemas.microsoft.com/office/spreadsheetml/2009/9/main" objectType="Button"/>
</file>

<file path=xl/ctrlProps/ctrlProp348.xml><?xml version="1.0" encoding="utf-8"?>
<formControlPr xmlns="http://schemas.microsoft.com/office/spreadsheetml/2009/9/main" objectType="Button"/>
</file>

<file path=xl/ctrlProps/ctrlProp349.xml><?xml version="1.0" encoding="utf-8"?>
<formControlPr xmlns="http://schemas.microsoft.com/office/spreadsheetml/2009/9/main" objectType="Button"/>
</file>

<file path=xl/ctrlProps/ctrlProp35.xml><?xml version="1.0" encoding="utf-8"?>
<formControlPr xmlns="http://schemas.microsoft.com/office/spreadsheetml/2009/9/main" objectType="Button"/>
</file>

<file path=xl/ctrlProps/ctrlProp350.xml><?xml version="1.0" encoding="utf-8"?>
<formControlPr xmlns="http://schemas.microsoft.com/office/spreadsheetml/2009/9/main" objectType="Button"/>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file>

<file path=xl/ctrlProps/ctrlProp353.xml><?xml version="1.0" encoding="utf-8"?>
<formControlPr xmlns="http://schemas.microsoft.com/office/spreadsheetml/2009/9/main" objectType="Button"/>
</file>

<file path=xl/ctrlProps/ctrlProp354.xml><?xml version="1.0" encoding="utf-8"?>
<formControlPr xmlns="http://schemas.microsoft.com/office/spreadsheetml/2009/9/main" objectType="Button"/>
</file>

<file path=xl/ctrlProps/ctrlProp355.xml><?xml version="1.0" encoding="utf-8"?>
<formControlPr xmlns="http://schemas.microsoft.com/office/spreadsheetml/2009/9/main" objectType="Button"/>
</file>

<file path=xl/ctrlProps/ctrlProp356.xml><?xml version="1.0" encoding="utf-8"?>
<formControlPr xmlns="http://schemas.microsoft.com/office/spreadsheetml/2009/9/main" objectType="Button"/>
</file>

<file path=xl/ctrlProps/ctrlProp357.xml><?xml version="1.0" encoding="utf-8"?>
<formControlPr xmlns="http://schemas.microsoft.com/office/spreadsheetml/2009/9/main" objectType="Button"/>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file>

<file path=xl/ctrlProps/ctrlProp362.xml><?xml version="1.0" encoding="utf-8"?>
<formControlPr xmlns="http://schemas.microsoft.com/office/spreadsheetml/2009/9/main" objectType="Button"/>
</file>

<file path=xl/ctrlProps/ctrlProp363.xml><?xml version="1.0" encoding="utf-8"?>
<formControlPr xmlns="http://schemas.microsoft.com/office/spreadsheetml/2009/9/main" objectType="Button"/>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file>

<file path=xl/ctrlProps/ctrlProp367.xml><?xml version="1.0" encoding="utf-8"?>
<formControlPr xmlns="http://schemas.microsoft.com/office/spreadsheetml/2009/9/main" objectType="Button"/>
</file>

<file path=xl/ctrlProps/ctrlProp368.xml><?xml version="1.0" encoding="utf-8"?>
<formControlPr xmlns="http://schemas.microsoft.com/office/spreadsheetml/2009/9/main" objectType="Button"/>
</file>

<file path=xl/ctrlProps/ctrlProp369.xml><?xml version="1.0" encoding="utf-8"?>
<formControlPr xmlns="http://schemas.microsoft.com/office/spreadsheetml/2009/9/main" objectType="Button"/>
</file>

<file path=xl/ctrlProps/ctrlProp37.xml><?xml version="1.0" encoding="utf-8"?>
<formControlPr xmlns="http://schemas.microsoft.com/office/spreadsheetml/2009/9/main" objectType="Button"/>
</file>

<file path=xl/ctrlProps/ctrlProp370.xml><?xml version="1.0" encoding="utf-8"?>
<formControlPr xmlns="http://schemas.microsoft.com/office/spreadsheetml/2009/9/main" objectType="Button"/>
</file>

<file path=xl/ctrlProps/ctrlProp371.xml><?xml version="1.0" encoding="utf-8"?>
<formControlPr xmlns="http://schemas.microsoft.com/office/spreadsheetml/2009/9/main" objectType="Button"/>
</file>

<file path=xl/ctrlProps/ctrlProp372.xml><?xml version="1.0" encoding="utf-8"?>
<formControlPr xmlns="http://schemas.microsoft.com/office/spreadsheetml/2009/9/main" objectType="Button"/>
</file>

<file path=xl/ctrlProps/ctrlProp373.xml><?xml version="1.0" encoding="utf-8"?>
<formControlPr xmlns="http://schemas.microsoft.com/office/spreadsheetml/2009/9/main" objectType="Button"/>
</file>

<file path=xl/ctrlProps/ctrlProp374.xml><?xml version="1.0" encoding="utf-8"?>
<formControlPr xmlns="http://schemas.microsoft.com/office/spreadsheetml/2009/9/main" objectType="Button"/>
</file>

<file path=xl/ctrlProps/ctrlProp375.xml><?xml version="1.0" encoding="utf-8"?>
<formControlPr xmlns="http://schemas.microsoft.com/office/spreadsheetml/2009/9/main" objectType="Button"/>
</file>

<file path=xl/ctrlProps/ctrlProp376.xml><?xml version="1.0" encoding="utf-8"?>
<formControlPr xmlns="http://schemas.microsoft.com/office/spreadsheetml/2009/9/main" objectType="Button"/>
</file>

<file path=xl/ctrlProps/ctrlProp377.xml><?xml version="1.0" encoding="utf-8"?>
<formControlPr xmlns="http://schemas.microsoft.com/office/spreadsheetml/2009/9/main" objectType="Button"/>
</file>

<file path=xl/ctrlProps/ctrlProp378.xml><?xml version="1.0" encoding="utf-8"?>
<formControlPr xmlns="http://schemas.microsoft.com/office/spreadsheetml/2009/9/main" objectType="Button"/>
</file>

<file path=xl/ctrlProps/ctrlProp379.xml><?xml version="1.0" encoding="utf-8"?>
<formControlPr xmlns="http://schemas.microsoft.com/office/spreadsheetml/2009/9/main" objectType="Button"/>
</file>

<file path=xl/ctrlProps/ctrlProp38.xml><?xml version="1.0" encoding="utf-8"?>
<formControlPr xmlns="http://schemas.microsoft.com/office/spreadsheetml/2009/9/main" objectType="Button"/>
</file>

<file path=xl/ctrlProps/ctrlProp380.xml><?xml version="1.0" encoding="utf-8"?>
<formControlPr xmlns="http://schemas.microsoft.com/office/spreadsheetml/2009/9/main" objectType="Button"/>
</file>

<file path=xl/ctrlProps/ctrlProp381.xml><?xml version="1.0" encoding="utf-8"?>
<formControlPr xmlns="http://schemas.microsoft.com/office/spreadsheetml/2009/9/main" objectType="Button"/>
</file>

<file path=xl/ctrlProps/ctrlProp382.xml><?xml version="1.0" encoding="utf-8"?>
<formControlPr xmlns="http://schemas.microsoft.com/office/spreadsheetml/2009/9/main" objectType="Button"/>
</file>

<file path=xl/ctrlProps/ctrlProp383.xml><?xml version="1.0" encoding="utf-8"?>
<formControlPr xmlns="http://schemas.microsoft.com/office/spreadsheetml/2009/9/main" objectType="Button"/>
</file>

<file path=xl/ctrlProps/ctrlProp384.xml><?xml version="1.0" encoding="utf-8"?>
<formControlPr xmlns="http://schemas.microsoft.com/office/spreadsheetml/2009/9/main" objectType="Button"/>
</file>

<file path=xl/ctrlProps/ctrlProp385.xml><?xml version="1.0" encoding="utf-8"?>
<formControlPr xmlns="http://schemas.microsoft.com/office/spreadsheetml/2009/9/main" objectType="Button"/>
</file>

<file path=xl/ctrlProps/ctrlProp386.xml><?xml version="1.0" encoding="utf-8"?>
<formControlPr xmlns="http://schemas.microsoft.com/office/spreadsheetml/2009/9/main" objectType="Button"/>
</file>

<file path=xl/ctrlProps/ctrlProp387.xml><?xml version="1.0" encoding="utf-8"?>
<formControlPr xmlns="http://schemas.microsoft.com/office/spreadsheetml/2009/9/main" objectType="Button"/>
</file>

<file path=xl/ctrlProps/ctrlProp388.xml><?xml version="1.0" encoding="utf-8"?>
<formControlPr xmlns="http://schemas.microsoft.com/office/spreadsheetml/2009/9/main" objectType="Button"/>
</file>

<file path=xl/ctrlProps/ctrlProp389.xml><?xml version="1.0" encoding="utf-8"?>
<formControlPr xmlns="http://schemas.microsoft.com/office/spreadsheetml/2009/9/main" objectType="Button"/>
</file>

<file path=xl/ctrlProps/ctrlProp39.xml><?xml version="1.0" encoding="utf-8"?>
<formControlPr xmlns="http://schemas.microsoft.com/office/spreadsheetml/2009/9/main" objectType="Button"/>
</file>

<file path=xl/ctrlProps/ctrlProp390.xml><?xml version="1.0" encoding="utf-8"?>
<formControlPr xmlns="http://schemas.microsoft.com/office/spreadsheetml/2009/9/main" objectType="Button"/>
</file>

<file path=xl/ctrlProps/ctrlProp391.xml><?xml version="1.0" encoding="utf-8"?>
<formControlPr xmlns="http://schemas.microsoft.com/office/spreadsheetml/2009/9/main" objectType="Button"/>
</file>

<file path=xl/ctrlProps/ctrlProp392.xml><?xml version="1.0" encoding="utf-8"?>
<formControlPr xmlns="http://schemas.microsoft.com/office/spreadsheetml/2009/9/main" objectType="Button"/>
</file>

<file path=xl/ctrlProps/ctrlProp393.xml><?xml version="1.0" encoding="utf-8"?>
<formControlPr xmlns="http://schemas.microsoft.com/office/spreadsheetml/2009/9/main" objectType="Button"/>
</file>

<file path=xl/ctrlProps/ctrlProp394.xml><?xml version="1.0" encoding="utf-8"?>
<formControlPr xmlns="http://schemas.microsoft.com/office/spreadsheetml/2009/9/main" objectType="Button"/>
</file>

<file path=xl/ctrlProps/ctrlProp395.xml><?xml version="1.0" encoding="utf-8"?>
<formControlPr xmlns="http://schemas.microsoft.com/office/spreadsheetml/2009/9/main" objectType="Button"/>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file>

<file path=xl/ctrlProps/ctrlProp399.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40.xml><?xml version="1.0" encoding="utf-8"?>
<formControlPr xmlns="http://schemas.microsoft.com/office/spreadsheetml/2009/9/main" objectType="Button"/>
</file>

<file path=xl/ctrlProps/ctrlProp400.xml><?xml version="1.0" encoding="utf-8"?>
<formControlPr xmlns="http://schemas.microsoft.com/office/spreadsheetml/2009/9/main" objectType="Button"/>
</file>

<file path=xl/ctrlProps/ctrlProp401.xml><?xml version="1.0" encoding="utf-8"?>
<formControlPr xmlns="http://schemas.microsoft.com/office/spreadsheetml/2009/9/main" objectType="Button"/>
</file>

<file path=xl/ctrlProps/ctrlProp402.xml><?xml version="1.0" encoding="utf-8"?>
<formControlPr xmlns="http://schemas.microsoft.com/office/spreadsheetml/2009/9/main" objectType="Button"/>
</file>

<file path=xl/ctrlProps/ctrlProp403.xml><?xml version="1.0" encoding="utf-8"?>
<formControlPr xmlns="http://schemas.microsoft.com/office/spreadsheetml/2009/9/main" objectType="Button"/>
</file>

<file path=xl/ctrlProps/ctrlProp404.xml><?xml version="1.0" encoding="utf-8"?>
<formControlPr xmlns="http://schemas.microsoft.com/office/spreadsheetml/2009/9/main" objectType="Button"/>
</file>

<file path=xl/ctrlProps/ctrlProp405.xml><?xml version="1.0" encoding="utf-8"?>
<formControlPr xmlns="http://schemas.microsoft.com/office/spreadsheetml/2009/9/main" objectType="Button"/>
</file>

<file path=xl/ctrlProps/ctrlProp406.xml><?xml version="1.0" encoding="utf-8"?>
<formControlPr xmlns="http://schemas.microsoft.com/office/spreadsheetml/2009/9/main" objectType="Button"/>
</file>

<file path=xl/ctrlProps/ctrlProp407.xml><?xml version="1.0" encoding="utf-8"?>
<formControlPr xmlns="http://schemas.microsoft.com/office/spreadsheetml/2009/9/main" objectType="Button"/>
</file>

<file path=xl/ctrlProps/ctrlProp408.xml><?xml version="1.0" encoding="utf-8"?>
<formControlPr xmlns="http://schemas.microsoft.com/office/spreadsheetml/2009/9/main" objectType="Button"/>
</file>

<file path=xl/ctrlProps/ctrlProp409.xml><?xml version="1.0" encoding="utf-8"?>
<formControlPr xmlns="http://schemas.microsoft.com/office/spreadsheetml/2009/9/main" objectType="Button"/>
</file>

<file path=xl/ctrlProps/ctrlProp41.xml><?xml version="1.0" encoding="utf-8"?>
<formControlPr xmlns="http://schemas.microsoft.com/office/spreadsheetml/2009/9/main" objectType="Button"/>
</file>

<file path=xl/ctrlProps/ctrlProp410.xml><?xml version="1.0" encoding="utf-8"?>
<formControlPr xmlns="http://schemas.microsoft.com/office/spreadsheetml/2009/9/main" objectType="Button"/>
</file>

<file path=xl/ctrlProps/ctrlProp411.xml><?xml version="1.0" encoding="utf-8"?>
<formControlPr xmlns="http://schemas.microsoft.com/office/spreadsheetml/2009/9/main" objectType="Button"/>
</file>

<file path=xl/ctrlProps/ctrlProp412.xml><?xml version="1.0" encoding="utf-8"?>
<formControlPr xmlns="http://schemas.microsoft.com/office/spreadsheetml/2009/9/main" objectType="Button"/>
</file>

<file path=xl/ctrlProps/ctrlProp413.xml><?xml version="1.0" encoding="utf-8"?>
<formControlPr xmlns="http://schemas.microsoft.com/office/spreadsheetml/2009/9/main" objectType="Button"/>
</file>

<file path=xl/ctrlProps/ctrlProp414.xml><?xml version="1.0" encoding="utf-8"?>
<formControlPr xmlns="http://schemas.microsoft.com/office/spreadsheetml/2009/9/main" objectType="Button"/>
</file>

<file path=xl/ctrlProps/ctrlProp415.xml><?xml version="1.0" encoding="utf-8"?>
<formControlPr xmlns="http://schemas.microsoft.com/office/spreadsheetml/2009/9/main" objectType="Button"/>
</file>

<file path=xl/ctrlProps/ctrlProp416.xml><?xml version="1.0" encoding="utf-8"?>
<formControlPr xmlns="http://schemas.microsoft.com/office/spreadsheetml/2009/9/main" objectType="Button"/>
</file>

<file path=xl/ctrlProps/ctrlProp417.xml><?xml version="1.0" encoding="utf-8"?>
<formControlPr xmlns="http://schemas.microsoft.com/office/spreadsheetml/2009/9/main" objectType="Button"/>
</file>

<file path=xl/ctrlProps/ctrlProp418.xml><?xml version="1.0" encoding="utf-8"?>
<formControlPr xmlns="http://schemas.microsoft.com/office/spreadsheetml/2009/9/main" objectType="Button"/>
</file>

<file path=xl/ctrlProps/ctrlProp419.xml><?xml version="1.0" encoding="utf-8"?>
<formControlPr xmlns="http://schemas.microsoft.com/office/spreadsheetml/2009/9/main" objectType="Button"/>
</file>

<file path=xl/ctrlProps/ctrlProp42.xml><?xml version="1.0" encoding="utf-8"?>
<formControlPr xmlns="http://schemas.microsoft.com/office/spreadsheetml/2009/9/main" objectType="Button"/>
</file>

<file path=xl/ctrlProps/ctrlProp420.xml><?xml version="1.0" encoding="utf-8"?>
<formControlPr xmlns="http://schemas.microsoft.com/office/spreadsheetml/2009/9/main" objectType="Button"/>
</file>

<file path=xl/ctrlProps/ctrlProp421.xml><?xml version="1.0" encoding="utf-8"?>
<formControlPr xmlns="http://schemas.microsoft.com/office/spreadsheetml/2009/9/main" objectType="Button"/>
</file>

<file path=xl/ctrlProps/ctrlProp422.xml><?xml version="1.0" encoding="utf-8"?>
<formControlPr xmlns="http://schemas.microsoft.com/office/spreadsheetml/2009/9/main" objectType="Button"/>
</file>

<file path=xl/ctrlProps/ctrlProp423.xml><?xml version="1.0" encoding="utf-8"?>
<formControlPr xmlns="http://schemas.microsoft.com/office/spreadsheetml/2009/9/main" objectType="Button"/>
</file>

<file path=xl/ctrlProps/ctrlProp424.xml><?xml version="1.0" encoding="utf-8"?>
<formControlPr xmlns="http://schemas.microsoft.com/office/spreadsheetml/2009/9/main" objectType="Button"/>
</file>

<file path=xl/ctrlProps/ctrlProp425.xml><?xml version="1.0" encoding="utf-8"?>
<formControlPr xmlns="http://schemas.microsoft.com/office/spreadsheetml/2009/9/main" objectType="Button"/>
</file>

<file path=xl/ctrlProps/ctrlProp426.xml><?xml version="1.0" encoding="utf-8"?>
<formControlPr xmlns="http://schemas.microsoft.com/office/spreadsheetml/2009/9/main" objectType="Button"/>
</file>

<file path=xl/ctrlProps/ctrlProp427.xml><?xml version="1.0" encoding="utf-8"?>
<formControlPr xmlns="http://schemas.microsoft.com/office/spreadsheetml/2009/9/main" objectType="Button"/>
</file>

<file path=xl/ctrlProps/ctrlProp428.xml><?xml version="1.0" encoding="utf-8"?>
<formControlPr xmlns="http://schemas.microsoft.com/office/spreadsheetml/2009/9/main" objectType="Button"/>
</file>

<file path=xl/ctrlProps/ctrlProp429.xml><?xml version="1.0" encoding="utf-8"?>
<formControlPr xmlns="http://schemas.microsoft.com/office/spreadsheetml/2009/9/main" objectType="Button"/>
</file>

<file path=xl/ctrlProps/ctrlProp43.xml><?xml version="1.0" encoding="utf-8"?>
<formControlPr xmlns="http://schemas.microsoft.com/office/spreadsheetml/2009/9/main" objectType="Button"/>
</file>

<file path=xl/ctrlProps/ctrlProp430.xml><?xml version="1.0" encoding="utf-8"?>
<formControlPr xmlns="http://schemas.microsoft.com/office/spreadsheetml/2009/9/main" objectType="Button"/>
</file>

<file path=xl/ctrlProps/ctrlProp431.xml><?xml version="1.0" encoding="utf-8"?>
<formControlPr xmlns="http://schemas.microsoft.com/office/spreadsheetml/2009/9/main" objectType="Button"/>
</file>

<file path=xl/ctrlProps/ctrlProp432.xml><?xml version="1.0" encoding="utf-8"?>
<formControlPr xmlns="http://schemas.microsoft.com/office/spreadsheetml/2009/9/main" objectType="Button"/>
</file>

<file path=xl/ctrlProps/ctrlProp433.xml><?xml version="1.0" encoding="utf-8"?>
<formControlPr xmlns="http://schemas.microsoft.com/office/spreadsheetml/2009/9/main" objectType="Button"/>
</file>

<file path=xl/ctrlProps/ctrlProp434.xml><?xml version="1.0" encoding="utf-8"?>
<formControlPr xmlns="http://schemas.microsoft.com/office/spreadsheetml/2009/9/main" objectType="Button"/>
</file>

<file path=xl/ctrlProps/ctrlProp435.xml><?xml version="1.0" encoding="utf-8"?>
<formControlPr xmlns="http://schemas.microsoft.com/office/spreadsheetml/2009/9/main" objectType="Button"/>
</file>

<file path=xl/ctrlProps/ctrlProp436.xml><?xml version="1.0" encoding="utf-8"?>
<formControlPr xmlns="http://schemas.microsoft.com/office/spreadsheetml/2009/9/main" objectType="Button"/>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file>

<file path=xl/ctrlProps/ctrlProp439.xml><?xml version="1.0" encoding="utf-8"?>
<formControlPr xmlns="http://schemas.microsoft.com/office/spreadsheetml/2009/9/main" objectType="Button"/>
</file>

<file path=xl/ctrlProps/ctrlProp44.xml><?xml version="1.0" encoding="utf-8"?>
<formControlPr xmlns="http://schemas.microsoft.com/office/spreadsheetml/2009/9/main" objectType="Button"/>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file>

<file path=xl/ctrlProps/ctrlProp444.xml><?xml version="1.0" encoding="utf-8"?>
<formControlPr xmlns="http://schemas.microsoft.com/office/spreadsheetml/2009/9/main" objectType="Button"/>
</file>

<file path=xl/ctrlProps/ctrlProp445.xml><?xml version="1.0" encoding="utf-8"?>
<formControlPr xmlns="http://schemas.microsoft.com/office/spreadsheetml/2009/9/main" objectType="Button"/>
</file>

<file path=xl/ctrlProps/ctrlProp446.xml><?xml version="1.0" encoding="utf-8"?>
<formControlPr xmlns="http://schemas.microsoft.com/office/spreadsheetml/2009/9/main" objectType="Button"/>
</file>

<file path=xl/ctrlProps/ctrlProp447.xml><?xml version="1.0" encoding="utf-8"?>
<formControlPr xmlns="http://schemas.microsoft.com/office/spreadsheetml/2009/9/main" objectType="Button"/>
</file>

<file path=xl/ctrlProps/ctrlProp448.xml><?xml version="1.0" encoding="utf-8"?>
<formControlPr xmlns="http://schemas.microsoft.com/office/spreadsheetml/2009/9/main" objectType="Button"/>
</file>

<file path=xl/ctrlProps/ctrlProp449.xml><?xml version="1.0" encoding="utf-8"?>
<formControlPr xmlns="http://schemas.microsoft.com/office/spreadsheetml/2009/9/main" objectType="Button"/>
</file>

<file path=xl/ctrlProps/ctrlProp45.xml><?xml version="1.0" encoding="utf-8"?>
<formControlPr xmlns="http://schemas.microsoft.com/office/spreadsheetml/2009/9/main" objectType="Button"/>
</file>

<file path=xl/ctrlProps/ctrlProp450.xml><?xml version="1.0" encoding="utf-8"?>
<formControlPr xmlns="http://schemas.microsoft.com/office/spreadsheetml/2009/9/main" objectType="Button"/>
</file>

<file path=xl/ctrlProps/ctrlProp451.xml><?xml version="1.0" encoding="utf-8"?>
<formControlPr xmlns="http://schemas.microsoft.com/office/spreadsheetml/2009/9/main" objectType="Button"/>
</file>

<file path=xl/ctrlProps/ctrlProp452.xml><?xml version="1.0" encoding="utf-8"?>
<formControlPr xmlns="http://schemas.microsoft.com/office/spreadsheetml/2009/9/main" objectType="Button"/>
</file>

<file path=xl/ctrlProps/ctrlProp453.xml><?xml version="1.0" encoding="utf-8"?>
<formControlPr xmlns="http://schemas.microsoft.com/office/spreadsheetml/2009/9/main" objectType="Button"/>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file>

<file path=xl/ctrlProps/ctrlProp459.xml><?xml version="1.0" encoding="utf-8"?>
<formControlPr xmlns="http://schemas.microsoft.com/office/spreadsheetml/2009/9/main" objectType="Button"/>
</file>

<file path=xl/ctrlProps/ctrlProp46.xml><?xml version="1.0" encoding="utf-8"?>
<formControlPr xmlns="http://schemas.microsoft.com/office/spreadsheetml/2009/9/main" objectType="Button"/>
</file>

<file path=xl/ctrlProps/ctrlProp460.xml><?xml version="1.0" encoding="utf-8"?>
<formControlPr xmlns="http://schemas.microsoft.com/office/spreadsheetml/2009/9/main" objectType="Button"/>
</file>

<file path=xl/ctrlProps/ctrlProp461.xml><?xml version="1.0" encoding="utf-8"?>
<formControlPr xmlns="http://schemas.microsoft.com/office/spreadsheetml/2009/9/main" objectType="Button"/>
</file>

<file path=xl/ctrlProps/ctrlProp462.xml><?xml version="1.0" encoding="utf-8"?>
<formControlPr xmlns="http://schemas.microsoft.com/office/spreadsheetml/2009/9/main" objectType="Button"/>
</file>

<file path=xl/ctrlProps/ctrlProp463.xml><?xml version="1.0" encoding="utf-8"?>
<formControlPr xmlns="http://schemas.microsoft.com/office/spreadsheetml/2009/9/main" objectType="Button"/>
</file>

<file path=xl/ctrlProps/ctrlProp464.xml><?xml version="1.0" encoding="utf-8"?>
<formControlPr xmlns="http://schemas.microsoft.com/office/spreadsheetml/2009/9/main" objectType="Button"/>
</file>

<file path=xl/ctrlProps/ctrlProp465.xml><?xml version="1.0" encoding="utf-8"?>
<formControlPr xmlns="http://schemas.microsoft.com/office/spreadsheetml/2009/9/main" objectType="Button"/>
</file>

<file path=xl/ctrlProps/ctrlProp466.xml><?xml version="1.0" encoding="utf-8"?>
<formControlPr xmlns="http://schemas.microsoft.com/office/spreadsheetml/2009/9/main" objectType="Button"/>
</file>

<file path=xl/ctrlProps/ctrlProp467.xml><?xml version="1.0" encoding="utf-8"?>
<formControlPr xmlns="http://schemas.microsoft.com/office/spreadsheetml/2009/9/main" objectType="Button"/>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file>

<file path=xl/ctrlProps/ctrlProp472.xml><?xml version="1.0" encoding="utf-8"?>
<formControlPr xmlns="http://schemas.microsoft.com/office/spreadsheetml/2009/9/main" objectType="Button"/>
</file>

<file path=xl/ctrlProps/ctrlProp473.xml><?xml version="1.0" encoding="utf-8"?>
<formControlPr xmlns="http://schemas.microsoft.com/office/spreadsheetml/2009/9/main" objectType="Button"/>
</file>

<file path=xl/ctrlProps/ctrlProp474.xml><?xml version="1.0" encoding="utf-8"?>
<formControlPr xmlns="http://schemas.microsoft.com/office/spreadsheetml/2009/9/main" objectType="Button"/>
</file>

<file path=xl/ctrlProps/ctrlProp475.xml><?xml version="1.0" encoding="utf-8"?>
<formControlPr xmlns="http://schemas.microsoft.com/office/spreadsheetml/2009/9/main" objectType="Button"/>
</file>

<file path=xl/ctrlProps/ctrlProp476.xml><?xml version="1.0" encoding="utf-8"?>
<formControlPr xmlns="http://schemas.microsoft.com/office/spreadsheetml/2009/9/main" objectType="Button"/>
</file>

<file path=xl/ctrlProps/ctrlProp477.xml><?xml version="1.0" encoding="utf-8"?>
<formControlPr xmlns="http://schemas.microsoft.com/office/spreadsheetml/2009/9/main" objectType="Button"/>
</file>

<file path=xl/ctrlProps/ctrlProp478.xml><?xml version="1.0" encoding="utf-8"?>
<formControlPr xmlns="http://schemas.microsoft.com/office/spreadsheetml/2009/9/main" objectType="Button"/>
</file>

<file path=xl/ctrlProps/ctrlProp479.xml><?xml version="1.0" encoding="utf-8"?>
<formControlPr xmlns="http://schemas.microsoft.com/office/spreadsheetml/2009/9/main" objectType="Button"/>
</file>

<file path=xl/ctrlProps/ctrlProp48.xml><?xml version="1.0" encoding="utf-8"?>
<formControlPr xmlns="http://schemas.microsoft.com/office/spreadsheetml/2009/9/main" objectType="Button"/>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file>

<file path=xl/ctrlProps/ctrlProp482.xml><?xml version="1.0" encoding="utf-8"?>
<formControlPr xmlns="http://schemas.microsoft.com/office/spreadsheetml/2009/9/main" objectType="Button"/>
</file>

<file path=xl/ctrlProps/ctrlProp483.xml><?xml version="1.0" encoding="utf-8"?>
<formControlPr xmlns="http://schemas.microsoft.com/office/spreadsheetml/2009/9/main" objectType="Button"/>
</file>

<file path=xl/ctrlProps/ctrlProp484.xml><?xml version="1.0" encoding="utf-8"?>
<formControlPr xmlns="http://schemas.microsoft.com/office/spreadsheetml/2009/9/main" objectType="Button"/>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file>

<file path=xl/ctrlProps/ctrlProp488.xml><?xml version="1.0" encoding="utf-8"?>
<formControlPr xmlns="http://schemas.microsoft.com/office/spreadsheetml/2009/9/main" objectType="Button"/>
</file>

<file path=xl/ctrlProps/ctrlProp489.xml><?xml version="1.0" encoding="utf-8"?>
<formControlPr xmlns="http://schemas.microsoft.com/office/spreadsheetml/2009/9/main" objectType="Button"/>
</file>

<file path=xl/ctrlProps/ctrlProp49.xml><?xml version="1.0" encoding="utf-8"?>
<formControlPr xmlns="http://schemas.microsoft.com/office/spreadsheetml/2009/9/main" objectType="Button"/>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file>

<file path=xl/ctrlProps/ctrlProp492.xml><?xml version="1.0" encoding="utf-8"?>
<formControlPr xmlns="http://schemas.microsoft.com/office/spreadsheetml/2009/9/main" objectType="Button"/>
</file>

<file path=xl/ctrlProps/ctrlProp493.xml><?xml version="1.0" encoding="utf-8"?>
<formControlPr xmlns="http://schemas.microsoft.com/office/spreadsheetml/2009/9/main" objectType="Button"/>
</file>

<file path=xl/ctrlProps/ctrlProp494.xml><?xml version="1.0" encoding="utf-8"?>
<formControlPr xmlns="http://schemas.microsoft.com/office/spreadsheetml/2009/9/main" objectType="Button"/>
</file>

<file path=xl/ctrlProps/ctrlProp495.xml><?xml version="1.0" encoding="utf-8"?>
<formControlPr xmlns="http://schemas.microsoft.com/office/spreadsheetml/2009/9/main" objectType="Button"/>
</file>

<file path=xl/ctrlProps/ctrlProp496.xml><?xml version="1.0" encoding="utf-8"?>
<formControlPr xmlns="http://schemas.microsoft.com/office/spreadsheetml/2009/9/main" objectType="Button"/>
</file>

<file path=xl/ctrlProps/ctrlProp497.xml><?xml version="1.0" encoding="utf-8"?>
<formControlPr xmlns="http://schemas.microsoft.com/office/spreadsheetml/2009/9/main" objectType="Button"/>
</file>

<file path=xl/ctrlProps/ctrlProp498.xml><?xml version="1.0" encoding="utf-8"?>
<formControlPr xmlns="http://schemas.microsoft.com/office/spreadsheetml/2009/9/main" objectType="Button"/>
</file>

<file path=xl/ctrlProps/ctrlProp499.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file>

<file path=xl/ctrlProps/ctrlProp500.xml><?xml version="1.0" encoding="utf-8"?>
<formControlPr xmlns="http://schemas.microsoft.com/office/spreadsheetml/2009/9/main" objectType="Button"/>
</file>

<file path=xl/ctrlProps/ctrlProp501.xml><?xml version="1.0" encoding="utf-8"?>
<formControlPr xmlns="http://schemas.microsoft.com/office/spreadsheetml/2009/9/main" objectType="Button"/>
</file>

<file path=xl/ctrlProps/ctrlProp502.xml><?xml version="1.0" encoding="utf-8"?>
<formControlPr xmlns="http://schemas.microsoft.com/office/spreadsheetml/2009/9/main" objectType="Button"/>
</file>

<file path=xl/ctrlProps/ctrlProp503.xml><?xml version="1.0" encoding="utf-8"?>
<formControlPr xmlns="http://schemas.microsoft.com/office/spreadsheetml/2009/9/main" objectType="Button"/>
</file>

<file path=xl/ctrlProps/ctrlProp504.xml><?xml version="1.0" encoding="utf-8"?>
<formControlPr xmlns="http://schemas.microsoft.com/office/spreadsheetml/2009/9/main" objectType="Button"/>
</file>

<file path=xl/ctrlProps/ctrlProp505.xml><?xml version="1.0" encoding="utf-8"?>
<formControlPr xmlns="http://schemas.microsoft.com/office/spreadsheetml/2009/9/main" objectType="Button"/>
</file>

<file path=xl/ctrlProps/ctrlProp506.xml><?xml version="1.0" encoding="utf-8"?>
<formControlPr xmlns="http://schemas.microsoft.com/office/spreadsheetml/2009/9/main" objectType="Button"/>
</file>

<file path=xl/ctrlProps/ctrlProp507.xml><?xml version="1.0" encoding="utf-8"?>
<formControlPr xmlns="http://schemas.microsoft.com/office/spreadsheetml/2009/9/main" objectType="Button"/>
</file>

<file path=xl/ctrlProps/ctrlProp508.xml><?xml version="1.0" encoding="utf-8"?>
<formControlPr xmlns="http://schemas.microsoft.com/office/spreadsheetml/2009/9/main" objectType="Button"/>
</file>

<file path=xl/ctrlProps/ctrlProp509.xml><?xml version="1.0" encoding="utf-8"?>
<formControlPr xmlns="http://schemas.microsoft.com/office/spreadsheetml/2009/9/main" objectType="Button"/>
</file>

<file path=xl/ctrlProps/ctrlProp51.xml><?xml version="1.0" encoding="utf-8"?>
<formControlPr xmlns="http://schemas.microsoft.com/office/spreadsheetml/2009/9/main" objectType="Button"/>
</file>

<file path=xl/ctrlProps/ctrlProp510.xml><?xml version="1.0" encoding="utf-8"?>
<formControlPr xmlns="http://schemas.microsoft.com/office/spreadsheetml/2009/9/main" objectType="Button"/>
</file>

<file path=xl/ctrlProps/ctrlProp511.xml><?xml version="1.0" encoding="utf-8"?>
<formControlPr xmlns="http://schemas.microsoft.com/office/spreadsheetml/2009/9/main" objectType="Button"/>
</file>

<file path=xl/ctrlProps/ctrlProp512.xml><?xml version="1.0" encoding="utf-8"?>
<formControlPr xmlns="http://schemas.microsoft.com/office/spreadsheetml/2009/9/main" objectType="Button"/>
</file>

<file path=xl/ctrlProps/ctrlProp513.xml><?xml version="1.0" encoding="utf-8"?>
<formControlPr xmlns="http://schemas.microsoft.com/office/spreadsheetml/2009/9/main" objectType="Button"/>
</file>

<file path=xl/ctrlProps/ctrlProp514.xml><?xml version="1.0" encoding="utf-8"?>
<formControlPr xmlns="http://schemas.microsoft.com/office/spreadsheetml/2009/9/main" objectType="Button"/>
</file>

<file path=xl/ctrlProps/ctrlProp515.xml><?xml version="1.0" encoding="utf-8"?>
<formControlPr xmlns="http://schemas.microsoft.com/office/spreadsheetml/2009/9/main" objectType="Button"/>
</file>

<file path=xl/ctrlProps/ctrlProp516.xml><?xml version="1.0" encoding="utf-8"?>
<formControlPr xmlns="http://schemas.microsoft.com/office/spreadsheetml/2009/9/main" objectType="Button"/>
</file>

<file path=xl/ctrlProps/ctrlProp517.xml><?xml version="1.0" encoding="utf-8"?>
<formControlPr xmlns="http://schemas.microsoft.com/office/spreadsheetml/2009/9/main" objectType="Button"/>
</file>

<file path=xl/ctrlProps/ctrlProp518.xml><?xml version="1.0" encoding="utf-8"?>
<formControlPr xmlns="http://schemas.microsoft.com/office/spreadsheetml/2009/9/main" objectType="Button"/>
</file>

<file path=xl/ctrlProps/ctrlProp519.xml><?xml version="1.0" encoding="utf-8"?>
<formControlPr xmlns="http://schemas.microsoft.com/office/spreadsheetml/2009/9/main" objectType="Button"/>
</file>

<file path=xl/ctrlProps/ctrlProp52.xml><?xml version="1.0" encoding="utf-8"?>
<formControlPr xmlns="http://schemas.microsoft.com/office/spreadsheetml/2009/9/main" objectType="Button"/>
</file>

<file path=xl/ctrlProps/ctrlProp520.xml><?xml version="1.0" encoding="utf-8"?>
<formControlPr xmlns="http://schemas.microsoft.com/office/spreadsheetml/2009/9/main" objectType="Button"/>
</file>

<file path=xl/ctrlProps/ctrlProp521.xml><?xml version="1.0" encoding="utf-8"?>
<formControlPr xmlns="http://schemas.microsoft.com/office/spreadsheetml/2009/9/main" objectType="Button"/>
</file>

<file path=xl/ctrlProps/ctrlProp522.xml><?xml version="1.0" encoding="utf-8"?>
<formControlPr xmlns="http://schemas.microsoft.com/office/spreadsheetml/2009/9/main" objectType="Button"/>
</file>

<file path=xl/ctrlProps/ctrlProp523.xml><?xml version="1.0" encoding="utf-8"?>
<formControlPr xmlns="http://schemas.microsoft.com/office/spreadsheetml/2009/9/main" objectType="Button"/>
</file>

<file path=xl/ctrlProps/ctrlProp524.xml><?xml version="1.0" encoding="utf-8"?>
<formControlPr xmlns="http://schemas.microsoft.com/office/spreadsheetml/2009/9/main" objectType="Button"/>
</file>

<file path=xl/ctrlProps/ctrlProp525.xml><?xml version="1.0" encoding="utf-8"?>
<formControlPr xmlns="http://schemas.microsoft.com/office/spreadsheetml/2009/9/main" objectType="Button"/>
</file>

<file path=xl/ctrlProps/ctrlProp526.xml><?xml version="1.0" encoding="utf-8"?>
<formControlPr xmlns="http://schemas.microsoft.com/office/spreadsheetml/2009/9/main" objectType="Button"/>
</file>

<file path=xl/ctrlProps/ctrlProp527.xml><?xml version="1.0" encoding="utf-8"?>
<formControlPr xmlns="http://schemas.microsoft.com/office/spreadsheetml/2009/9/main" objectType="Button"/>
</file>

<file path=xl/ctrlProps/ctrlProp528.xml><?xml version="1.0" encoding="utf-8"?>
<formControlPr xmlns="http://schemas.microsoft.com/office/spreadsheetml/2009/9/main" objectType="Button"/>
</file>

<file path=xl/ctrlProps/ctrlProp529.xml><?xml version="1.0" encoding="utf-8"?>
<formControlPr xmlns="http://schemas.microsoft.com/office/spreadsheetml/2009/9/main" objectType="Button"/>
</file>

<file path=xl/ctrlProps/ctrlProp53.xml><?xml version="1.0" encoding="utf-8"?>
<formControlPr xmlns="http://schemas.microsoft.com/office/spreadsheetml/2009/9/main" objectType="Button"/>
</file>

<file path=xl/ctrlProps/ctrlProp530.xml><?xml version="1.0" encoding="utf-8"?>
<formControlPr xmlns="http://schemas.microsoft.com/office/spreadsheetml/2009/9/main" objectType="Button"/>
</file>

<file path=xl/ctrlProps/ctrlProp531.xml><?xml version="1.0" encoding="utf-8"?>
<formControlPr xmlns="http://schemas.microsoft.com/office/spreadsheetml/2009/9/main" objectType="Button"/>
</file>

<file path=xl/ctrlProps/ctrlProp532.xml><?xml version="1.0" encoding="utf-8"?>
<formControlPr xmlns="http://schemas.microsoft.com/office/spreadsheetml/2009/9/main" objectType="Button"/>
</file>

<file path=xl/ctrlProps/ctrlProp533.xml><?xml version="1.0" encoding="utf-8"?>
<formControlPr xmlns="http://schemas.microsoft.com/office/spreadsheetml/2009/9/main" objectType="Button"/>
</file>

<file path=xl/ctrlProps/ctrlProp534.xml><?xml version="1.0" encoding="utf-8"?>
<formControlPr xmlns="http://schemas.microsoft.com/office/spreadsheetml/2009/9/main" objectType="Button"/>
</file>

<file path=xl/ctrlProps/ctrlProp535.xml><?xml version="1.0" encoding="utf-8"?>
<formControlPr xmlns="http://schemas.microsoft.com/office/spreadsheetml/2009/9/main" objectType="Button"/>
</file>

<file path=xl/ctrlProps/ctrlProp536.xml><?xml version="1.0" encoding="utf-8"?>
<formControlPr xmlns="http://schemas.microsoft.com/office/spreadsheetml/2009/9/main" objectType="Button"/>
</file>

<file path=xl/ctrlProps/ctrlProp537.xml><?xml version="1.0" encoding="utf-8"?>
<formControlPr xmlns="http://schemas.microsoft.com/office/spreadsheetml/2009/9/main" objectType="Button"/>
</file>

<file path=xl/ctrlProps/ctrlProp538.xml><?xml version="1.0" encoding="utf-8"?>
<formControlPr xmlns="http://schemas.microsoft.com/office/spreadsheetml/2009/9/main" objectType="Button"/>
</file>

<file path=xl/ctrlProps/ctrlProp539.xml><?xml version="1.0" encoding="utf-8"?>
<formControlPr xmlns="http://schemas.microsoft.com/office/spreadsheetml/2009/9/main" objectType="Button"/>
</file>

<file path=xl/ctrlProps/ctrlProp54.xml><?xml version="1.0" encoding="utf-8"?>
<formControlPr xmlns="http://schemas.microsoft.com/office/spreadsheetml/2009/9/main" objectType="Button"/>
</file>

<file path=xl/ctrlProps/ctrlProp540.xml><?xml version="1.0" encoding="utf-8"?>
<formControlPr xmlns="http://schemas.microsoft.com/office/spreadsheetml/2009/9/main" objectType="Button"/>
</file>

<file path=xl/ctrlProps/ctrlProp541.xml><?xml version="1.0" encoding="utf-8"?>
<formControlPr xmlns="http://schemas.microsoft.com/office/spreadsheetml/2009/9/main" objectType="Button"/>
</file>

<file path=xl/ctrlProps/ctrlProp542.xml><?xml version="1.0" encoding="utf-8"?>
<formControlPr xmlns="http://schemas.microsoft.com/office/spreadsheetml/2009/9/main" objectType="Button"/>
</file>

<file path=xl/ctrlProps/ctrlProp543.xml><?xml version="1.0" encoding="utf-8"?>
<formControlPr xmlns="http://schemas.microsoft.com/office/spreadsheetml/2009/9/main" objectType="Button"/>
</file>

<file path=xl/ctrlProps/ctrlProp544.xml><?xml version="1.0" encoding="utf-8"?>
<formControlPr xmlns="http://schemas.microsoft.com/office/spreadsheetml/2009/9/main" objectType="Button"/>
</file>

<file path=xl/ctrlProps/ctrlProp545.xml><?xml version="1.0" encoding="utf-8"?>
<formControlPr xmlns="http://schemas.microsoft.com/office/spreadsheetml/2009/9/main" objectType="Button"/>
</file>

<file path=xl/ctrlProps/ctrlProp546.xml><?xml version="1.0" encoding="utf-8"?>
<formControlPr xmlns="http://schemas.microsoft.com/office/spreadsheetml/2009/9/main" objectType="Button"/>
</file>

<file path=xl/ctrlProps/ctrlProp547.xml><?xml version="1.0" encoding="utf-8"?>
<formControlPr xmlns="http://schemas.microsoft.com/office/spreadsheetml/2009/9/main" objectType="Button"/>
</file>

<file path=xl/ctrlProps/ctrlProp548.xml><?xml version="1.0" encoding="utf-8"?>
<formControlPr xmlns="http://schemas.microsoft.com/office/spreadsheetml/2009/9/main" objectType="Button"/>
</file>

<file path=xl/ctrlProps/ctrlProp549.xml><?xml version="1.0" encoding="utf-8"?>
<formControlPr xmlns="http://schemas.microsoft.com/office/spreadsheetml/2009/9/main" objectType="Button"/>
</file>

<file path=xl/ctrlProps/ctrlProp55.xml><?xml version="1.0" encoding="utf-8"?>
<formControlPr xmlns="http://schemas.microsoft.com/office/spreadsheetml/2009/9/main" objectType="Button"/>
</file>

<file path=xl/ctrlProps/ctrlProp550.xml><?xml version="1.0" encoding="utf-8"?>
<formControlPr xmlns="http://schemas.microsoft.com/office/spreadsheetml/2009/9/main" objectType="Button"/>
</file>

<file path=xl/ctrlProps/ctrlProp551.xml><?xml version="1.0" encoding="utf-8"?>
<formControlPr xmlns="http://schemas.microsoft.com/office/spreadsheetml/2009/9/main" objectType="Button"/>
</file>

<file path=xl/ctrlProps/ctrlProp552.xml><?xml version="1.0" encoding="utf-8"?>
<formControlPr xmlns="http://schemas.microsoft.com/office/spreadsheetml/2009/9/main" objectType="Button"/>
</file>

<file path=xl/ctrlProps/ctrlProp553.xml><?xml version="1.0" encoding="utf-8"?>
<formControlPr xmlns="http://schemas.microsoft.com/office/spreadsheetml/2009/9/main" objectType="Button"/>
</file>

<file path=xl/ctrlProps/ctrlProp554.xml><?xml version="1.0" encoding="utf-8"?>
<formControlPr xmlns="http://schemas.microsoft.com/office/spreadsheetml/2009/9/main" objectType="Button"/>
</file>

<file path=xl/ctrlProps/ctrlProp555.xml><?xml version="1.0" encoding="utf-8"?>
<formControlPr xmlns="http://schemas.microsoft.com/office/spreadsheetml/2009/9/main" objectType="Button"/>
</file>

<file path=xl/ctrlProps/ctrlProp556.xml><?xml version="1.0" encoding="utf-8"?>
<formControlPr xmlns="http://schemas.microsoft.com/office/spreadsheetml/2009/9/main" objectType="Button"/>
</file>

<file path=xl/ctrlProps/ctrlProp557.xml><?xml version="1.0" encoding="utf-8"?>
<formControlPr xmlns="http://schemas.microsoft.com/office/spreadsheetml/2009/9/main" objectType="Button"/>
</file>

<file path=xl/ctrlProps/ctrlProp558.xml><?xml version="1.0" encoding="utf-8"?>
<formControlPr xmlns="http://schemas.microsoft.com/office/spreadsheetml/2009/9/main" objectType="Button"/>
</file>

<file path=xl/ctrlProps/ctrlProp559.xml><?xml version="1.0" encoding="utf-8"?>
<formControlPr xmlns="http://schemas.microsoft.com/office/spreadsheetml/2009/9/main" objectType="Button"/>
</file>

<file path=xl/ctrlProps/ctrlProp56.xml><?xml version="1.0" encoding="utf-8"?>
<formControlPr xmlns="http://schemas.microsoft.com/office/spreadsheetml/2009/9/main" objectType="Button"/>
</file>

<file path=xl/ctrlProps/ctrlProp560.xml><?xml version="1.0" encoding="utf-8"?>
<formControlPr xmlns="http://schemas.microsoft.com/office/spreadsheetml/2009/9/main" objectType="Button"/>
</file>

<file path=xl/ctrlProps/ctrlProp561.xml><?xml version="1.0" encoding="utf-8"?>
<formControlPr xmlns="http://schemas.microsoft.com/office/spreadsheetml/2009/9/main" objectType="Button"/>
</file>

<file path=xl/ctrlProps/ctrlProp562.xml><?xml version="1.0" encoding="utf-8"?>
<formControlPr xmlns="http://schemas.microsoft.com/office/spreadsheetml/2009/9/main" objectType="Button"/>
</file>

<file path=xl/ctrlProps/ctrlProp563.xml><?xml version="1.0" encoding="utf-8"?>
<formControlPr xmlns="http://schemas.microsoft.com/office/spreadsheetml/2009/9/main" objectType="Button"/>
</file>

<file path=xl/ctrlProps/ctrlProp564.xml><?xml version="1.0" encoding="utf-8"?>
<formControlPr xmlns="http://schemas.microsoft.com/office/spreadsheetml/2009/9/main" objectType="Button"/>
</file>

<file path=xl/ctrlProps/ctrlProp565.xml><?xml version="1.0" encoding="utf-8"?>
<formControlPr xmlns="http://schemas.microsoft.com/office/spreadsheetml/2009/9/main" objectType="Button"/>
</file>

<file path=xl/ctrlProps/ctrlProp566.xml><?xml version="1.0" encoding="utf-8"?>
<formControlPr xmlns="http://schemas.microsoft.com/office/spreadsheetml/2009/9/main" objectType="Button"/>
</file>

<file path=xl/ctrlProps/ctrlProp567.xml><?xml version="1.0" encoding="utf-8"?>
<formControlPr xmlns="http://schemas.microsoft.com/office/spreadsheetml/2009/9/main" objectType="Button"/>
</file>

<file path=xl/ctrlProps/ctrlProp568.xml><?xml version="1.0" encoding="utf-8"?>
<formControlPr xmlns="http://schemas.microsoft.com/office/spreadsheetml/2009/9/main" objectType="Button"/>
</file>

<file path=xl/ctrlProps/ctrlProp569.xml><?xml version="1.0" encoding="utf-8"?>
<formControlPr xmlns="http://schemas.microsoft.com/office/spreadsheetml/2009/9/main" objectType="Button"/>
</file>

<file path=xl/ctrlProps/ctrlProp57.xml><?xml version="1.0" encoding="utf-8"?>
<formControlPr xmlns="http://schemas.microsoft.com/office/spreadsheetml/2009/9/main" objectType="Button"/>
</file>

<file path=xl/ctrlProps/ctrlProp570.xml><?xml version="1.0" encoding="utf-8"?>
<formControlPr xmlns="http://schemas.microsoft.com/office/spreadsheetml/2009/9/main" objectType="Button"/>
</file>

<file path=xl/ctrlProps/ctrlProp571.xml><?xml version="1.0" encoding="utf-8"?>
<formControlPr xmlns="http://schemas.microsoft.com/office/spreadsheetml/2009/9/main" objectType="Button"/>
</file>

<file path=xl/ctrlProps/ctrlProp572.xml><?xml version="1.0" encoding="utf-8"?>
<formControlPr xmlns="http://schemas.microsoft.com/office/spreadsheetml/2009/9/main" objectType="Button"/>
</file>

<file path=xl/ctrlProps/ctrlProp573.xml><?xml version="1.0" encoding="utf-8"?>
<formControlPr xmlns="http://schemas.microsoft.com/office/spreadsheetml/2009/9/main" objectType="Button"/>
</file>

<file path=xl/ctrlProps/ctrlProp574.xml><?xml version="1.0" encoding="utf-8"?>
<formControlPr xmlns="http://schemas.microsoft.com/office/spreadsheetml/2009/9/main" objectType="Button"/>
</file>

<file path=xl/ctrlProps/ctrlProp575.xml><?xml version="1.0" encoding="utf-8"?>
<formControlPr xmlns="http://schemas.microsoft.com/office/spreadsheetml/2009/9/main" objectType="Button"/>
</file>

<file path=xl/ctrlProps/ctrlProp576.xml><?xml version="1.0" encoding="utf-8"?>
<formControlPr xmlns="http://schemas.microsoft.com/office/spreadsheetml/2009/9/main" objectType="Button"/>
</file>

<file path=xl/ctrlProps/ctrlProp577.xml><?xml version="1.0" encoding="utf-8"?>
<formControlPr xmlns="http://schemas.microsoft.com/office/spreadsheetml/2009/9/main" objectType="Button"/>
</file>

<file path=xl/ctrlProps/ctrlProp578.xml><?xml version="1.0" encoding="utf-8"?>
<formControlPr xmlns="http://schemas.microsoft.com/office/spreadsheetml/2009/9/main" objectType="Button"/>
</file>

<file path=xl/ctrlProps/ctrlProp579.xml><?xml version="1.0" encoding="utf-8"?>
<formControlPr xmlns="http://schemas.microsoft.com/office/spreadsheetml/2009/9/main" objectType="Button"/>
</file>

<file path=xl/ctrlProps/ctrlProp58.xml><?xml version="1.0" encoding="utf-8"?>
<formControlPr xmlns="http://schemas.microsoft.com/office/spreadsheetml/2009/9/main" objectType="Button"/>
</file>

<file path=xl/ctrlProps/ctrlProp580.xml><?xml version="1.0" encoding="utf-8"?>
<formControlPr xmlns="http://schemas.microsoft.com/office/spreadsheetml/2009/9/main" objectType="Button"/>
</file>

<file path=xl/ctrlProps/ctrlProp581.xml><?xml version="1.0" encoding="utf-8"?>
<formControlPr xmlns="http://schemas.microsoft.com/office/spreadsheetml/2009/9/main" objectType="Button"/>
</file>

<file path=xl/ctrlProps/ctrlProp582.xml><?xml version="1.0" encoding="utf-8"?>
<formControlPr xmlns="http://schemas.microsoft.com/office/spreadsheetml/2009/9/main" objectType="Button"/>
</file>

<file path=xl/ctrlProps/ctrlProp583.xml><?xml version="1.0" encoding="utf-8"?>
<formControlPr xmlns="http://schemas.microsoft.com/office/spreadsheetml/2009/9/main" objectType="Button"/>
</file>

<file path=xl/ctrlProps/ctrlProp584.xml><?xml version="1.0" encoding="utf-8"?>
<formControlPr xmlns="http://schemas.microsoft.com/office/spreadsheetml/2009/9/main" objectType="Button"/>
</file>

<file path=xl/ctrlProps/ctrlProp585.xml><?xml version="1.0" encoding="utf-8"?>
<formControlPr xmlns="http://schemas.microsoft.com/office/spreadsheetml/2009/9/main" objectType="Button"/>
</file>

<file path=xl/ctrlProps/ctrlProp586.xml><?xml version="1.0" encoding="utf-8"?>
<formControlPr xmlns="http://schemas.microsoft.com/office/spreadsheetml/2009/9/main" objectType="Button"/>
</file>

<file path=xl/ctrlProps/ctrlProp587.xml><?xml version="1.0" encoding="utf-8"?>
<formControlPr xmlns="http://schemas.microsoft.com/office/spreadsheetml/2009/9/main" objectType="Button"/>
</file>

<file path=xl/ctrlProps/ctrlProp588.xml><?xml version="1.0" encoding="utf-8"?>
<formControlPr xmlns="http://schemas.microsoft.com/office/spreadsheetml/2009/9/main" objectType="Button"/>
</file>

<file path=xl/ctrlProps/ctrlProp589.xml><?xml version="1.0" encoding="utf-8"?>
<formControlPr xmlns="http://schemas.microsoft.com/office/spreadsheetml/2009/9/main" objectType="Button"/>
</file>

<file path=xl/ctrlProps/ctrlProp59.xml><?xml version="1.0" encoding="utf-8"?>
<formControlPr xmlns="http://schemas.microsoft.com/office/spreadsheetml/2009/9/main" objectType="Button"/>
</file>

<file path=xl/ctrlProps/ctrlProp590.xml><?xml version="1.0" encoding="utf-8"?>
<formControlPr xmlns="http://schemas.microsoft.com/office/spreadsheetml/2009/9/main" objectType="Button"/>
</file>

<file path=xl/ctrlProps/ctrlProp591.xml><?xml version="1.0" encoding="utf-8"?>
<formControlPr xmlns="http://schemas.microsoft.com/office/spreadsheetml/2009/9/main" objectType="Button"/>
</file>

<file path=xl/ctrlProps/ctrlProp592.xml><?xml version="1.0" encoding="utf-8"?>
<formControlPr xmlns="http://schemas.microsoft.com/office/spreadsheetml/2009/9/main" objectType="Button"/>
</file>

<file path=xl/ctrlProps/ctrlProp593.xml><?xml version="1.0" encoding="utf-8"?>
<formControlPr xmlns="http://schemas.microsoft.com/office/spreadsheetml/2009/9/main" objectType="Button"/>
</file>

<file path=xl/ctrlProps/ctrlProp594.xml><?xml version="1.0" encoding="utf-8"?>
<formControlPr xmlns="http://schemas.microsoft.com/office/spreadsheetml/2009/9/main" objectType="Button"/>
</file>

<file path=xl/ctrlProps/ctrlProp595.xml><?xml version="1.0" encoding="utf-8"?>
<formControlPr xmlns="http://schemas.microsoft.com/office/spreadsheetml/2009/9/main" objectType="Button"/>
</file>

<file path=xl/ctrlProps/ctrlProp596.xml><?xml version="1.0" encoding="utf-8"?>
<formControlPr xmlns="http://schemas.microsoft.com/office/spreadsheetml/2009/9/main" objectType="Button"/>
</file>

<file path=xl/ctrlProps/ctrlProp597.xml><?xml version="1.0" encoding="utf-8"?>
<formControlPr xmlns="http://schemas.microsoft.com/office/spreadsheetml/2009/9/main" objectType="Button"/>
</file>

<file path=xl/ctrlProps/ctrlProp598.xml><?xml version="1.0" encoding="utf-8"?>
<formControlPr xmlns="http://schemas.microsoft.com/office/spreadsheetml/2009/9/main" objectType="Button"/>
</file>

<file path=xl/ctrlProps/ctrlProp599.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file>

<file path=xl/ctrlProps/ctrlProp603.xml><?xml version="1.0" encoding="utf-8"?>
<formControlPr xmlns="http://schemas.microsoft.com/office/spreadsheetml/2009/9/main" objectType="Button"/>
</file>

<file path=xl/ctrlProps/ctrlProp604.xml><?xml version="1.0" encoding="utf-8"?>
<formControlPr xmlns="http://schemas.microsoft.com/office/spreadsheetml/2009/9/main" objectType="Button"/>
</file>

<file path=xl/ctrlProps/ctrlProp605.xml><?xml version="1.0" encoding="utf-8"?>
<formControlPr xmlns="http://schemas.microsoft.com/office/spreadsheetml/2009/9/main" objectType="Button"/>
</file>

<file path=xl/ctrlProps/ctrlProp606.xml><?xml version="1.0" encoding="utf-8"?>
<formControlPr xmlns="http://schemas.microsoft.com/office/spreadsheetml/2009/9/main" objectType="Button"/>
</file>

<file path=xl/ctrlProps/ctrlProp607.xml><?xml version="1.0" encoding="utf-8"?>
<formControlPr xmlns="http://schemas.microsoft.com/office/spreadsheetml/2009/9/main" objectType="Button"/>
</file>

<file path=xl/ctrlProps/ctrlProp608.xml><?xml version="1.0" encoding="utf-8"?>
<formControlPr xmlns="http://schemas.microsoft.com/office/spreadsheetml/2009/9/main" objectType="Button"/>
</file>

<file path=xl/ctrlProps/ctrlProp609.xml><?xml version="1.0" encoding="utf-8"?>
<formControlPr xmlns="http://schemas.microsoft.com/office/spreadsheetml/2009/9/main" objectType="Button"/>
</file>

<file path=xl/ctrlProps/ctrlProp61.xml><?xml version="1.0" encoding="utf-8"?>
<formControlPr xmlns="http://schemas.microsoft.com/office/spreadsheetml/2009/9/main" objectType="Button"/>
</file>

<file path=xl/ctrlProps/ctrlProp610.xml><?xml version="1.0" encoding="utf-8"?>
<formControlPr xmlns="http://schemas.microsoft.com/office/spreadsheetml/2009/9/main" objectType="Button"/>
</file>

<file path=xl/ctrlProps/ctrlProp611.xml><?xml version="1.0" encoding="utf-8"?>
<formControlPr xmlns="http://schemas.microsoft.com/office/spreadsheetml/2009/9/main" objectType="Button"/>
</file>

<file path=xl/ctrlProps/ctrlProp612.xml><?xml version="1.0" encoding="utf-8"?>
<formControlPr xmlns="http://schemas.microsoft.com/office/spreadsheetml/2009/9/main" objectType="Button"/>
</file>

<file path=xl/ctrlProps/ctrlProp613.xml><?xml version="1.0" encoding="utf-8"?>
<formControlPr xmlns="http://schemas.microsoft.com/office/spreadsheetml/2009/9/main" objectType="Button"/>
</file>

<file path=xl/ctrlProps/ctrlProp614.xml><?xml version="1.0" encoding="utf-8"?>
<formControlPr xmlns="http://schemas.microsoft.com/office/spreadsheetml/2009/9/main" objectType="Button"/>
</file>

<file path=xl/ctrlProps/ctrlProp615.xml><?xml version="1.0" encoding="utf-8"?>
<formControlPr xmlns="http://schemas.microsoft.com/office/spreadsheetml/2009/9/main" objectType="Button"/>
</file>

<file path=xl/ctrlProps/ctrlProp616.xml><?xml version="1.0" encoding="utf-8"?>
<formControlPr xmlns="http://schemas.microsoft.com/office/spreadsheetml/2009/9/main" objectType="Button"/>
</file>

<file path=xl/ctrlProps/ctrlProp617.xml><?xml version="1.0" encoding="utf-8"?>
<formControlPr xmlns="http://schemas.microsoft.com/office/spreadsheetml/2009/9/main" objectType="Button"/>
</file>

<file path=xl/ctrlProps/ctrlProp618.xml><?xml version="1.0" encoding="utf-8"?>
<formControlPr xmlns="http://schemas.microsoft.com/office/spreadsheetml/2009/9/main" objectType="Button"/>
</file>

<file path=xl/ctrlProps/ctrlProp619.xml><?xml version="1.0" encoding="utf-8"?>
<formControlPr xmlns="http://schemas.microsoft.com/office/spreadsheetml/2009/9/main" objectType="Button"/>
</file>

<file path=xl/ctrlProps/ctrlProp62.xml><?xml version="1.0" encoding="utf-8"?>
<formControlPr xmlns="http://schemas.microsoft.com/office/spreadsheetml/2009/9/main" objectType="Button"/>
</file>

<file path=xl/ctrlProps/ctrlProp620.xml><?xml version="1.0" encoding="utf-8"?>
<formControlPr xmlns="http://schemas.microsoft.com/office/spreadsheetml/2009/9/main" objectType="Button"/>
</file>

<file path=xl/ctrlProps/ctrlProp621.xml><?xml version="1.0" encoding="utf-8"?>
<formControlPr xmlns="http://schemas.microsoft.com/office/spreadsheetml/2009/9/main" objectType="Button"/>
</file>

<file path=xl/ctrlProps/ctrlProp622.xml><?xml version="1.0" encoding="utf-8"?>
<formControlPr xmlns="http://schemas.microsoft.com/office/spreadsheetml/2009/9/main" objectType="Button"/>
</file>

<file path=xl/ctrlProps/ctrlProp623.xml><?xml version="1.0" encoding="utf-8"?>
<formControlPr xmlns="http://schemas.microsoft.com/office/spreadsheetml/2009/9/main" objectType="Button"/>
</file>

<file path=xl/ctrlProps/ctrlProp624.xml><?xml version="1.0" encoding="utf-8"?>
<formControlPr xmlns="http://schemas.microsoft.com/office/spreadsheetml/2009/9/main" objectType="Button"/>
</file>

<file path=xl/ctrlProps/ctrlProp625.xml><?xml version="1.0" encoding="utf-8"?>
<formControlPr xmlns="http://schemas.microsoft.com/office/spreadsheetml/2009/9/main" objectType="Button"/>
</file>

<file path=xl/ctrlProps/ctrlProp626.xml><?xml version="1.0" encoding="utf-8"?>
<formControlPr xmlns="http://schemas.microsoft.com/office/spreadsheetml/2009/9/main" objectType="Button"/>
</file>

<file path=xl/ctrlProps/ctrlProp627.xml><?xml version="1.0" encoding="utf-8"?>
<formControlPr xmlns="http://schemas.microsoft.com/office/spreadsheetml/2009/9/main" objectType="Button"/>
</file>

<file path=xl/ctrlProps/ctrlProp628.xml><?xml version="1.0" encoding="utf-8"?>
<formControlPr xmlns="http://schemas.microsoft.com/office/spreadsheetml/2009/9/main" objectType="Button"/>
</file>

<file path=xl/ctrlProps/ctrlProp629.xml><?xml version="1.0" encoding="utf-8"?>
<formControlPr xmlns="http://schemas.microsoft.com/office/spreadsheetml/2009/9/main" objectType="Button"/>
</file>

<file path=xl/ctrlProps/ctrlProp63.xml><?xml version="1.0" encoding="utf-8"?>
<formControlPr xmlns="http://schemas.microsoft.com/office/spreadsheetml/2009/9/main" objectType="Button"/>
</file>

<file path=xl/ctrlProps/ctrlProp630.xml><?xml version="1.0" encoding="utf-8"?>
<formControlPr xmlns="http://schemas.microsoft.com/office/spreadsheetml/2009/9/main" objectType="Button"/>
</file>

<file path=xl/ctrlProps/ctrlProp631.xml><?xml version="1.0" encoding="utf-8"?>
<formControlPr xmlns="http://schemas.microsoft.com/office/spreadsheetml/2009/9/main" objectType="Button"/>
</file>

<file path=xl/ctrlProps/ctrlProp632.xml><?xml version="1.0" encoding="utf-8"?>
<formControlPr xmlns="http://schemas.microsoft.com/office/spreadsheetml/2009/9/main" objectType="Button"/>
</file>

<file path=xl/ctrlProps/ctrlProp633.xml><?xml version="1.0" encoding="utf-8"?>
<formControlPr xmlns="http://schemas.microsoft.com/office/spreadsheetml/2009/9/main" objectType="Button"/>
</file>

<file path=xl/ctrlProps/ctrlProp634.xml><?xml version="1.0" encoding="utf-8"?>
<formControlPr xmlns="http://schemas.microsoft.com/office/spreadsheetml/2009/9/main" objectType="Button"/>
</file>

<file path=xl/ctrlProps/ctrlProp635.xml><?xml version="1.0" encoding="utf-8"?>
<formControlPr xmlns="http://schemas.microsoft.com/office/spreadsheetml/2009/9/main" objectType="Button"/>
</file>

<file path=xl/ctrlProps/ctrlProp636.xml><?xml version="1.0" encoding="utf-8"?>
<formControlPr xmlns="http://schemas.microsoft.com/office/spreadsheetml/2009/9/main" objectType="Button"/>
</file>

<file path=xl/ctrlProps/ctrlProp637.xml><?xml version="1.0" encoding="utf-8"?>
<formControlPr xmlns="http://schemas.microsoft.com/office/spreadsheetml/2009/9/main" objectType="Button"/>
</file>

<file path=xl/ctrlProps/ctrlProp638.xml><?xml version="1.0" encoding="utf-8"?>
<formControlPr xmlns="http://schemas.microsoft.com/office/spreadsheetml/2009/9/main" objectType="Button"/>
</file>

<file path=xl/ctrlProps/ctrlProp639.xml><?xml version="1.0" encoding="utf-8"?>
<formControlPr xmlns="http://schemas.microsoft.com/office/spreadsheetml/2009/9/main" objectType="Button"/>
</file>

<file path=xl/ctrlProps/ctrlProp64.xml><?xml version="1.0" encoding="utf-8"?>
<formControlPr xmlns="http://schemas.microsoft.com/office/spreadsheetml/2009/9/main" objectType="Button"/>
</file>

<file path=xl/ctrlProps/ctrlProp640.xml><?xml version="1.0" encoding="utf-8"?>
<formControlPr xmlns="http://schemas.microsoft.com/office/spreadsheetml/2009/9/main" objectType="Button"/>
</file>

<file path=xl/ctrlProps/ctrlProp641.xml><?xml version="1.0" encoding="utf-8"?>
<formControlPr xmlns="http://schemas.microsoft.com/office/spreadsheetml/2009/9/main" objectType="Button"/>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file>

<file path=xl/ctrlProps/ctrlProp655.xml><?xml version="1.0" encoding="utf-8"?>
<formControlPr xmlns="http://schemas.microsoft.com/office/spreadsheetml/2009/9/main" objectType="Button"/>
</file>

<file path=xl/ctrlProps/ctrlProp656.xml><?xml version="1.0" encoding="utf-8"?>
<formControlPr xmlns="http://schemas.microsoft.com/office/spreadsheetml/2009/9/main" objectType="Button"/>
</file>

<file path=xl/ctrlProps/ctrlProp657.xml><?xml version="1.0" encoding="utf-8"?>
<formControlPr xmlns="http://schemas.microsoft.com/office/spreadsheetml/2009/9/main" objectType="Button"/>
</file>

<file path=xl/ctrlProps/ctrlProp658.xml><?xml version="1.0" encoding="utf-8"?>
<formControlPr xmlns="http://schemas.microsoft.com/office/spreadsheetml/2009/9/main" objectType="Button"/>
</file>

<file path=xl/ctrlProps/ctrlProp659.xml><?xml version="1.0" encoding="utf-8"?>
<formControlPr xmlns="http://schemas.microsoft.com/office/spreadsheetml/2009/9/main" objectType="Button"/>
</file>

<file path=xl/ctrlProps/ctrlProp66.xml><?xml version="1.0" encoding="utf-8"?>
<formControlPr xmlns="http://schemas.microsoft.com/office/spreadsheetml/2009/9/main" objectType="Button"/>
</file>

<file path=xl/ctrlProps/ctrlProp660.xml><?xml version="1.0" encoding="utf-8"?>
<formControlPr xmlns="http://schemas.microsoft.com/office/spreadsheetml/2009/9/main" objectType="Button"/>
</file>

<file path=xl/ctrlProps/ctrlProp661.xml><?xml version="1.0" encoding="utf-8"?>
<formControlPr xmlns="http://schemas.microsoft.com/office/spreadsheetml/2009/9/main" objectType="Button"/>
</file>

<file path=xl/ctrlProps/ctrlProp662.xml><?xml version="1.0" encoding="utf-8"?>
<formControlPr xmlns="http://schemas.microsoft.com/office/spreadsheetml/2009/9/main" objectType="Button"/>
</file>

<file path=xl/ctrlProps/ctrlProp663.xml><?xml version="1.0" encoding="utf-8"?>
<formControlPr xmlns="http://schemas.microsoft.com/office/spreadsheetml/2009/9/main" objectType="Button"/>
</file>

<file path=xl/ctrlProps/ctrlProp664.xml><?xml version="1.0" encoding="utf-8"?>
<formControlPr xmlns="http://schemas.microsoft.com/office/spreadsheetml/2009/9/main" objectType="Button"/>
</file>

<file path=xl/ctrlProps/ctrlProp665.xml><?xml version="1.0" encoding="utf-8"?>
<formControlPr xmlns="http://schemas.microsoft.com/office/spreadsheetml/2009/9/main" objectType="Button"/>
</file>

<file path=xl/ctrlProps/ctrlProp666.xml><?xml version="1.0" encoding="utf-8"?>
<formControlPr xmlns="http://schemas.microsoft.com/office/spreadsheetml/2009/9/main" objectType="Button"/>
</file>

<file path=xl/ctrlProps/ctrlProp667.xml><?xml version="1.0" encoding="utf-8"?>
<formControlPr xmlns="http://schemas.microsoft.com/office/spreadsheetml/2009/9/main" objectType="Button"/>
</file>

<file path=xl/ctrlProps/ctrlProp668.xml><?xml version="1.0" encoding="utf-8"?>
<formControlPr xmlns="http://schemas.microsoft.com/office/spreadsheetml/2009/9/main" objectType="Button"/>
</file>

<file path=xl/ctrlProps/ctrlProp669.xml><?xml version="1.0" encoding="utf-8"?>
<formControlPr xmlns="http://schemas.microsoft.com/office/spreadsheetml/2009/9/main" objectType="Button"/>
</file>

<file path=xl/ctrlProps/ctrlProp67.xml><?xml version="1.0" encoding="utf-8"?>
<formControlPr xmlns="http://schemas.microsoft.com/office/spreadsheetml/2009/9/main" objectType="Button"/>
</file>

<file path=xl/ctrlProps/ctrlProp670.xml><?xml version="1.0" encoding="utf-8"?>
<formControlPr xmlns="http://schemas.microsoft.com/office/spreadsheetml/2009/9/main" objectType="Button"/>
</file>

<file path=xl/ctrlProps/ctrlProp671.xml><?xml version="1.0" encoding="utf-8"?>
<formControlPr xmlns="http://schemas.microsoft.com/office/spreadsheetml/2009/9/main" objectType="Button"/>
</file>

<file path=xl/ctrlProps/ctrlProp672.xml><?xml version="1.0" encoding="utf-8"?>
<formControlPr xmlns="http://schemas.microsoft.com/office/spreadsheetml/2009/9/main" objectType="Button"/>
</file>

<file path=xl/ctrlProps/ctrlProp673.xml><?xml version="1.0" encoding="utf-8"?>
<formControlPr xmlns="http://schemas.microsoft.com/office/spreadsheetml/2009/9/main" objectType="Button"/>
</file>

<file path=xl/ctrlProps/ctrlProp674.xml><?xml version="1.0" encoding="utf-8"?>
<formControlPr xmlns="http://schemas.microsoft.com/office/spreadsheetml/2009/9/main" objectType="Button"/>
</file>

<file path=xl/ctrlProps/ctrlProp675.xml><?xml version="1.0" encoding="utf-8"?>
<formControlPr xmlns="http://schemas.microsoft.com/office/spreadsheetml/2009/9/main" objectType="Button"/>
</file>

<file path=xl/ctrlProps/ctrlProp676.xml><?xml version="1.0" encoding="utf-8"?>
<formControlPr xmlns="http://schemas.microsoft.com/office/spreadsheetml/2009/9/main" objectType="Button"/>
</file>

<file path=xl/ctrlProps/ctrlProp677.xml><?xml version="1.0" encoding="utf-8"?>
<formControlPr xmlns="http://schemas.microsoft.com/office/spreadsheetml/2009/9/main" objectType="Button"/>
</file>

<file path=xl/ctrlProps/ctrlProp678.xml><?xml version="1.0" encoding="utf-8"?>
<formControlPr xmlns="http://schemas.microsoft.com/office/spreadsheetml/2009/9/main" objectType="Button"/>
</file>

<file path=xl/ctrlProps/ctrlProp679.xml><?xml version="1.0" encoding="utf-8"?>
<formControlPr xmlns="http://schemas.microsoft.com/office/spreadsheetml/2009/9/main" objectType="Button"/>
</file>

<file path=xl/ctrlProps/ctrlProp68.xml><?xml version="1.0" encoding="utf-8"?>
<formControlPr xmlns="http://schemas.microsoft.com/office/spreadsheetml/2009/9/main" objectType="Button"/>
</file>

<file path=xl/ctrlProps/ctrlProp680.xml><?xml version="1.0" encoding="utf-8"?>
<formControlPr xmlns="http://schemas.microsoft.com/office/spreadsheetml/2009/9/main" objectType="Button"/>
</file>

<file path=xl/ctrlProps/ctrlProp681.xml><?xml version="1.0" encoding="utf-8"?>
<formControlPr xmlns="http://schemas.microsoft.com/office/spreadsheetml/2009/9/main" objectType="Button"/>
</file>

<file path=xl/ctrlProps/ctrlProp682.xml><?xml version="1.0" encoding="utf-8"?>
<formControlPr xmlns="http://schemas.microsoft.com/office/spreadsheetml/2009/9/main" objectType="Button"/>
</file>

<file path=xl/ctrlProps/ctrlProp683.xml><?xml version="1.0" encoding="utf-8"?>
<formControlPr xmlns="http://schemas.microsoft.com/office/spreadsheetml/2009/9/main" objectType="Button"/>
</file>

<file path=xl/ctrlProps/ctrlProp684.xml><?xml version="1.0" encoding="utf-8"?>
<formControlPr xmlns="http://schemas.microsoft.com/office/spreadsheetml/2009/9/main" objectType="Button"/>
</file>

<file path=xl/ctrlProps/ctrlProp685.xml><?xml version="1.0" encoding="utf-8"?>
<formControlPr xmlns="http://schemas.microsoft.com/office/spreadsheetml/2009/9/main" objectType="Button"/>
</file>

<file path=xl/ctrlProps/ctrlProp686.xml><?xml version="1.0" encoding="utf-8"?>
<formControlPr xmlns="http://schemas.microsoft.com/office/spreadsheetml/2009/9/main" objectType="Button"/>
</file>

<file path=xl/ctrlProps/ctrlProp687.xml><?xml version="1.0" encoding="utf-8"?>
<formControlPr xmlns="http://schemas.microsoft.com/office/spreadsheetml/2009/9/main" objectType="Button"/>
</file>

<file path=xl/ctrlProps/ctrlProp688.xml><?xml version="1.0" encoding="utf-8"?>
<formControlPr xmlns="http://schemas.microsoft.com/office/spreadsheetml/2009/9/main" objectType="Button"/>
</file>

<file path=xl/ctrlProps/ctrlProp689.xml><?xml version="1.0" encoding="utf-8"?>
<formControlPr xmlns="http://schemas.microsoft.com/office/spreadsheetml/2009/9/main" objectType="Button"/>
</file>

<file path=xl/ctrlProps/ctrlProp69.xml><?xml version="1.0" encoding="utf-8"?>
<formControlPr xmlns="http://schemas.microsoft.com/office/spreadsheetml/2009/9/main" objectType="Button"/>
</file>

<file path=xl/ctrlProps/ctrlProp690.xml><?xml version="1.0" encoding="utf-8"?>
<formControlPr xmlns="http://schemas.microsoft.com/office/spreadsheetml/2009/9/main" objectType="Button"/>
</file>

<file path=xl/ctrlProps/ctrlProp691.xml><?xml version="1.0" encoding="utf-8"?>
<formControlPr xmlns="http://schemas.microsoft.com/office/spreadsheetml/2009/9/main" objectType="Button"/>
</file>

<file path=xl/ctrlProps/ctrlProp692.xml><?xml version="1.0" encoding="utf-8"?>
<formControlPr xmlns="http://schemas.microsoft.com/office/spreadsheetml/2009/9/main" objectType="Button"/>
</file>

<file path=xl/ctrlProps/ctrlProp693.xml><?xml version="1.0" encoding="utf-8"?>
<formControlPr xmlns="http://schemas.microsoft.com/office/spreadsheetml/2009/9/main" objectType="Button"/>
</file>

<file path=xl/ctrlProps/ctrlProp694.xml><?xml version="1.0" encoding="utf-8"?>
<formControlPr xmlns="http://schemas.microsoft.com/office/spreadsheetml/2009/9/main" objectType="Button"/>
</file>

<file path=xl/ctrlProps/ctrlProp695.xml><?xml version="1.0" encoding="utf-8"?>
<formControlPr xmlns="http://schemas.microsoft.com/office/spreadsheetml/2009/9/main" objectType="Button"/>
</file>

<file path=xl/ctrlProps/ctrlProp696.xml><?xml version="1.0" encoding="utf-8"?>
<formControlPr xmlns="http://schemas.microsoft.com/office/spreadsheetml/2009/9/main" objectType="Button"/>
</file>

<file path=xl/ctrlProps/ctrlProp697.xml><?xml version="1.0" encoding="utf-8"?>
<formControlPr xmlns="http://schemas.microsoft.com/office/spreadsheetml/2009/9/main" objectType="Button"/>
</file>

<file path=xl/ctrlProps/ctrlProp698.xml><?xml version="1.0" encoding="utf-8"?>
<formControlPr xmlns="http://schemas.microsoft.com/office/spreadsheetml/2009/9/main" objectType="Button"/>
</file>

<file path=xl/ctrlProps/ctrlProp699.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70.xml><?xml version="1.0" encoding="utf-8"?>
<formControlPr xmlns="http://schemas.microsoft.com/office/spreadsheetml/2009/9/main" objectType="Button"/>
</file>

<file path=xl/ctrlProps/ctrlProp700.xml><?xml version="1.0" encoding="utf-8"?>
<formControlPr xmlns="http://schemas.microsoft.com/office/spreadsheetml/2009/9/main" objectType="Button"/>
</file>

<file path=xl/ctrlProps/ctrlProp701.xml><?xml version="1.0" encoding="utf-8"?>
<formControlPr xmlns="http://schemas.microsoft.com/office/spreadsheetml/2009/9/main" objectType="Button"/>
</file>

<file path=xl/ctrlProps/ctrlProp702.xml><?xml version="1.0" encoding="utf-8"?>
<formControlPr xmlns="http://schemas.microsoft.com/office/spreadsheetml/2009/9/main" objectType="Button"/>
</file>

<file path=xl/ctrlProps/ctrlProp703.xml><?xml version="1.0" encoding="utf-8"?>
<formControlPr xmlns="http://schemas.microsoft.com/office/spreadsheetml/2009/9/main" objectType="Button"/>
</file>

<file path=xl/ctrlProps/ctrlProp704.xml><?xml version="1.0" encoding="utf-8"?>
<formControlPr xmlns="http://schemas.microsoft.com/office/spreadsheetml/2009/9/main" objectType="Button"/>
</file>

<file path=xl/ctrlProps/ctrlProp705.xml><?xml version="1.0" encoding="utf-8"?>
<formControlPr xmlns="http://schemas.microsoft.com/office/spreadsheetml/2009/9/main" objectType="Button"/>
</file>

<file path=xl/ctrlProps/ctrlProp706.xml><?xml version="1.0" encoding="utf-8"?>
<formControlPr xmlns="http://schemas.microsoft.com/office/spreadsheetml/2009/9/main" objectType="Button"/>
</file>

<file path=xl/ctrlProps/ctrlProp707.xml><?xml version="1.0" encoding="utf-8"?>
<formControlPr xmlns="http://schemas.microsoft.com/office/spreadsheetml/2009/9/main" objectType="Button"/>
</file>

<file path=xl/ctrlProps/ctrlProp708.xml><?xml version="1.0" encoding="utf-8"?>
<formControlPr xmlns="http://schemas.microsoft.com/office/spreadsheetml/2009/9/main" objectType="Button"/>
</file>

<file path=xl/ctrlProps/ctrlProp709.xml><?xml version="1.0" encoding="utf-8"?>
<formControlPr xmlns="http://schemas.microsoft.com/office/spreadsheetml/2009/9/main" objectType="Button"/>
</file>

<file path=xl/ctrlProps/ctrlProp71.xml><?xml version="1.0" encoding="utf-8"?>
<formControlPr xmlns="http://schemas.microsoft.com/office/spreadsheetml/2009/9/main" objectType="Button"/>
</file>

<file path=xl/ctrlProps/ctrlProp710.xml><?xml version="1.0" encoding="utf-8"?>
<formControlPr xmlns="http://schemas.microsoft.com/office/spreadsheetml/2009/9/main" objectType="Button"/>
</file>

<file path=xl/ctrlProps/ctrlProp711.xml><?xml version="1.0" encoding="utf-8"?>
<formControlPr xmlns="http://schemas.microsoft.com/office/spreadsheetml/2009/9/main" objectType="Button"/>
</file>

<file path=xl/ctrlProps/ctrlProp712.xml><?xml version="1.0" encoding="utf-8"?>
<formControlPr xmlns="http://schemas.microsoft.com/office/spreadsheetml/2009/9/main" objectType="Button"/>
</file>

<file path=xl/ctrlProps/ctrlProp713.xml><?xml version="1.0" encoding="utf-8"?>
<formControlPr xmlns="http://schemas.microsoft.com/office/spreadsheetml/2009/9/main" objectType="Button"/>
</file>

<file path=xl/ctrlProps/ctrlProp714.xml><?xml version="1.0" encoding="utf-8"?>
<formControlPr xmlns="http://schemas.microsoft.com/office/spreadsheetml/2009/9/main" objectType="Button"/>
</file>

<file path=xl/ctrlProps/ctrlProp715.xml><?xml version="1.0" encoding="utf-8"?>
<formControlPr xmlns="http://schemas.microsoft.com/office/spreadsheetml/2009/9/main" objectType="Button"/>
</file>

<file path=xl/ctrlProps/ctrlProp716.xml><?xml version="1.0" encoding="utf-8"?>
<formControlPr xmlns="http://schemas.microsoft.com/office/spreadsheetml/2009/9/main" objectType="Button"/>
</file>

<file path=xl/ctrlProps/ctrlProp717.xml><?xml version="1.0" encoding="utf-8"?>
<formControlPr xmlns="http://schemas.microsoft.com/office/spreadsheetml/2009/9/main" objectType="Button"/>
</file>

<file path=xl/ctrlProps/ctrlProp718.xml><?xml version="1.0" encoding="utf-8"?>
<formControlPr xmlns="http://schemas.microsoft.com/office/spreadsheetml/2009/9/main" objectType="Button"/>
</file>

<file path=xl/ctrlProps/ctrlProp719.xml><?xml version="1.0" encoding="utf-8"?>
<formControlPr xmlns="http://schemas.microsoft.com/office/spreadsheetml/2009/9/main" objectType="Button"/>
</file>

<file path=xl/ctrlProps/ctrlProp72.xml><?xml version="1.0" encoding="utf-8"?>
<formControlPr xmlns="http://schemas.microsoft.com/office/spreadsheetml/2009/9/main" objectType="Button"/>
</file>

<file path=xl/ctrlProps/ctrlProp720.xml><?xml version="1.0" encoding="utf-8"?>
<formControlPr xmlns="http://schemas.microsoft.com/office/spreadsheetml/2009/9/main" objectType="Button"/>
</file>

<file path=xl/ctrlProps/ctrlProp721.xml><?xml version="1.0" encoding="utf-8"?>
<formControlPr xmlns="http://schemas.microsoft.com/office/spreadsheetml/2009/9/main" objectType="Button"/>
</file>

<file path=xl/ctrlProps/ctrlProp722.xml><?xml version="1.0" encoding="utf-8"?>
<formControlPr xmlns="http://schemas.microsoft.com/office/spreadsheetml/2009/9/main" objectType="Button"/>
</file>

<file path=xl/ctrlProps/ctrlProp723.xml><?xml version="1.0" encoding="utf-8"?>
<formControlPr xmlns="http://schemas.microsoft.com/office/spreadsheetml/2009/9/main" objectType="Button"/>
</file>

<file path=xl/ctrlProps/ctrlProp724.xml><?xml version="1.0" encoding="utf-8"?>
<formControlPr xmlns="http://schemas.microsoft.com/office/spreadsheetml/2009/9/main" objectType="Button"/>
</file>

<file path=xl/ctrlProps/ctrlProp725.xml><?xml version="1.0" encoding="utf-8"?>
<formControlPr xmlns="http://schemas.microsoft.com/office/spreadsheetml/2009/9/main" objectType="Button"/>
</file>

<file path=xl/ctrlProps/ctrlProp726.xml><?xml version="1.0" encoding="utf-8"?>
<formControlPr xmlns="http://schemas.microsoft.com/office/spreadsheetml/2009/9/main" objectType="Button"/>
</file>

<file path=xl/ctrlProps/ctrlProp727.xml><?xml version="1.0" encoding="utf-8"?>
<formControlPr xmlns="http://schemas.microsoft.com/office/spreadsheetml/2009/9/main" objectType="Button"/>
</file>

<file path=xl/ctrlProps/ctrlProp728.xml><?xml version="1.0" encoding="utf-8"?>
<formControlPr xmlns="http://schemas.microsoft.com/office/spreadsheetml/2009/9/main" objectType="Button"/>
</file>

<file path=xl/ctrlProps/ctrlProp729.xml><?xml version="1.0" encoding="utf-8"?>
<formControlPr xmlns="http://schemas.microsoft.com/office/spreadsheetml/2009/9/main" objectType="Button"/>
</file>

<file path=xl/ctrlProps/ctrlProp73.xml><?xml version="1.0" encoding="utf-8"?>
<formControlPr xmlns="http://schemas.microsoft.com/office/spreadsheetml/2009/9/main" objectType="Button"/>
</file>

<file path=xl/ctrlProps/ctrlProp730.xml><?xml version="1.0" encoding="utf-8"?>
<formControlPr xmlns="http://schemas.microsoft.com/office/spreadsheetml/2009/9/main" objectType="Button"/>
</file>

<file path=xl/ctrlProps/ctrlProp731.xml><?xml version="1.0" encoding="utf-8"?>
<formControlPr xmlns="http://schemas.microsoft.com/office/spreadsheetml/2009/9/main" objectType="Button"/>
</file>

<file path=xl/ctrlProps/ctrlProp732.xml><?xml version="1.0" encoding="utf-8"?>
<formControlPr xmlns="http://schemas.microsoft.com/office/spreadsheetml/2009/9/main" objectType="Button"/>
</file>

<file path=xl/ctrlProps/ctrlProp733.xml><?xml version="1.0" encoding="utf-8"?>
<formControlPr xmlns="http://schemas.microsoft.com/office/spreadsheetml/2009/9/main" objectType="Button"/>
</file>

<file path=xl/ctrlProps/ctrlProp734.xml><?xml version="1.0" encoding="utf-8"?>
<formControlPr xmlns="http://schemas.microsoft.com/office/spreadsheetml/2009/9/main" objectType="Button"/>
</file>

<file path=xl/ctrlProps/ctrlProp735.xml><?xml version="1.0" encoding="utf-8"?>
<formControlPr xmlns="http://schemas.microsoft.com/office/spreadsheetml/2009/9/main" objectType="Button"/>
</file>

<file path=xl/ctrlProps/ctrlProp736.xml><?xml version="1.0" encoding="utf-8"?>
<formControlPr xmlns="http://schemas.microsoft.com/office/spreadsheetml/2009/9/main" objectType="Button"/>
</file>

<file path=xl/ctrlProps/ctrlProp737.xml><?xml version="1.0" encoding="utf-8"?>
<formControlPr xmlns="http://schemas.microsoft.com/office/spreadsheetml/2009/9/main" objectType="Button"/>
</file>

<file path=xl/ctrlProps/ctrlProp738.xml><?xml version="1.0" encoding="utf-8"?>
<formControlPr xmlns="http://schemas.microsoft.com/office/spreadsheetml/2009/9/main" objectType="Button"/>
</file>

<file path=xl/ctrlProps/ctrlProp739.xml><?xml version="1.0" encoding="utf-8"?>
<formControlPr xmlns="http://schemas.microsoft.com/office/spreadsheetml/2009/9/main" objectType="Button"/>
</file>

<file path=xl/ctrlProps/ctrlProp74.xml><?xml version="1.0" encoding="utf-8"?>
<formControlPr xmlns="http://schemas.microsoft.com/office/spreadsheetml/2009/9/main" objectType="Button"/>
</file>

<file path=xl/ctrlProps/ctrlProp740.xml><?xml version="1.0" encoding="utf-8"?>
<formControlPr xmlns="http://schemas.microsoft.com/office/spreadsheetml/2009/9/main" objectType="Button"/>
</file>

<file path=xl/ctrlProps/ctrlProp741.xml><?xml version="1.0" encoding="utf-8"?>
<formControlPr xmlns="http://schemas.microsoft.com/office/spreadsheetml/2009/9/main" objectType="Button"/>
</file>

<file path=xl/ctrlProps/ctrlProp742.xml><?xml version="1.0" encoding="utf-8"?>
<formControlPr xmlns="http://schemas.microsoft.com/office/spreadsheetml/2009/9/main" objectType="Button"/>
</file>

<file path=xl/ctrlProps/ctrlProp743.xml><?xml version="1.0" encoding="utf-8"?>
<formControlPr xmlns="http://schemas.microsoft.com/office/spreadsheetml/2009/9/main" objectType="Button"/>
</file>

<file path=xl/ctrlProps/ctrlProp744.xml><?xml version="1.0" encoding="utf-8"?>
<formControlPr xmlns="http://schemas.microsoft.com/office/spreadsheetml/2009/9/main" objectType="Button"/>
</file>

<file path=xl/ctrlProps/ctrlProp745.xml><?xml version="1.0" encoding="utf-8"?>
<formControlPr xmlns="http://schemas.microsoft.com/office/spreadsheetml/2009/9/main" objectType="Button"/>
</file>

<file path=xl/ctrlProps/ctrlProp746.xml><?xml version="1.0" encoding="utf-8"?>
<formControlPr xmlns="http://schemas.microsoft.com/office/spreadsheetml/2009/9/main" objectType="Button"/>
</file>

<file path=xl/ctrlProps/ctrlProp747.xml><?xml version="1.0" encoding="utf-8"?>
<formControlPr xmlns="http://schemas.microsoft.com/office/spreadsheetml/2009/9/main" objectType="Button"/>
</file>

<file path=xl/ctrlProps/ctrlProp748.xml><?xml version="1.0" encoding="utf-8"?>
<formControlPr xmlns="http://schemas.microsoft.com/office/spreadsheetml/2009/9/main" objectType="Button"/>
</file>

<file path=xl/ctrlProps/ctrlProp749.xml><?xml version="1.0" encoding="utf-8"?>
<formControlPr xmlns="http://schemas.microsoft.com/office/spreadsheetml/2009/9/main" objectType="Button"/>
</file>

<file path=xl/ctrlProps/ctrlProp75.xml><?xml version="1.0" encoding="utf-8"?>
<formControlPr xmlns="http://schemas.microsoft.com/office/spreadsheetml/2009/9/main" objectType="Button"/>
</file>

<file path=xl/ctrlProps/ctrlProp750.xml><?xml version="1.0" encoding="utf-8"?>
<formControlPr xmlns="http://schemas.microsoft.com/office/spreadsheetml/2009/9/main" objectType="Button"/>
</file>

<file path=xl/ctrlProps/ctrlProp751.xml><?xml version="1.0" encoding="utf-8"?>
<formControlPr xmlns="http://schemas.microsoft.com/office/spreadsheetml/2009/9/main" objectType="Button"/>
</file>

<file path=xl/ctrlProps/ctrlProp752.xml><?xml version="1.0" encoding="utf-8"?>
<formControlPr xmlns="http://schemas.microsoft.com/office/spreadsheetml/2009/9/main" objectType="Button"/>
</file>

<file path=xl/ctrlProps/ctrlProp753.xml><?xml version="1.0" encoding="utf-8"?>
<formControlPr xmlns="http://schemas.microsoft.com/office/spreadsheetml/2009/9/main" objectType="Button"/>
</file>

<file path=xl/ctrlProps/ctrlProp754.xml><?xml version="1.0" encoding="utf-8"?>
<formControlPr xmlns="http://schemas.microsoft.com/office/spreadsheetml/2009/9/main" objectType="Button"/>
</file>

<file path=xl/ctrlProps/ctrlProp755.xml><?xml version="1.0" encoding="utf-8"?>
<formControlPr xmlns="http://schemas.microsoft.com/office/spreadsheetml/2009/9/main" objectType="Button"/>
</file>

<file path=xl/ctrlProps/ctrlProp756.xml><?xml version="1.0" encoding="utf-8"?>
<formControlPr xmlns="http://schemas.microsoft.com/office/spreadsheetml/2009/9/main" objectType="Button"/>
</file>

<file path=xl/ctrlProps/ctrlProp757.xml><?xml version="1.0" encoding="utf-8"?>
<formControlPr xmlns="http://schemas.microsoft.com/office/spreadsheetml/2009/9/main" objectType="Button"/>
</file>

<file path=xl/ctrlProps/ctrlProp758.xml><?xml version="1.0" encoding="utf-8"?>
<formControlPr xmlns="http://schemas.microsoft.com/office/spreadsheetml/2009/9/main" objectType="Button"/>
</file>

<file path=xl/ctrlProps/ctrlProp759.xml><?xml version="1.0" encoding="utf-8"?>
<formControlPr xmlns="http://schemas.microsoft.com/office/spreadsheetml/2009/9/main" objectType="Button"/>
</file>

<file path=xl/ctrlProps/ctrlProp76.xml><?xml version="1.0" encoding="utf-8"?>
<formControlPr xmlns="http://schemas.microsoft.com/office/spreadsheetml/2009/9/main" objectType="Button"/>
</file>

<file path=xl/ctrlProps/ctrlProp760.xml><?xml version="1.0" encoding="utf-8"?>
<formControlPr xmlns="http://schemas.microsoft.com/office/spreadsheetml/2009/9/main" objectType="Button"/>
</file>

<file path=xl/ctrlProps/ctrlProp761.xml><?xml version="1.0" encoding="utf-8"?>
<formControlPr xmlns="http://schemas.microsoft.com/office/spreadsheetml/2009/9/main" objectType="Button"/>
</file>

<file path=xl/ctrlProps/ctrlProp762.xml><?xml version="1.0" encoding="utf-8"?>
<formControlPr xmlns="http://schemas.microsoft.com/office/spreadsheetml/2009/9/main" objectType="Button"/>
</file>

<file path=xl/ctrlProps/ctrlProp763.xml><?xml version="1.0" encoding="utf-8"?>
<formControlPr xmlns="http://schemas.microsoft.com/office/spreadsheetml/2009/9/main" objectType="Button"/>
</file>

<file path=xl/ctrlProps/ctrlProp764.xml><?xml version="1.0" encoding="utf-8"?>
<formControlPr xmlns="http://schemas.microsoft.com/office/spreadsheetml/2009/9/main" objectType="Button"/>
</file>

<file path=xl/ctrlProps/ctrlProp765.xml><?xml version="1.0" encoding="utf-8"?>
<formControlPr xmlns="http://schemas.microsoft.com/office/spreadsheetml/2009/9/main" objectType="Button"/>
</file>

<file path=xl/ctrlProps/ctrlProp766.xml><?xml version="1.0" encoding="utf-8"?>
<formControlPr xmlns="http://schemas.microsoft.com/office/spreadsheetml/2009/9/main" objectType="Button"/>
</file>

<file path=xl/ctrlProps/ctrlProp767.xml><?xml version="1.0" encoding="utf-8"?>
<formControlPr xmlns="http://schemas.microsoft.com/office/spreadsheetml/2009/9/main" objectType="Button"/>
</file>

<file path=xl/ctrlProps/ctrlProp768.xml><?xml version="1.0" encoding="utf-8"?>
<formControlPr xmlns="http://schemas.microsoft.com/office/spreadsheetml/2009/9/main" objectType="Button"/>
</file>

<file path=xl/ctrlProps/ctrlProp769.xml><?xml version="1.0" encoding="utf-8"?>
<formControlPr xmlns="http://schemas.microsoft.com/office/spreadsheetml/2009/9/main" objectType="Button"/>
</file>

<file path=xl/ctrlProps/ctrlProp77.xml><?xml version="1.0" encoding="utf-8"?>
<formControlPr xmlns="http://schemas.microsoft.com/office/spreadsheetml/2009/9/main" objectType="Button"/>
</file>

<file path=xl/ctrlProps/ctrlProp770.xml><?xml version="1.0" encoding="utf-8"?>
<formControlPr xmlns="http://schemas.microsoft.com/office/spreadsheetml/2009/9/main" objectType="Button"/>
</file>

<file path=xl/ctrlProps/ctrlProp771.xml><?xml version="1.0" encoding="utf-8"?>
<formControlPr xmlns="http://schemas.microsoft.com/office/spreadsheetml/2009/9/main" objectType="Button"/>
</file>

<file path=xl/ctrlProps/ctrlProp772.xml><?xml version="1.0" encoding="utf-8"?>
<formControlPr xmlns="http://schemas.microsoft.com/office/spreadsheetml/2009/9/main" objectType="Button"/>
</file>

<file path=xl/ctrlProps/ctrlProp773.xml><?xml version="1.0" encoding="utf-8"?>
<formControlPr xmlns="http://schemas.microsoft.com/office/spreadsheetml/2009/9/main" objectType="Button"/>
</file>

<file path=xl/ctrlProps/ctrlProp774.xml><?xml version="1.0" encoding="utf-8"?>
<formControlPr xmlns="http://schemas.microsoft.com/office/spreadsheetml/2009/9/main" objectType="Button"/>
</file>

<file path=xl/ctrlProps/ctrlProp775.xml><?xml version="1.0" encoding="utf-8"?>
<formControlPr xmlns="http://schemas.microsoft.com/office/spreadsheetml/2009/9/main" objectType="Button"/>
</file>

<file path=xl/ctrlProps/ctrlProp776.xml><?xml version="1.0" encoding="utf-8"?>
<formControlPr xmlns="http://schemas.microsoft.com/office/spreadsheetml/2009/9/main" objectType="Button"/>
</file>

<file path=xl/ctrlProps/ctrlProp777.xml><?xml version="1.0" encoding="utf-8"?>
<formControlPr xmlns="http://schemas.microsoft.com/office/spreadsheetml/2009/9/main" objectType="Button"/>
</file>

<file path=xl/ctrlProps/ctrlProp778.xml><?xml version="1.0" encoding="utf-8"?>
<formControlPr xmlns="http://schemas.microsoft.com/office/spreadsheetml/2009/9/main" objectType="Button"/>
</file>

<file path=xl/ctrlProps/ctrlProp779.xml><?xml version="1.0" encoding="utf-8"?>
<formControlPr xmlns="http://schemas.microsoft.com/office/spreadsheetml/2009/9/main" objectType="Button"/>
</file>

<file path=xl/ctrlProps/ctrlProp78.xml><?xml version="1.0" encoding="utf-8"?>
<formControlPr xmlns="http://schemas.microsoft.com/office/spreadsheetml/2009/9/main" objectType="Button"/>
</file>

<file path=xl/ctrlProps/ctrlProp780.xml><?xml version="1.0" encoding="utf-8"?>
<formControlPr xmlns="http://schemas.microsoft.com/office/spreadsheetml/2009/9/main" objectType="Button"/>
</file>

<file path=xl/ctrlProps/ctrlProp781.xml><?xml version="1.0" encoding="utf-8"?>
<formControlPr xmlns="http://schemas.microsoft.com/office/spreadsheetml/2009/9/main" objectType="Button"/>
</file>

<file path=xl/ctrlProps/ctrlProp782.xml><?xml version="1.0" encoding="utf-8"?>
<formControlPr xmlns="http://schemas.microsoft.com/office/spreadsheetml/2009/9/main" objectType="Button"/>
</file>

<file path=xl/ctrlProps/ctrlProp783.xml><?xml version="1.0" encoding="utf-8"?>
<formControlPr xmlns="http://schemas.microsoft.com/office/spreadsheetml/2009/9/main" objectType="Button"/>
</file>

<file path=xl/ctrlProps/ctrlProp784.xml><?xml version="1.0" encoding="utf-8"?>
<formControlPr xmlns="http://schemas.microsoft.com/office/spreadsheetml/2009/9/main" objectType="Button"/>
</file>

<file path=xl/ctrlProps/ctrlProp785.xml><?xml version="1.0" encoding="utf-8"?>
<formControlPr xmlns="http://schemas.microsoft.com/office/spreadsheetml/2009/9/main" objectType="Button"/>
</file>

<file path=xl/ctrlProps/ctrlProp786.xml><?xml version="1.0" encoding="utf-8"?>
<formControlPr xmlns="http://schemas.microsoft.com/office/spreadsheetml/2009/9/main" objectType="Button"/>
</file>

<file path=xl/ctrlProps/ctrlProp787.xml><?xml version="1.0" encoding="utf-8"?>
<formControlPr xmlns="http://schemas.microsoft.com/office/spreadsheetml/2009/9/main" objectType="Button"/>
</file>

<file path=xl/ctrlProps/ctrlProp788.xml><?xml version="1.0" encoding="utf-8"?>
<formControlPr xmlns="http://schemas.microsoft.com/office/spreadsheetml/2009/9/main" objectType="Button"/>
</file>

<file path=xl/ctrlProps/ctrlProp789.xml><?xml version="1.0" encoding="utf-8"?>
<formControlPr xmlns="http://schemas.microsoft.com/office/spreadsheetml/2009/9/main" objectType="Button"/>
</file>

<file path=xl/ctrlProps/ctrlProp79.xml><?xml version="1.0" encoding="utf-8"?>
<formControlPr xmlns="http://schemas.microsoft.com/office/spreadsheetml/2009/9/main" objectType="Button"/>
</file>

<file path=xl/ctrlProps/ctrlProp790.xml><?xml version="1.0" encoding="utf-8"?>
<formControlPr xmlns="http://schemas.microsoft.com/office/spreadsheetml/2009/9/main" objectType="Button"/>
</file>

<file path=xl/ctrlProps/ctrlProp791.xml><?xml version="1.0" encoding="utf-8"?>
<formControlPr xmlns="http://schemas.microsoft.com/office/spreadsheetml/2009/9/main" objectType="Button"/>
</file>

<file path=xl/ctrlProps/ctrlProp792.xml><?xml version="1.0" encoding="utf-8"?>
<formControlPr xmlns="http://schemas.microsoft.com/office/spreadsheetml/2009/9/main" objectType="Button"/>
</file>

<file path=xl/ctrlProps/ctrlProp793.xml><?xml version="1.0" encoding="utf-8"?>
<formControlPr xmlns="http://schemas.microsoft.com/office/spreadsheetml/2009/9/main" objectType="Button"/>
</file>

<file path=xl/ctrlProps/ctrlProp794.xml><?xml version="1.0" encoding="utf-8"?>
<formControlPr xmlns="http://schemas.microsoft.com/office/spreadsheetml/2009/9/main" objectType="Button"/>
</file>

<file path=xl/ctrlProps/ctrlProp795.xml><?xml version="1.0" encoding="utf-8"?>
<formControlPr xmlns="http://schemas.microsoft.com/office/spreadsheetml/2009/9/main" objectType="Button"/>
</file>

<file path=xl/ctrlProps/ctrlProp796.xml><?xml version="1.0" encoding="utf-8"?>
<formControlPr xmlns="http://schemas.microsoft.com/office/spreadsheetml/2009/9/main" objectType="Button"/>
</file>

<file path=xl/ctrlProps/ctrlProp797.xml><?xml version="1.0" encoding="utf-8"?>
<formControlPr xmlns="http://schemas.microsoft.com/office/spreadsheetml/2009/9/main" objectType="Button"/>
</file>

<file path=xl/ctrlProps/ctrlProp798.xml><?xml version="1.0" encoding="utf-8"?>
<formControlPr xmlns="http://schemas.microsoft.com/office/spreadsheetml/2009/9/main" objectType="Button"/>
</file>

<file path=xl/ctrlProps/ctrlProp799.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80.xml><?xml version="1.0" encoding="utf-8"?>
<formControlPr xmlns="http://schemas.microsoft.com/office/spreadsheetml/2009/9/main" objectType="Button"/>
</file>

<file path=xl/ctrlProps/ctrlProp800.xml><?xml version="1.0" encoding="utf-8"?>
<formControlPr xmlns="http://schemas.microsoft.com/office/spreadsheetml/2009/9/main" objectType="Button"/>
</file>

<file path=xl/ctrlProps/ctrlProp801.xml><?xml version="1.0" encoding="utf-8"?>
<formControlPr xmlns="http://schemas.microsoft.com/office/spreadsheetml/2009/9/main" objectType="Button"/>
</file>

<file path=xl/ctrlProps/ctrlProp802.xml><?xml version="1.0" encoding="utf-8"?>
<formControlPr xmlns="http://schemas.microsoft.com/office/spreadsheetml/2009/9/main" objectType="Button"/>
</file>

<file path=xl/ctrlProps/ctrlProp803.xml><?xml version="1.0" encoding="utf-8"?>
<formControlPr xmlns="http://schemas.microsoft.com/office/spreadsheetml/2009/9/main" objectType="Button"/>
</file>

<file path=xl/ctrlProps/ctrlProp804.xml><?xml version="1.0" encoding="utf-8"?>
<formControlPr xmlns="http://schemas.microsoft.com/office/spreadsheetml/2009/9/main" objectType="Button"/>
</file>

<file path=xl/ctrlProps/ctrlProp805.xml><?xml version="1.0" encoding="utf-8"?>
<formControlPr xmlns="http://schemas.microsoft.com/office/spreadsheetml/2009/9/main" objectType="Button"/>
</file>

<file path=xl/ctrlProps/ctrlProp806.xml><?xml version="1.0" encoding="utf-8"?>
<formControlPr xmlns="http://schemas.microsoft.com/office/spreadsheetml/2009/9/main" objectType="Button"/>
</file>

<file path=xl/ctrlProps/ctrlProp807.xml><?xml version="1.0" encoding="utf-8"?>
<formControlPr xmlns="http://schemas.microsoft.com/office/spreadsheetml/2009/9/main" objectType="Button"/>
</file>

<file path=xl/ctrlProps/ctrlProp808.xml><?xml version="1.0" encoding="utf-8"?>
<formControlPr xmlns="http://schemas.microsoft.com/office/spreadsheetml/2009/9/main" objectType="Button"/>
</file>

<file path=xl/ctrlProps/ctrlProp809.xml><?xml version="1.0" encoding="utf-8"?>
<formControlPr xmlns="http://schemas.microsoft.com/office/spreadsheetml/2009/9/main" objectType="Button"/>
</file>

<file path=xl/ctrlProps/ctrlProp81.xml><?xml version="1.0" encoding="utf-8"?>
<formControlPr xmlns="http://schemas.microsoft.com/office/spreadsheetml/2009/9/main" objectType="Button"/>
</file>

<file path=xl/ctrlProps/ctrlProp810.xml><?xml version="1.0" encoding="utf-8"?>
<formControlPr xmlns="http://schemas.microsoft.com/office/spreadsheetml/2009/9/main" objectType="Button"/>
</file>

<file path=xl/ctrlProps/ctrlProp811.xml><?xml version="1.0" encoding="utf-8"?>
<formControlPr xmlns="http://schemas.microsoft.com/office/spreadsheetml/2009/9/main" objectType="Button"/>
</file>

<file path=xl/ctrlProps/ctrlProp812.xml><?xml version="1.0" encoding="utf-8"?>
<formControlPr xmlns="http://schemas.microsoft.com/office/spreadsheetml/2009/9/main" objectType="Button"/>
</file>

<file path=xl/ctrlProps/ctrlProp813.xml><?xml version="1.0" encoding="utf-8"?>
<formControlPr xmlns="http://schemas.microsoft.com/office/spreadsheetml/2009/9/main" objectType="Button"/>
</file>

<file path=xl/ctrlProps/ctrlProp814.xml><?xml version="1.0" encoding="utf-8"?>
<formControlPr xmlns="http://schemas.microsoft.com/office/spreadsheetml/2009/9/main" objectType="Button"/>
</file>

<file path=xl/ctrlProps/ctrlProp815.xml><?xml version="1.0" encoding="utf-8"?>
<formControlPr xmlns="http://schemas.microsoft.com/office/spreadsheetml/2009/9/main" objectType="Button"/>
</file>

<file path=xl/ctrlProps/ctrlProp816.xml><?xml version="1.0" encoding="utf-8"?>
<formControlPr xmlns="http://schemas.microsoft.com/office/spreadsheetml/2009/9/main" objectType="Button"/>
</file>

<file path=xl/ctrlProps/ctrlProp817.xml><?xml version="1.0" encoding="utf-8"?>
<formControlPr xmlns="http://schemas.microsoft.com/office/spreadsheetml/2009/9/main" objectType="Button"/>
</file>

<file path=xl/ctrlProps/ctrlProp818.xml><?xml version="1.0" encoding="utf-8"?>
<formControlPr xmlns="http://schemas.microsoft.com/office/spreadsheetml/2009/9/main" objectType="Button"/>
</file>

<file path=xl/ctrlProps/ctrlProp819.xml><?xml version="1.0" encoding="utf-8"?>
<formControlPr xmlns="http://schemas.microsoft.com/office/spreadsheetml/2009/9/main" objectType="Button"/>
</file>

<file path=xl/ctrlProps/ctrlProp82.xml><?xml version="1.0" encoding="utf-8"?>
<formControlPr xmlns="http://schemas.microsoft.com/office/spreadsheetml/2009/9/main" objectType="Button"/>
</file>

<file path=xl/ctrlProps/ctrlProp820.xml><?xml version="1.0" encoding="utf-8"?>
<formControlPr xmlns="http://schemas.microsoft.com/office/spreadsheetml/2009/9/main" objectType="Button"/>
</file>

<file path=xl/ctrlProps/ctrlProp821.xml><?xml version="1.0" encoding="utf-8"?>
<formControlPr xmlns="http://schemas.microsoft.com/office/spreadsheetml/2009/9/main" objectType="Button"/>
</file>

<file path=xl/ctrlProps/ctrlProp822.xml><?xml version="1.0" encoding="utf-8"?>
<formControlPr xmlns="http://schemas.microsoft.com/office/spreadsheetml/2009/9/main" objectType="Button"/>
</file>

<file path=xl/ctrlProps/ctrlProp823.xml><?xml version="1.0" encoding="utf-8"?>
<formControlPr xmlns="http://schemas.microsoft.com/office/spreadsheetml/2009/9/main" objectType="Button"/>
</file>

<file path=xl/ctrlProps/ctrlProp824.xml><?xml version="1.0" encoding="utf-8"?>
<formControlPr xmlns="http://schemas.microsoft.com/office/spreadsheetml/2009/9/main" objectType="Button"/>
</file>

<file path=xl/ctrlProps/ctrlProp825.xml><?xml version="1.0" encoding="utf-8"?>
<formControlPr xmlns="http://schemas.microsoft.com/office/spreadsheetml/2009/9/main" objectType="Button"/>
</file>

<file path=xl/ctrlProps/ctrlProp826.xml><?xml version="1.0" encoding="utf-8"?>
<formControlPr xmlns="http://schemas.microsoft.com/office/spreadsheetml/2009/9/main" objectType="Button"/>
</file>

<file path=xl/ctrlProps/ctrlProp827.xml><?xml version="1.0" encoding="utf-8"?>
<formControlPr xmlns="http://schemas.microsoft.com/office/spreadsheetml/2009/9/main" objectType="Button"/>
</file>

<file path=xl/ctrlProps/ctrlProp828.xml><?xml version="1.0" encoding="utf-8"?>
<formControlPr xmlns="http://schemas.microsoft.com/office/spreadsheetml/2009/9/main" objectType="Button"/>
</file>

<file path=xl/ctrlProps/ctrlProp829.xml><?xml version="1.0" encoding="utf-8"?>
<formControlPr xmlns="http://schemas.microsoft.com/office/spreadsheetml/2009/9/main" objectType="Button"/>
</file>

<file path=xl/ctrlProps/ctrlProp83.xml><?xml version="1.0" encoding="utf-8"?>
<formControlPr xmlns="http://schemas.microsoft.com/office/spreadsheetml/2009/9/main" objectType="Button"/>
</file>

<file path=xl/ctrlProps/ctrlProp830.xml><?xml version="1.0" encoding="utf-8"?>
<formControlPr xmlns="http://schemas.microsoft.com/office/spreadsheetml/2009/9/main" objectType="Button"/>
</file>

<file path=xl/ctrlProps/ctrlProp831.xml><?xml version="1.0" encoding="utf-8"?>
<formControlPr xmlns="http://schemas.microsoft.com/office/spreadsheetml/2009/9/main" objectType="Button"/>
</file>

<file path=xl/ctrlProps/ctrlProp832.xml><?xml version="1.0" encoding="utf-8"?>
<formControlPr xmlns="http://schemas.microsoft.com/office/spreadsheetml/2009/9/main" objectType="Button"/>
</file>

<file path=xl/ctrlProps/ctrlProp833.xml><?xml version="1.0" encoding="utf-8"?>
<formControlPr xmlns="http://schemas.microsoft.com/office/spreadsheetml/2009/9/main" objectType="Button"/>
</file>

<file path=xl/ctrlProps/ctrlProp834.xml><?xml version="1.0" encoding="utf-8"?>
<formControlPr xmlns="http://schemas.microsoft.com/office/spreadsheetml/2009/9/main" objectType="Button"/>
</file>

<file path=xl/ctrlProps/ctrlProp835.xml><?xml version="1.0" encoding="utf-8"?>
<formControlPr xmlns="http://schemas.microsoft.com/office/spreadsheetml/2009/9/main" objectType="Button"/>
</file>

<file path=xl/ctrlProps/ctrlProp836.xml><?xml version="1.0" encoding="utf-8"?>
<formControlPr xmlns="http://schemas.microsoft.com/office/spreadsheetml/2009/9/main" objectType="Button"/>
</file>

<file path=xl/ctrlProps/ctrlProp837.xml><?xml version="1.0" encoding="utf-8"?>
<formControlPr xmlns="http://schemas.microsoft.com/office/spreadsheetml/2009/9/main" objectType="Button"/>
</file>

<file path=xl/ctrlProps/ctrlProp838.xml><?xml version="1.0" encoding="utf-8"?>
<formControlPr xmlns="http://schemas.microsoft.com/office/spreadsheetml/2009/9/main" objectType="Button"/>
</file>

<file path=xl/ctrlProps/ctrlProp839.xml><?xml version="1.0" encoding="utf-8"?>
<formControlPr xmlns="http://schemas.microsoft.com/office/spreadsheetml/2009/9/main" objectType="Button"/>
</file>

<file path=xl/ctrlProps/ctrlProp84.xml><?xml version="1.0" encoding="utf-8"?>
<formControlPr xmlns="http://schemas.microsoft.com/office/spreadsheetml/2009/9/main" objectType="Button"/>
</file>

<file path=xl/ctrlProps/ctrlProp840.xml><?xml version="1.0" encoding="utf-8"?>
<formControlPr xmlns="http://schemas.microsoft.com/office/spreadsheetml/2009/9/main" objectType="Button"/>
</file>

<file path=xl/ctrlProps/ctrlProp841.xml><?xml version="1.0" encoding="utf-8"?>
<formControlPr xmlns="http://schemas.microsoft.com/office/spreadsheetml/2009/9/main" objectType="Button"/>
</file>

<file path=xl/ctrlProps/ctrlProp842.xml><?xml version="1.0" encoding="utf-8"?>
<formControlPr xmlns="http://schemas.microsoft.com/office/spreadsheetml/2009/9/main" objectType="Button"/>
</file>

<file path=xl/ctrlProps/ctrlProp843.xml><?xml version="1.0" encoding="utf-8"?>
<formControlPr xmlns="http://schemas.microsoft.com/office/spreadsheetml/2009/9/main" objectType="Button"/>
</file>

<file path=xl/ctrlProps/ctrlProp844.xml><?xml version="1.0" encoding="utf-8"?>
<formControlPr xmlns="http://schemas.microsoft.com/office/spreadsheetml/2009/9/main" objectType="Button"/>
</file>

<file path=xl/ctrlProps/ctrlProp845.xml><?xml version="1.0" encoding="utf-8"?>
<formControlPr xmlns="http://schemas.microsoft.com/office/spreadsheetml/2009/9/main" objectType="Button"/>
</file>

<file path=xl/ctrlProps/ctrlProp846.xml><?xml version="1.0" encoding="utf-8"?>
<formControlPr xmlns="http://schemas.microsoft.com/office/spreadsheetml/2009/9/main" objectType="Button"/>
</file>

<file path=xl/ctrlProps/ctrlProp847.xml><?xml version="1.0" encoding="utf-8"?>
<formControlPr xmlns="http://schemas.microsoft.com/office/spreadsheetml/2009/9/main" objectType="Button"/>
</file>

<file path=xl/ctrlProps/ctrlProp848.xml><?xml version="1.0" encoding="utf-8"?>
<formControlPr xmlns="http://schemas.microsoft.com/office/spreadsheetml/2009/9/main" objectType="Button"/>
</file>

<file path=xl/ctrlProps/ctrlProp849.xml><?xml version="1.0" encoding="utf-8"?>
<formControlPr xmlns="http://schemas.microsoft.com/office/spreadsheetml/2009/9/main" objectType="Button"/>
</file>

<file path=xl/ctrlProps/ctrlProp85.xml><?xml version="1.0" encoding="utf-8"?>
<formControlPr xmlns="http://schemas.microsoft.com/office/spreadsheetml/2009/9/main" objectType="Button"/>
</file>

<file path=xl/ctrlProps/ctrlProp850.xml><?xml version="1.0" encoding="utf-8"?>
<formControlPr xmlns="http://schemas.microsoft.com/office/spreadsheetml/2009/9/main" objectType="Button"/>
</file>

<file path=xl/ctrlProps/ctrlProp851.xml><?xml version="1.0" encoding="utf-8"?>
<formControlPr xmlns="http://schemas.microsoft.com/office/spreadsheetml/2009/9/main" objectType="Button"/>
</file>

<file path=xl/ctrlProps/ctrlProp852.xml><?xml version="1.0" encoding="utf-8"?>
<formControlPr xmlns="http://schemas.microsoft.com/office/spreadsheetml/2009/9/main" objectType="Button"/>
</file>

<file path=xl/ctrlProps/ctrlProp853.xml><?xml version="1.0" encoding="utf-8"?>
<formControlPr xmlns="http://schemas.microsoft.com/office/spreadsheetml/2009/9/main" objectType="Button"/>
</file>

<file path=xl/ctrlProps/ctrlProp854.xml><?xml version="1.0" encoding="utf-8"?>
<formControlPr xmlns="http://schemas.microsoft.com/office/spreadsheetml/2009/9/main" objectType="Button"/>
</file>

<file path=xl/ctrlProps/ctrlProp855.xml><?xml version="1.0" encoding="utf-8"?>
<formControlPr xmlns="http://schemas.microsoft.com/office/spreadsheetml/2009/9/main" objectType="Button"/>
</file>

<file path=xl/ctrlProps/ctrlProp856.xml><?xml version="1.0" encoding="utf-8"?>
<formControlPr xmlns="http://schemas.microsoft.com/office/spreadsheetml/2009/9/main" objectType="Button"/>
</file>

<file path=xl/ctrlProps/ctrlProp857.xml><?xml version="1.0" encoding="utf-8"?>
<formControlPr xmlns="http://schemas.microsoft.com/office/spreadsheetml/2009/9/main" objectType="Button"/>
</file>

<file path=xl/ctrlProps/ctrlProp858.xml><?xml version="1.0" encoding="utf-8"?>
<formControlPr xmlns="http://schemas.microsoft.com/office/spreadsheetml/2009/9/main" objectType="Button"/>
</file>

<file path=xl/ctrlProps/ctrlProp859.xml><?xml version="1.0" encoding="utf-8"?>
<formControlPr xmlns="http://schemas.microsoft.com/office/spreadsheetml/2009/9/main" objectType="Button"/>
</file>

<file path=xl/ctrlProps/ctrlProp86.xml><?xml version="1.0" encoding="utf-8"?>
<formControlPr xmlns="http://schemas.microsoft.com/office/spreadsheetml/2009/9/main" objectType="Button"/>
</file>

<file path=xl/ctrlProps/ctrlProp860.xml><?xml version="1.0" encoding="utf-8"?>
<formControlPr xmlns="http://schemas.microsoft.com/office/spreadsheetml/2009/9/main" objectType="Button"/>
</file>

<file path=xl/ctrlProps/ctrlProp861.xml><?xml version="1.0" encoding="utf-8"?>
<formControlPr xmlns="http://schemas.microsoft.com/office/spreadsheetml/2009/9/main" objectType="Button"/>
</file>

<file path=xl/ctrlProps/ctrlProp862.xml><?xml version="1.0" encoding="utf-8"?>
<formControlPr xmlns="http://schemas.microsoft.com/office/spreadsheetml/2009/9/main" objectType="Button"/>
</file>

<file path=xl/ctrlProps/ctrlProp863.xml><?xml version="1.0" encoding="utf-8"?>
<formControlPr xmlns="http://schemas.microsoft.com/office/spreadsheetml/2009/9/main" objectType="Button"/>
</file>

<file path=xl/ctrlProps/ctrlProp864.xml><?xml version="1.0" encoding="utf-8"?>
<formControlPr xmlns="http://schemas.microsoft.com/office/spreadsheetml/2009/9/main" objectType="Button"/>
</file>

<file path=xl/ctrlProps/ctrlProp865.xml><?xml version="1.0" encoding="utf-8"?>
<formControlPr xmlns="http://schemas.microsoft.com/office/spreadsheetml/2009/9/main" objectType="Button"/>
</file>

<file path=xl/ctrlProps/ctrlProp866.xml><?xml version="1.0" encoding="utf-8"?>
<formControlPr xmlns="http://schemas.microsoft.com/office/spreadsheetml/2009/9/main" objectType="Button"/>
</file>

<file path=xl/ctrlProps/ctrlProp867.xml><?xml version="1.0" encoding="utf-8"?>
<formControlPr xmlns="http://schemas.microsoft.com/office/spreadsheetml/2009/9/main" objectType="Button"/>
</file>

<file path=xl/ctrlProps/ctrlProp868.xml><?xml version="1.0" encoding="utf-8"?>
<formControlPr xmlns="http://schemas.microsoft.com/office/spreadsheetml/2009/9/main" objectType="Button"/>
</file>

<file path=xl/ctrlProps/ctrlProp869.xml><?xml version="1.0" encoding="utf-8"?>
<formControlPr xmlns="http://schemas.microsoft.com/office/spreadsheetml/2009/9/main" objectType="Button"/>
</file>

<file path=xl/ctrlProps/ctrlProp87.xml><?xml version="1.0" encoding="utf-8"?>
<formControlPr xmlns="http://schemas.microsoft.com/office/spreadsheetml/2009/9/main" objectType="Button"/>
</file>

<file path=xl/ctrlProps/ctrlProp870.xml><?xml version="1.0" encoding="utf-8"?>
<formControlPr xmlns="http://schemas.microsoft.com/office/spreadsheetml/2009/9/main" objectType="Button"/>
</file>

<file path=xl/ctrlProps/ctrlProp871.xml><?xml version="1.0" encoding="utf-8"?>
<formControlPr xmlns="http://schemas.microsoft.com/office/spreadsheetml/2009/9/main" objectType="Button"/>
</file>

<file path=xl/ctrlProps/ctrlProp872.xml><?xml version="1.0" encoding="utf-8"?>
<formControlPr xmlns="http://schemas.microsoft.com/office/spreadsheetml/2009/9/main" objectType="Button"/>
</file>

<file path=xl/ctrlProps/ctrlProp873.xml><?xml version="1.0" encoding="utf-8"?>
<formControlPr xmlns="http://schemas.microsoft.com/office/spreadsheetml/2009/9/main" objectType="Button"/>
</file>

<file path=xl/ctrlProps/ctrlProp874.xml><?xml version="1.0" encoding="utf-8"?>
<formControlPr xmlns="http://schemas.microsoft.com/office/spreadsheetml/2009/9/main" objectType="Button"/>
</file>

<file path=xl/ctrlProps/ctrlProp875.xml><?xml version="1.0" encoding="utf-8"?>
<formControlPr xmlns="http://schemas.microsoft.com/office/spreadsheetml/2009/9/main" objectType="Button"/>
</file>

<file path=xl/ctrlProps/ctrlProp876.xml><?xml version="1.0" encoding="utf-8"?>
<formControlPr xmlns="http://schemas.microsoft.com/office/spreadsheetml/2009/9/main" objectType="Button"/>
</file>

<file path=xl/ctrlProps/ctrlProp877.xml><?xml version="1.0" encoding="utf-8"?>
<formControlPr xmlns="http://schemas.microsoft.com/office/spreadsheetml/2009/9/main" objectType="Button"/>
</file>

<file path=xl/ctrlProps/ctrlProp878.xml><?xml version="1.0" encoding="utf-8"?>
<formControlPr xmlns="http://schemas.microsoft.com/office/spreadsheetml/2009/9/main" objectType="Button"/>
</file>

<file path=xl/ctrlProps/ctrlProp879.xml><?xml version="1.0" encoding="utf-8"?>
<formControlPr xmlns="http://schemas.microsoft.com/office/spreadsheetml/2009/9/main" objectType="Button"/>
</file>

<file path=xl/ctrlProps/ctrlProp88.xml><?xml version="1.0" encoding="utf-8"?>
<formControlPr xmlns="http://schemas.microsoft.com/office/spreadsheetml/2009/9/main" objectType="Button"/>
</file>

<file path=xl/ctrlProps/ctrlProp880.xml><?xml version="1.0" encoding="utf-8"?>
<formControlPr xmlns="http://schemas.microsoft.com/office/spreadsheetml/2009/9/main" objectType="Button"/>
</file>

<file path=xl/ctrlProps/ctrlProp881.xml><?xml version="1.0" encoding="utf-8"?>
<formControlPr xmlns="http://schemas.microsoft.com/office/spreadsheetml/2009/9/main" objectType="Button"/>
</file>

<file path=xl/ctrlProps/ctrlProp882.xml><?xml version="1.0" encoding="utf-8"?>
<formControlPr xmlns="http://schemas.microsoft.com/office/spreadsheetml/2009/9/main" objectType="Button"/>
</file>

<file path=xl/ctrlProps/ctrlProp883.xml><?xml version="1.0" encoding="utf-8"?>
<formControlPr xmlns="http://schemas.microsoft.com/office/spreadsheetml/2009/9/main" objectType="Button"/>
</file>

<file path=xl/ctrlProps/ctrlProp884.xml><?xml version="1.0" encoding="utf-8"?>
<formControlPr xmlns="http://schemas.microsoft.com/office/spreadsheetml/2009/9/main" objectType="Button"/>
</file>

<file path=xl/ctrlProps/ctrlProp885.xml><?xml version="1.0" encoding="utf-8"?>
<formControlPr xmlns="http://schemas.microsoft.com/office/spreadsheetml/2009/9/main" objectType="Button"/>
</file>

<file path=xl/ctrlProps/ctrlProp886.xml><?xml version="1.0" encoding="utf-8"?>
<formControlPr xmlns="http://schemas.microsoft.com/office/spreadsheetml/2009/9/main" objectType="Button"/>
</file>

<file path=xl/ctrlProps/ctrlProp887.xml><?xml version="1.0" encoding="utf-8"?>
<formControlPr xmlns="http://schemas.microsoft.com/office/spreadsheetml/2009/9/main" objectType="Button"/>
</file>

<file path=xl/ctrlProps/ctrlProp888.xml><?xml version="1.0" encoding="utf-8"?>
<formControlPr xmlns="http://schemas.microsoft.com/office/spreadsheetml/2009/9/main" objectType="Button"/>
</file>

<file path=xl/ctrlProps/ctrlProp889.xml><?xml version="1.0" encoding="utf-8"?>
<formControlPr xmlns="http://schemas.microsoft.com/office/spreadsheetml/2009/9/main" objectType="Button"/>
</file>

<file path=xl/ctrlProps/ctrlProp89.xml><?xml version="1.0" encoding="utf-8"?>
<formControlPr xmlns="http://schemas.microsoft.com/office/spreadsheetml/2009/9/main" objectType="Button"/>
</file>

<file path=xl/ctrlProps/ctrlProp890.xml><?xml version="1.0" encoding="utf-8"?>
<formControlPr xmlns="http://schemas.microsoft.com/office/spreadsheetml/2009/9/main" objectType="Button"/>
</file>

<file path=xl/ctrlProps/ctrlProp891.xml><?xml version="1.0" encoding="utf-8"?>
<formControlPr xmlns="http://schemas.microsoft.com/office/spreadsheetml/2009/9/main" objectType="Button"/>
</file>

<file path=xl/ctrlProps/ctrlProp892.xml><?xml version="1.0" encoding="utf-8"?>
<formControlPr xmlns="http://schemas.microsoft.com/office/spreadsheetml/2009/9/main" objectType="Button"/>
</file>

<file path=xl/ctrlProps/ctrlProp893.xml><?xml version="1.0" encoding="utf-8"?>
<formControlPr xmlns="http://schemas.microsoft.com/office/spreadsheetml/2009/9/main" objectType="Button"/>
</file>

<file path=xl/ctrlProps/ctrlProp894.xml><?xml version="1.0" encoding="utf-8"?>
<formControlPr xmlns="http://schemas.microsoft.com/office/spreadsheetml/2009/9/main" objectType="Button"/>
</file>

<file path=xl/ctrlProps/ctrlProp895.xml><?xml version="1.0" encoding="utf-8"?>
<formControlPr xmlns="http://schemas.microsoft.com/office/spreadsheetml/2009/9/main" objectType="Button"/>
</file>

<file path=xl/ctrlProps/ctrlProp896.xml><?xml version="1.0" encoding="utf-8"?>
<formControlPr xmlns="http://schemas.microsoft.com/office/spreadsheetml/2009/9/main" objectType="Button"/>
</file>

<file path=xl/ctrlProps/ctrlProp897.xml><?xml version="1.0" encoding="utf-8"?>
<formControlPr xmlns="http://schemas.microsoft.com/office/spreadsheetml/2009/9/main" objectType="Button"/>
</file>

<file path=xl/ctrlProps/ctrlProp898.xml><?xml version="1.0" encoding="utf-8"?>
<formControlPr xmlns="http://schemas.microsoft.com/office/spreadsheetml/2009/9/main" objectType="Button"/>
</file>

<file path=xl/ctrlProps/ctrlProp899.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ctrlProps/ctrlProp90.xml><?xml version="1.0" encoding="utf-8"?>
<formControlPr xmlns="http://schemas.microsoft.com/office/spreadsheetml/2009/9/main" objectType="Button"/>
</file>

<file path=xl/ctrlProps/ctrlProp900.xml><?xml version="1.0" encoding="utf-8"?>
<formControlPr xmlns="http://schemas.microsoft.com/office/spreadsheetml/2009/9/main" objectType="Button"/>
</file>

<file path=xl/ctrlProps/ctrlProp901.xml><?xml version="1.0" encoding="utf-8"?>
<formControlPr xmlns="http://schemas.microsoft.com/office/spreadsheetml/2009/9/main" objectType="Button"/>
</file>

<file path=xl/ctrlProps/ctrlProp902.xml><?xml version="1.0" encoding="utf-8"?>
<formControlPr xmlns="http://schemas.microsoft.com/office/spreadsheetml/2009/9/main" objectType="Button"/>
</file>

<file path=xl/ctrlProps/ctrlProp903.xml><?xml version="1.0" encoding="utf-8"?>
<formControlPr xmlns="http://schemas.microsoft.com/office/spreadsheetml/2009/9/main" objectType="Button"/>
</file>

<file path=xl/ctrlProps/ctrlProp904.xml><?xml version="1.0" encoding="utf-8"?>
<formControlPr xmlns="http://schemas.microsoft.com/office/spreadsheetml/2009/9/main" objectType="Button"/>
</file>

<file path=xl/ctrlProps/ctrlProp905.xml><?xml version="1.0" encoding="utf-8"?>
<formControlPr xmlns="http://schemas.microsoft.com/office/spreadsheetml/2009/9/main" objectType="Button"/>
</file>

<file path=xl/ctrlProps/ctrlProp906.xml><?xml version="1.0" encoding="utf-8"?>
<formControlPr xmlns="http://schemas.microsoft.com/office/spreadsheetml/2009/9/main" objectType="Button"/>
</file>

<file path=xl/ctrlProps/ctrlProp907.xml><?xml version="1.0" encoding="utf-8"?>
<formControlPr xmlns="http://schemas.microsoft.com/office/spreadsheetml/2009/9/main" objectType="Button"/>
</file>

<file path=xl/ctrlProps/ctrlProp908.xml><?xml version="1.0" encoding="utf-8"?>
<formControlPr xmlns="http://schemas.microsoft.com/office/spreadsheetml/2009/9/main" objectType="Button"/>
</file>

<file path=xl/ctrlProps/ctrlProp909.xml><?xml version="1.0" encoding="utf-8"?>
<formControlPr xmlns="http://schemas.microsoft.com/office/spreadsheetml/2009/9/main" objectType="Button"/>
</file>

<file path=xl/ctrlProps/ctrlProp91.xml><?xml version="1.0" encoding="utf-8"?>
<formControlPr xmlns="http://schemas.microsoft.com/office/spreadsheetml/2009/9/main" objectType="Button"/>
</file>

<file path=xl/ctrlProps/ctrlProp910.xml><?xml version="1.0" encoding="utf-8"?>
<formControlPr xmlns="http://schemas.microsoft.com/office/spreadsheetml/2009/9/main" objectType="Button"/>
</file>

<file path=xl/ctrlProps/ctrlProp911.xml><?xml version="1.0" encoding="utf-8"?>
<formControlPr xmlns="http://schemas.microsoft.com/office/spreadsheetml/2009/9/main" objectType="Button"/>
</file>

<file path=xl/ctrlProps/ctrlProp912.xml><?xml version="1.0" encoding="utf-8"?>
<formControlPr xmlns="http://schemas.microsoft.com/office/spreadsheetml/2009/9/main" objectType="Button"/>
</file>

<file path=xl/ctrlProps/ctrlProp913.xml><?xml version="1.0" encoding="utf-8"?>
<formControlPr xmlns="http://schemas.microsoft.com/office/spreadsheetml/2009/9/main" objectType="Button"/>
</file>

<file path=xl/ctrlProps/ctrlProp914.xml><?xml version="1.0" encoding="utf-8"?>
<formControlPr xmlns="http://schemas.microsoft.com/office/spreadsheetml/2009/9/main" objectType="Button"/>
</file>

<file path=xl/ctrlProps/ctrlProp915.xml><?xml version="1.0" encoding="utf-8"?>
<formControlPr xmlns="http://schemas.microsoft.com/office/spreadsheetml/2009/9/main" objectType="Button"/>
</file>

<file path=xl/ctrlProps/ctrlProp916.xml><?xml version="1.0" encoding="utf-8"?>
<formControlPr xmlns="http://schemas.microsoft.com/office/spreadsheetml/2009/9/main" objectType="Button"/>
</file>

<file path=xl/ctrlProps/ctrlProp917.xml><?xml version="1.0" encoding="utf-8"?>
<formControlPr xmlns="http://schemas.microsoft.com/office/spreadsheetml/2009/9/main" objectType="Button"/>
</file>

<file path=xl/ctrlProps/ctrlProp918.xml><?xml version="1.0" encoding="utf-8"?>
<formControlPr xmlns="http://schemas.microsoft.com/office/spreadsheetml/2009/9/main" objectType="Button"/>
</file>

<file path=xl/ctrlProps/ctrlProp919.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20.xml><?xml version="1.0" encoding="utf-8"?>
<formControlPr xmlns="http://schemas.microsoft.com/office/spreadsheetml/2009/9/main" objectType="Button"/>
</file>

<file path=xl/ctrlProps/ctrlProp921.xml><?xml version="1.0" encoding="utf-8"?>
<formControlPr xmlns="http://schemas.microsoft.com/office/spreadsheetml/2009/9/main" objectType="Button"/>
</file>

<file path=xl/ctrlProps/ctrlProp922.xml><?xml version="1.0" encoding="utf-8"?>
<formControlPr xmlns="http://schemas.microsoft.com/office/spreadsheetml/2009/9/main" objectType="Button"/>
</file>

<file path=xl/ctrlProps/ctrlProp923.xml><?xml version="1.0" encoding="utf-8"?>
<formControlPr xmlns="http://schemas.microsoft.com/office/spreadsheetml/2009/9/main" objectType="Button"/>
</file>

<file path=xl/ctrlProps/ctrlProp924.xml><?xml version="1.0" encoding="utf-8"?>
<formControlPr xmlns="http://schemas.microsoft.com/office/spreadsheetml/2009/9/main" objectType="Button"/>
</file>

<file path=xl/ctrlProps/ctrlProp925.xml><?xml version="1.0" encoding="utf-8"?>
<formControlPr xmlns="http://schemas.microsoft.com/office/spreadsheetml/2009/9/main" objectType="Button"/>
</file>

<file path=xl/ctrlProps/ctrlProp926.xml><?xml version="1.0" encoding="utf-8"?>
<formControlPr xmlns="http://schemas.microsoft.com/office/spreadsheetml/2009/9/main" objectType="Button"/>
</file>

<file path=xl/ctrlProps/ctrlProp927.xml><?xml version="1.0" encoding="utf-8"?>
<formControlPr xmlns="http://schemas.microsoft.com/office/spreadsheetml/2009/9/main" objectType="Button"/>
</file>

<file path=xl/ctrlProps/ctrlProp928.xml><?xml version="1.0" encoding="utf-8"?>
<formControlPr xmlns="http://schemas.microsoft.com/office/spreadsheetml/2009/9/main" objectType="Button"/>
</file>

<file path=xl/ctrlProps/ctrlProp929.xml><?xml version="1.0" encoding="utf-8"?>
<formControlPr xmlns="http://schemas.microsoft.com/office/spreadsheetml/2009/9/main" objectType="Button"/>
</file>

<file path=xl/ctrlProps/ctrlProp93.xml><?xml version="1.0" encoding="utf-8"?>
<formControlPr xmlns="http://schemas.microsoft.com/office/spreadsheetml/2009/9/main" objectType="Button"/>
</file>

<file path=xl/ctrlProps/ctrlProp930.xml><?xml version="1.0" encoding="utf-8"?>
<formControlPr xmlns="http://schemas.microsoft.com/office/spreadsheetml/2009/9/main" objectType="Button"/>
</file>

<file path=xl/ctrlProps/ctrlProp931.xml><?xml version="1.0" encoding="utf-8"?>
<formControlPr xmlns="http://schemas.microsoft.com/office/spreadsheetml/2009/9/main" objectType="Button"/>
</file>

<file path=xl/ctrlProps/ctrlProp932.xml><?xml version="1.0" encoding="utf-8"?>
<formControlPr xmlns="http://schemas.microsoft.com/office/spreadsheetml/2009/9/main" objectType="Button"/>
</file>

<file path=xl/ctrlProps/ctrlProp933.xml><?xml version="1.0" encoding="utf-8"?>
<formControlPr xmlns="http://schemas.microsoft.com/office/spreadsheetml/2009/9/main" objectType="Button"/>
</file>

<file path=xl/ctrlProps/ctrlProp934.xml><?xml version="1.0" encoding="utf-8"?>
<formControlPr xmlns="http://schemas.microsoft.com/office/spreadsheetml/2009/9/main" objectType="Button"/>
</file>

<file path=xl/ctrlProps/ctrlProp935.xml><?xml version="1.0" encoding="utf-8"?>
<formControlPr xmlns="http://schemas.microsoft.com/office/spreadsheetml/2009/9/main" objectType="Button"/>
</file>

<file path=xl/ctrlProps/ctrlProp936.xml><?xml version="1.0" encoding="utf-8"?>
<formControlPr xmlns="http://schemas.microsoft.com/office/spreadsheetml/2009/9/main" objectType="Button"/>
</file>

<file path=xl/ctrlProps/ctrlProp937.xml><?xml version="1.0" encoding="utf-8"?>
<formControlPr xmlns="http://schemas.microsoft.com/office/spreadsheetml/2009/9/main" objectType="Button"/>
</file>

<file path=xl/ctrlProps/ctrlProp938.xml><?xml version="1.0" encoding="utf-8"?>
<formControlPr xmlns="http://schemas.microsoft.com/office/spreadsheetml/2009/9/main" objectType="Button"/>
</file>

<file path=xl/ctrlProps/ctrlProp939.xml><?xml version="1.0" encoding="utf-8"?>
<formControlPr xmlns="http://schemas.microsoft.com/office/spreadsheetml/2009/9/main" objectType="Button"/>
</file>

<file path=xl/ctrlProps/ctrlProp94.xml><?xml version="1.0" encoding="utf-8"?>
<formControlPr xmlns="http://schemas.microsoft.com/office/spreadsheetml/2009/9/main" objectType="Button"/>
</file>

<file path=xl/ctrlProps/ctrlProp940.xml><?xml version="1.0" encoding="utf-8"?>
<formControlPr xmlns="http://schemas.microsoft.com/office/spreadsheetml/2009/9/main" objectType="Button"/>
</file>

<file path=xl/ctrlProps/ctrlProp941.xml><?xml version="1.0" encoding="utf-8"?>
<formControlPr xmlns="http://schemas.microsoft.com/office/spreadsheetml/2009/9/main" objectType="Button"/>
</file>

<file path=xl/ctrlProps/ctrlProp942.xml><?xml version="1.0" encoding="utf-8"?>
<formControlPr xmlns="http://schemas.microsoft.com/office/spreadsheetml/2009/9/main" objectType="Button"/>
</file>

<file path=xl/ctrlProps/ctrlProp943.xml><?xml version="1.0" encoding="utf-8"?>
<formControlPr xmlns="http://schemas.microsoft.com/office/spreadsheetml/2009/9/main" objectType="Button"/>
</file>

<file path=xl/ctrlProps/ctrlProp944.xml><?xml version="1.0" encoding="utf-8"?>
<formControlPr xmlns="http://schemas.microsoft.com/office/spreadsheetml/2009/9/main" objectType="Button"/>
</file>

<file path=xl/ctrlProps/ctrlProp945.xml><?xml version="1.0" encoding="utf-8"?>
<formControlPr xmlns="http://schemas.microsoft.com/office/spreadsheetml/2009/9/main" objectType="Button"/>
</file>

<file path=xl/ctrlProps/ctrlProp946.xml><?xml version="1.0" encoding="utf-8"?>
<formControlPr xmlns="http://schemas.microsoft.com/office/spreadsheetml/2009/9/main" objectType="Button"/>
</file>

<file path=xl/ctrlProps/ctrlProp947.xml><?xml version="1.0" encoding="utf-8"?>
<formControlPr xmlns="http://schemas.microsoft.com/office/spreadsheetml/2009/9/main" objectType="Button"/>
</file>

<file path=xl/ctrlProps/ctrlProp948.xml><?xml version="1.0" encoding="utf-8"?>
<formControlPr xmlns="http://schemas.microsoft.com/office/spreadsheetml/2009/9/main" objectType="Button"/>
</file>

<file path=xl/ctrlProps/ctrlProp949.xml><?xml version="1.0" encoding="utf-8"?>
<formControlPr xmlns="http://schemas.microsoft.com/office/spreadsheetml/2009/9/main" objectType="Button"/>
</file>

<file path=xl/ctrlProps/ctrlProp95.xml><?xml version="1.0" encoding="utf-8"?>
<formControlPr xmlns="http://schemas.microsoft.com/office/spreadsheetml/2009/9/main" objectType="Button"/>
</file>

<file path=xl/ctrlProps/ctrlProp950.xml><?xml version="1.0" encoding="utf-8"?>
<formControlPr xmlns="http://schemas.microsoft.com/office/spreadsheetml/2009/9/main" objectType="Button"/>
</file>

<file path=xl/ctrlProps/ctrlProp951.xml><?xml version="1.0" encoding="utf-8"?>
<formControlPr xmlns="http://schemas.microsoft.com/office/spreadsheetml/2009/9/main" objectType="Button"/>
</file>

<file path=xl/ctrlProps/ctrlProp952.xml><?xml version="1.0" encoding="utf-8"?>
<formControlPr xmlns="http://schemas.microsoft.com/office/spreadsheetml/2009/9/main" objectType="Button"/>
</file>

<file path=xl/ctrlProps/ctrlProp953.xml><?xml version="1.0" encoding="utf-8"?>
<formControlPr xmlns="http://schemas.microsoft.com/office/spreadsheetml/2009/9/main" objectType="Button"/>
</file>

<file path=xl/ctrlProps/ctrlProp954.xml><?xml version="1.0" encoding="utf-8"?>
<formControlPr xmlns="http://schemas.microsoft.com/office/spreadsheetml/2009/9/main" objectType="Button"/>
</file>

<file path=xl/ctrlProps/ctrlProp955.xml><?xml version="1.0" encoding="utf-8"?>
<formControlPr xmlns="http://schemas.microsoft.com/office/spreadsheetml/2009/9/main" objectType="Button"/>
</file>

<file path=xl/ctrlProps/ctrlProp956.xml><?xml version="1.0" encoding="utf-8"?>
<formControlPr xmlns="http://schemas.microsoft.com/office/spreadsheetml/2009/9/main" objectType="Button"/>
</file>

<file path=xl/ctrlProps/ctrlProp957.xml><?xml version="1.0" encoding="utf-8"?>
<formControlPr xmlns="http://schemas.microsoft.com/office/spreadsheetml/2009/9/main" objectType="Button"/>
</file>

<file path=xl/ctrlProps/ctrlProp958.xml><?xml version="1.0" encoding="utf-8"?>
<formControlPr xmlns="http://schemas.microsoft.com/office/spreadsheetml/2009/9/main" objectType="Button"/>
</file>

<file path=xl/ctrlProps/ctrlProp959.xml><?xml version="1.0" encoding="utf-8"?>
<formControlPr xmlns="http://schemas.microsoft.com/office/spreadsheetml/2009/9/main" objectType="Button"/>
</file>

<file path=xl/ctrlProps/ctrlProp96.xml><?xml version="1.0" encoding="utf-8"?>
<formControlPr xmlns="http://schemas.microsoft.com/office/spreadsheetml/2009/9/main" objectType="Button"/>
</file>

<file path=xl/ctrlProps/ctrlProp960.xml><?xml version="1.0" encoding="utf-8"?>
<formControlPr xmlns="http://schemas.microsoft.com/office/spreadsheetml/2009/9/main" objectType="Button"/>
</file>

<file path=xl/ctrlProps/ctrlProp961.xml><?xml version="1.0" encoding="utf-8"?>
<formControlPr xmlns="http://schemas.microsoft.com/office/spreadsheetml/2009/9/main" objectType="Button"/>
</file>

<file path=xl/ctrlProps/ctrlProp962.xml><?xml version="1.0" encoding="utf-8"?>
<formControlPr xmlns="http://schemas.microsoft.com/office/spreadsheetml/2009/9/main" objectType="Button"/>
</file>

<file path=xl/ctrlProps/ctrlProp963.xml><?xml version="1.0" encoding="utf-8"?>
<formControlPr xmlns="http://schemas.microsoft.com/office/spreadsheetml/2009/9/main" objectType="Button"/>
</file>

<file path=xl/ctrlProps/ctrlProp964.xml><?xml version="1.0" encoding="utf-8"?>
<formControlPr xmlns="http://schemas.microsoft.com/office/spreadsheetml/2009/9/main" objectType="Button"/>
</file>

<file path=xl/ctrlProps/ctrlProp965.xml><?xml version="1.0" encoding="utf-8"?>
<formControlPr xmlns="http://schemas.microsoft.com/office/spreadsheetml/2009/9/main" objectType="Button"/>
</file>

<file path=xl/ctrlProps/ctrlProp966.xml><?xml version="1.0" encoding="utf-8"?>
<formControlPr xmlns="http://schemas.microsoft.com/office/spreadsheetml/2009/9/main" objectType="Button"/>
</file>

<file path=xl/ctrlProps/ctrlProp967.xml><?xml version="1.0" encoding="utf-8"?>
<formControlPr xmlns="http://schemas.microsoft.com/office/spreadsheetml/2009/9/main" objectType="Button"/>
</file>

<file path=xl/ctrlProps/ctrlProp968.xml><?xml version="1.0" encoding="utf-8"?>
<formControlPr xmlns="http://schemas.microsoft.com/office/spreadsheetml/2009/9/main" objectType="Button"/>
</file>

<file path=xl/ctrlProps/ctrlProp969.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70.xml><?xml version="1.0" encoding="utf-8"?>
<formControlPr xmlns="http://schemas.microsoft.com/office/spreadsheetml/2009/9/main" objectType="Button"/>
</file>

<file path=xl/ctrlProps/ctrlProp971.xml><?xml version="1.0" encoding="utf-8"?>
<formControlPr xmlns="http://schemas.microsoft.com/office/spreadsheetml/2009/9/main" objectType="Button"/>
</file>

<file path=xl/ctrlProps/ctrlProp972.xml><?xml version="1.0" encoding="utf-8"?>
<formControlPr xmlns="http://schemas.microsoft.com/office/spreadsheetml/2009/9/main" objectType="Button"/>
</file>

<file path=xl/ctrlProps/ctrlProp973.xml><?xml version="1.0" encoding="utf-8"?>
<formControlPr xmlns="http://schemas.microsoft.com/office/spreadsheetml/2009/9/main" objectType="Button"/>
</file>

<file path=xl/ctrlProps/ctrlProp974.xml><?xml version="1.0" encoding="utf-8"?>
<formControlPr xmlns="http://schemas.microsoft.com/office/spreadsheetml/2009/9/main" objectType="Button"/>
</file>

<file path=xl/ctrlProps/ctrlProp975.xml><?xml version="1.0" encoding="utf-8"?>
<formControlPr xmlns="http://schemas.microsoft.com/office/spreadsheetml/2009/9/main" objectType="Button"/>
</file>

<file path=xl/ctrlProps/ctrlProp976.xml><?xml version="1.0" encoding="utf-8"?>
<formControlPr xmlns="http://schemas.microsoft.com/office/spreadsheetml/2009/9/main" objectType="Button"/>
</file>

<file path=xl/ctrlProps/ctrlProp977.xml><?xml version="1.0" encoding="utf-8"?>
<formControlPr xmlns="http://schemas.microsoft.com/office/spreadsheetml/2009/9/main" objectType="Button"/>
</file>

<file path=xl/ctrlProps/ctrlProp978.xml><?xml version="1.0" encoding="utf-8"?>
<formControlPr xmlns="http://schemas.microsoft.com/office/spreadsheetml/2009/9/main" objectType="Button"/>
</file>

<file path=xl/ctrlProps/ctrlProp979.xml><?xml version="1.0" encoding="utf-8"?>
<formControlPr xmlns="http://schemas.microsoft.com/office/spreadsheetml/2009/9/main" objectType="Button"/>
</file>

<file path=xl/ctrlProps/ctrlProp98.xml><?xml version="1.0" encoding="utf-8"?>
<formControlPr xmlns="http://schemas.microsoft.com/office/spreadsheetml/2009/9/main" objectType="Button"/>
</file>

<file path=xl/ctrlProps/ctrlProp980.xml><?xml version="1.0" encoding="utf-8"?>
<formControlPr xmlns="http://schemas.microsoft.com/office/spreadsheetml/2009/9/main" objectType="Button"/>
</file>

<file path=xl/ctrlProps/ctrlProp981.xml><?xml version="1.0" encoding="utf-8"?>
<formControlPr xmlns="http://schemas.microsoft.com/office/spreadsheetml/2009/9/main" objectType="Button"/>
</file>

<file path=xl/ctrlProps/ctrlProp982.xml><?xml version="1.0" encoding="utf-8"?>
<formControlPr xmlns="http://schemas.microsoft.com/office/spreadsheetml/2009/9/main" objectType="Button"/>
</file>

<file path=xl/ctrlProps/ctrlProp983.xml><?xml version="1.0" encoding="utf-8"?>
<formControlPr xmlns="http://schemas.microsoft.com/office/spreadsheetml/2009/9/main" objectType="Button"/>
</file>

<file path=xl/ctrlProps/ctrlProp984.xml><?xml version="1.0" encoding="utf-8"?>
<formControlPr xmlns="http://schemas.microsoft.com/office/spreadsheetml/2009/9/main" objectType="Button"/>
</file>

<file path=xl/ctrlProps/ctrlProp985.xml><?xml version="1.0" encoding="utf-8"?>
<formControlPr xmlns="http://schemas.microsoft.com/office/spreadsheetml/2009/9/main" objectType="Button"/>
</file>

<file path=xl/ctrlProps/ctrlProp986.xml><?xml version="1.0" encoding="utf-8"?>
<formControlPr xmlns="http://schemas.microsoft.com/office/spreadsheetml/2009/9/main" objectType="Button"/>
</file>

<file path=xl/ctrlProps/ctrlProp987.xml><?xml version="1.0" encoding="utf-8"?>
<formControlPr xmlns="http://schemas.microsoft.com/office/spreadsheetml/2009/9/main" objectType="Button"/>
</file>

<file path=xl/ctrlProps/ctrlProp988.xml><?xml version="1.0" encoding="utf-8"?>
<formControlPr xmlns="http://schemas.microsoft.com/office/spreadsheetml/2009/9/main" objectType="Button"/>
</file>

<file path=xl/ctrlProps/ctrlProp989.xml><?xml version="1.0" encoding="utf-8"?>
<formControlPr xmlns="http://schemas.microsoft.com/office/spreadsheetml/2009/9/main" objectType="Button"/>
</file>

<file path=xl/ctrlProps/ctrlProp99.xml><?xml version="1.0" encoding="utf-8"?>
<formControlPr xmlns="http://schemas.microsoft.com/office/spreadsheetml/2009/9/main" objectType="Button"/>
</file>

<file path=xl/ctrlProps/ctrlProp990.xml><?xml version="1.0" encoding="utf-8"?>
<formControlPr xmlns="http://schemas.microsoft.com/office/spreadsheetml/2009/9/main" objectType="Button"/>
</file>

<file path=xl/ctrlProps/ctrlProp991.xml><?xml version="1.0" encoding="utf-8"?>
<formControlPr xmlns="http://schemas.microsoft.com/office/spreadsheetml/2009/9/main" objectType="Button"/>
</file>

<file path=xl/ctrlProps/ctrlProp992.xml><?xml version="1.0" encoding="utf-8"?>
<formControlPr xmlns="http://schemas.microsoft.com/office/spreadsheetml/2009/9/main" objectType="Button"/>
</file>

<file path=xl/ctrlProps/ctrlProp993.xml><?xml version="1.0" encoding="utf-8"?>
<formControlPr xmlns="http://schemas.microsoft.com/office/spreadsheetml/2009/9/main" objectType="Button"/>
</file>

<file path=xl/ctrlProps/ctrlProp994.xml><?xml version="1.0" encoding="utf-8"?>
<formControlPr xmlns="http://schemas.microsoft.com/office/spreadsheetml/2009/9/main" objectType="Button"/>
</file>

<file path=xl/ctrlProps/ctrlProp995.xml><?xml version="1.0" encoding="utf-8"?>
<formControlPr xmlns="http://schemas.microsoft.com/office/spreadsheetml/2009/9/main" objectType="Button"/>
</file>

<file path=xl/ctrlProps/ctrlProp996.xml><?xml version="1.0" encoding="utf-8"?>
<formControlPr xmlns="http://schemas.microsoft.com/office/spreadsheetml/2009/9/main" objectType="Button"/>
</file>

<file path=xl/ctrlProps/ctrlProp997.xml><?xml version="1.0" encoding="utf-8"?>
<formControlPr xmlns="http://schemas.microsoft.com/office/spreadsheetml/2009/9/main" objectType="Button"/>
</file>

<file path=xl/ctrlProps/ctrlProp998.xml><?xml version="1.0" encoding="utf-8"?>
<formControlPr xmlns="http://schemas.microsoft.com/office/spreadsheetml/2009/9/main" objectType="Button"/>
</file>

<file path=xl/ctrlProps/ctrlProp999.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51</xdr:row>
          <xdr:rowOff>0</xdr:rowOff>
        </xdr:from>
        <xdr:to>
          <xdr:col>0</xdr:col>
          <xdr:colOff>0</xdr:colOff>
          <xdr:row>51</xdr:row>
          <xdr:rowOff>0</xdr:rowOff>
        </xdr:to>
        <xdr:sp macro="" textlink="">
          <xdr:nvSpPr>
            <xdr:cNvPr id="3075" name="Button 3" hidden="1">
              <a:extLst>
                <a:ext uri="{63B3BB69-23CF-44E3-9099-C40C66FF867C}">
                  <a14:compatExt spid="_x0000_s3075"/>
                </a:ext>
                <a:ext uri="{FF2B5EF4-FFF2-40B4-BE49-F238E27FC236}">
                  <a16:creationId xmlns:a16="http://schemas.microsoft.com/office/drawing/2014/main" xmlns="" id="{00000000-0008-0000-02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Cover Sheet</a:t>
              </a:r>
            </a:p>
          </xdr:txBody>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49</xdr:row>
          <xdr:rowOff>146050</xdr:rowOff>
        </xdr:from>
        <xdr:to>
          <xdr:col>0</xdr:col>
          <xdr:colOff>0</xdr:colOff>
          <xdr:row>51</xdr:row>
          <xdr:rowOff>184150</xdr:rowOff>
        </xdr:to>
        <xdr:sp macro="" textlink="">
          <xdr:nvSpPr>
            <xdr:cNvPr id="38951" name="Button 39" hidden="1">
              <a:extLst>
                <a:ext uri="{63B3BB69-23CF-44E3-9099-C40C66FF867C}">
                  <a14:compatExt spid="_x0000_s38951"/>
                </a:ext>
                <a:ext uri="{FF2B5EF4-FFF2-40B4-BE49-F238E27FC236}">
                  <a16:creationId xmlns:a16="http://schemas.microsoft.com/office/drawing/2014/main" xmlns="" id="{00000000-0008-0000-2500-00002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33</a:t>
              </a:r>
            </a:p>
          </xdr:txBody>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72</xdr:row>
          <xdr:rowOff>114300</xdr:rowOff>
        </xdr:from>
        <xdr:to>
          <xdr:col>0</xdr:col>
          <xdr:colOff>0</xdr:colOff>
          <xdr:row>74</xdr:row>
          <xdr:rowOff>0</xdr:rowOff>
        </xdr:to>
        <xdr:sp macro="" textlink="">
          <xdr:nvSpPr>
            <xdr:cNvPr id="47151" name="Button 47" hidden="1">
              <a:extLst>
                <a:ext uri="{63B3BB69-23CF-44E3-9099-C40C66FF867C}">
                  <a14:compatExt spid="_x0000_s47151"/>
                </a:ext>
                <a:ext uri="{FF2B5EF4-FFF2-40B4-BE49-F238E27FC236}">
                  <a16:creationId xmlns:a16="http://schemas.microsoft.com/office/drawing/2014/main" xmlns="" id="{00000000-0008-0000-2E00-00002FB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 41</a:t>
              </a:r>
            </a:p>
          </xdr:txBody>
        </xdr:sp>
        <xdr:clientData fLock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64</xdr:row>
          <xdr:rowOff>44450</xdr:rowOff>
        </xdr:from>
        <xdr:to>
          <xdr:col>0</xdr:col>
          <xdr:colOff>0</xdr:colOff>
          <xdr:row>67</xdr:row>
          <xdr:rowOff>152400</xdr:rowOff>
        </xdr:to>
        <xdr:sp macro="" textlink="">
          <xdr:nvSpPr>
            <xdr:cNvPr id="48176" name="Button 48" hidden="1">
              <a:extLst>
                <a:ext uri="{63B3BB69-23CF-44E3-9099-C40C66FF867C}">
                  <a14:compatExt spid="_x0000_s48176"/>
                </a:ext>
                <a:ext uri="{FF2B5EF4-FFF2-40B4-BE49-F238E27FC236}">
                  <a16:creationId xmlns:a16="http://schemas.microsoft.com/office/drawing/2014/main" xmlns="" id="{00000000-0008-0000-2F00-000030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Sch.42</a:t>
              </a:r>
            </a:p>
          </xdr:txBody>
        </xdr:sp>
        <xdr:clientData fLock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57</xdr:row>
          <xdr:rowOff>0</xdr:rowOff>
        </xdr:from>
        <xdr:to>
          <xdr:col>0</xdr:col>
          <xdr:colOff>0</xdr:colOff>
          <xdr:row>59</xdr:row>
          <xdr:rowOff>114300</xdr:rowOff>
        </xdr:to>
        <xdr:sp macro="" textlink="">
          <xdr:nvSpPr>
            <xdr:cNvPr id="49201" name="Button 49" hidden="1">
              <a:extLst>
                <a:ext uri="{63B3BB69-23CF-44E3-9099-C40C66FF867C}">
                  <a14:compatExt spid="_x0000_s49201"/>
                </a:ext>
                <a:ext uri="{FF2B5EF4-FFF2-40B4-BE49-F238E27FC236}">
                  <a16:creationId xmlns:a16="http://schemas.microsoft.com/office/drawing/2014/main" xmlns="" id="{00000000-0008-0000-3000-000031C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43</a:t>
              </a:r>
            </a:p>
          </xdr:txBody>
        </xdr:sp>
        <xdr:clientData fLock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64</xdr:row>
          <xdr:rowOff>0</xdr:rowOff>
        </xdr:from>
        <xdr:to>
          <xdr:col>0</xdr:col>
          <xdr:colOff>0</xdr:colOff>
          <xdr:row>64</xdr:row>
          <xdr:rowOff>0</xdr:rowOff>
        </xdr:to>
        <xdr:sp macro="" textlink="">
          <xdr:nvSpPr>
            <xdr:cNvPr id="51251" name="Button 51" hidden="1">
              <a:extLst>
                <a:ext uri="{63B3BB69-23CF-44E3-9099-C40C66FF867C}">
                  <a14:compatExt spid="_x0000_s51251"/>
                </a:ext>
                <a:ext uri="{FF2B5EF4-FFF2-40B4-BE49-F238E27FC236}">
                  <a16:creationId xmlns:a16="http://schemas.microsoft.com/office/drawing/2014/main" xmlns="" id="{00000000-0008-0000-3200-000033C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45</a:t>
              </a:r>
            </a:p>
          </xdr:txBody>
        </xdr:sp>
        <xdr:clientData fLock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62</xdr:row>
          <xdr:rowOff>0</xdr:rowOff>
        </xdr:from>
        <xdr:to>
          <xdr:col>0</xdr:col>
          <xdr:colOff>0</xdr:colOff>
          <xdr:row>64</xdr:row>
          <xdr:rowOff>82550</xdr:rowOff>
        </xdr:to>
        <xdr:sp macro="" textlink="">
          <xdr:nvSpPr>
            <xdr:cNvPr id="55351" name="Button 55" hidden="1">
              <a:extLst>
                <a:ext uri="{63B3BB69-23CF-44E3-9099-C40C66FF867C}">
                  <a14:compatExt spid="_x0000_s55351"/>
                </a:ext>
                <a:ext uri="{FF2B5EF4-FFF2-40B4-BE49-F238E27FC236}">
                  <a16:creationId xmlns:a16="http://schemas.microsoft.com/office/drawing/2014/main" xmlns="" id="{00000000-0008-0000-3600-000037D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 49</a:t>
              </a:r>
            </a:p>
          </xdr:txBody>
        </xdr:sp>
        <xdr:clientData fLock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67</xdr:row>
          <xdr:rowOff>152400</xdr:rowOff>
        </xdr:from>
        <xdr:to>
          <xdr:col>0</xdr:col>
          <xdr:colOff>0</xdr:colOff>
          <xdr:row>70</xdr:row>
          <xdr:rowOff>120650</xdr:rowOff>
        </xdr:to>
        <xdr:sp macro="" textlink="">
          <xdr:nvSpPr>
            <xdr:cNvPr id="57401" name="Button 57" hidden="1">
              <a:extLst>
                <a:ext uri="{63B3BB69-23CF-44E3-9099-C40C66FF867C}">
                  <a14:compatExt spid="_x0000_s57401"/>
                </a:ext>
                <a:ext uri="{FF2B5EF4-FFF2-40B4-BE49-F238E27FC236}">
                  <a16:creationId xmlns:a16="http://schemas.microsoft.com/office/drawing/2014/main" xmlns="" id="{00000000-0008-0000-3800-000039E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Sch.51</a:t>
              </a:r>
            </a:p>
          </xdr:txBody>
        </xdr:sp>
        <xdr:clientData fLock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66</xdr:row>
          <xdr:rowOff>0</xdr:rowOff>
        </xdr:from>
        <xdr:to>
          <xdr:col>0</xdr:col>
          <xdr:colOff>0</xdr:colOff>
          <xdr:row>66</xdr:row>
          <xdr:rowOff>0</xdr:rowOff>
        </xdr:to>
        <xdr:sp macro="" textlink="">
          <xdr:nvSpPr>
            <xdr:cNvPr id="59451" name="Button 59" hidden="1">
              <a:extLst>
                <a:ext uri="{63B3BB69-23CF-44E3-9099-C40C66FF867C}">
                  <a14:compatExt spid="_x0000_s59451"/>
                </a:ext>
                <a:ext uri="{FF2B5EF4-FFF2-40B4-BE49-F238E27FC236}">
                  <a16:creationId xmlns:a16="http://schemas.microsoft.com/office/drawing/2014/main" xmlns="" id="{00000000-0008-0000-3A00-00003BE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53</a:t>
              </a:r>
            </a:p>
          </xdr:txBody>
        </xdr:sp>
        <xdr:clientData fLock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56</xdr:row>
          <xdr:rowOff>0</xdr:rowOff>
        </xdr:from>
        <xdr:to>
          <xdr:col>3</xdr:col>
          <xdr:colOff>0</xdr:colOff>
          <xdr:row>56</xdr:row>
          <xdr:rowOff>0</xdr:rowOff>
        </xdr:to>
        <xdr:sp macro="" textlink="">
          <xdr:nvSpPr>
            <xdr:cNvPr id="60476" name="Button 60" hidden="1">
              <a:extLst>
                <a:ext uri="{63B3BB69-23CF-44E3-9099-C40C66FF867C}">
                  <a14:compatExt spid="_x0000_s60476"/>
                </a:ext>
                <a:ext uri="{FF2B5EF4-FFF2-40B4-BE49-F238E27FC236}">
                  <a16:creationId xmlns:a16="http://schemas.microsoft.com/office/drawing/2014/main" xmlns="" id="{00000000-0008-0000-3B00-00003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56</xdr:row>
          <xdr:rowOff>0</xdr:rowOff>
        </xdr:from>
        <xdr:to>
          <xdr:col>3</xdr:col>
          <xdr:colOff>0</xdr:colOff>
          <xdr:row>56</xdr:row>
          <xdr:rowOff>0</xdr:rowOff>
        </xdr:to>
        <xdr:sp macro="" textlink="">
          <xdr:nvSpPr>
            <xdr:cNvPr id="60477" name="Button 61" hidden="1">
              <a:extLst>
                <a:ext uri="{63B3BB69-23CF-44E3-9099-C40C66FF867C}">
                  <a14:compatExt spid="_x0000_s60477"/>
                </a:ext>
                <a:ext uri="{FF2B5EF4-FFF2-40B4-BE49-F238E27FC236}">
                  <a16:creationId xmlns:a16="http://schemas.microsoft.com/office/drawing/2014/main" xmlns="" id="{00000000-0008-0000-3B00-00003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65593</xdr:row>
          <xdr:rowOff>0</xdr:rowOff>
        </xdr:from>
        <xdr:to>
          <xdr:col>3</xdr:col>
          <xdr:colOff>0</xdr:colOff>
          <xdr:row>65593</xdr:row>
          <xdr:rowOff>0</xdr:rowOff>
        </xdr:to>
        <xdr:sp macro="" textlink="">
          <xdr:nvSpPr>
            <xdr:cNvPr id="60478" name="Button 62" hidden="1">
              <a:extLst>
                <a:ext uri="{63B3BB69-23CF-44E3-9099-C40C66FF867C}">
                  <a14:compatExt spid="_x0000_s60478"/>
                </a:ext>
                <a:ext uri="{FF2B5EF4-FFF2-40B4-BE49-F238E27FC236}">
                  <a16:creationId xmlns:a16="http://schemas.microsoft.com/office/drawing/2014/main" xmlns="" id="{00000000-0008-0000-3B00-00003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131129</xdr:row>
          <xdr:rowOff>0</xdr:rowOff>
        </xdr:from>
        <xdr:to>
          <xdr:col>3</xdr:col>
          <xdr:colOff>0</xdr:colOff>
          <xdr:row>131129</xdr:row>
          <xdr:rowOff>0</xdr:rowOff>
        </xdr:to>
        <xdr:sp macro="" textlink="">
          <xdr:nvSpPr>
            <xdr:cNvPr id="60479" name="Button 63" hidden="1">
              <a:extLst>
                <a:ext uri="{63B3BB69-23CF-44E3-9099-C40C66FF867C}">
                  <a14:compatExt spid="_x0000_s60479"/>
                </a:ext>
                <a:ext uri="{FF2B5EF4-FFF2-40B4-BE49-F238E27FC236}">
                  <a16:creationId xmlns:a16="http://schemas.microsoft.com/office/drawing/2014/main" xmlns="" id="{00000000-0008-0000-3B00-00003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196665</xdr:row>
          <xdr:rowOff>0</xdr:rowOff>
        </xdr:from>
        <xdr:to>
          <xdr:col>3</xdr:col>
          <xdr:colOff>0</xdr:colOff>
          <xdr:row>196665</xdr:row>
          <xdr:rowOff>0</xdr:rowOff>
        </xdr:to>
        <xdr:sp macro="" textlink="">
          <xdr:nvSpPr>
            <xdr:cNvPr id="60480" name="Button 64" hidden="1">
              <a:extLst>
                <a:ext uri="{63B3BB69-23CF-44E3-9099-C40C66FF867C}">
                  <a14:compatExt spid="_x0000_s60480"/>
                </a:ext>
                <a:ext uri="{FF2B5EF4-FFF2-40B4-BE49-F238E27FC236}">
                  <a16:creationId xmlns:a16="http://schemas.microsoft.com/office/drawing/2014/main" xmlns="" id="{00000000-0008-0000-3B00-00004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262201</xdr:row>
          <xdr:rowOff>0</xdr:rowOff>
        </xdr:from>
        <xdr:to>
          <xdr:col>3</xdr:col>
          <xdr:colOff>0</xdr:colOff>
          <xdr:row>262201</xdr:row>
          <xdr:rowOff>0</xdr:rowOff>
        </xdr:to>
        <xdr:sp macro="" textlink="">
          <xdr:nvSpPr>
            <xdr:cNvPr id="60481" name="Button 65" hidden="1">
              <a:extLst>
                <a:ext uri="{63B3BB69-23CF-44E3-9099-C40C66FF867C}">
                  <a14:compatExt spid="_x0000_s60481"/>
                </a:ext>
                <a:ext uri="{FF2B5EF4-FFF2-40B4-BE49-F238E27FC236}">
                  <a16:creationId xmlns:a16="http://schemas.microsoft.com/office/drawing/2014/main" xmlns="" id="{00000000-0008-0000-3B00-00004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327737</xdr:row>
          <xdr:rowOff>0</xdr:rowOff>
        </xdr:from>
        <xdr:to>
          <xdr:col>3</xdr:col>
          <xdr:colOff>0</xdr:colOff>
          <xdr:row>327737</xdr:row>
          <xdr:rowOff>0</xdr:rowOff>
        </xdr:to>
        <xdr:sp macro="" textlink="">
          <xdr:nvSpPr>
            <xdr:cNvPr id="60482" name="Button 66" hidden="1">
              <a:extLst>
                <a:ext uri="{63B3BB69-23CF-44E3-9099-C40C66FF867C}">
                  <a14:compatExt spid="_x0000_s60482"/>
                </a:ext>
                <a:ext uri="{FF2B5EF4-FFF2-40B4-BE49-F238E27FC236}">
                  <a16:creationId xmlns:a16="http://schemas.microsoft.com/office/drawing/2014/main" xmlns="" id="{00000000-0008-0000-3B00-00004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393273</xdr:row>
          <xdr:rowOff>0</xdr:rowOff>
        </xdr:from>
        <xdr:to>
          <xdr:col>3</xdr:col>
          <xdr:colOff>0</xdr:colOff>
          <xdr:row>393273</xdr:row>
          <xdr:rowOff>0</xdr:rowOff>
        </xdr:to>
        <xdr:sp macro="" textlink="">
          <xdr:nvSpPr>
            <xdr:cNvPr id="60483" name="Button 67" hidden="1">
              <a:extLst>
                <a:ext uri="{63B3BB69-23CF-44E3-9099-C40C66FF867C}">
                  <a14:compatExt spid="_x0000_s60483"/>
                </a:ext>
                <a:ext uri="{FF2B5EF4-FFF2-40B4-BE49-F238E27FC236}">
                  <a16:creationId xmlns:a16="http://schemas.microsoft.com/office/drawing/2014/main" xmlns="" id="{00000000-0008-0000-3B00-00004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458809</xdr:row>
          <xdr:rowOff>0</xdr:rowOff>
        </xdr:from>
        <xdr:to>
          <xdr:col>3</xdr:col>
          <xdr:colOff>0</xdr:colOff>
          <xdr:row>458809</xdr:row>
          <xdr:rowOff>0</xdr:rowOff>
        </xdr:to>
        <xdr:sp macro="" textlink="">
          <xdr:nvSpPr>
            <xdr:cNvPr id="60484" name="Button 68" hidden="1">
              <a:extLst>
                <a:ext uri="{63B3BB69-23CF-44E3-9099-C40C66FF867C}">
                  <a14:compatExt spid="_x0000_s60484"/>
                </a:ext>
                <a:ext uri="{FF2B5EF4-FFF2-40B4-BE49-F238E27FC236}">
                  <a16:creationId xmlns:a16="http://schemas.microsoft.com/office/drawing/2014/main" xmlns="" id="{00000000-0008-0000-3B00-00004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524345</xdr:row>
          <xdr:rowOff>0</xdr:rowOff>
        </xdr:from>
        <xdr:to>
          <xdr:col>3</xdr:col>
          <xdr:colOff>0</xdr:colOff>
          <xdr:row>524345</xdr:row>
          <xdr:rowOff>0</xdr:rowOff>
        </xdr:to>
        <xdr:sp macro="" textlink="">
          <xdr:nvSpPr>
            <xdr:cNvPr id="60485" name="Button 69" hidden="1">
              <a:extLst>
                <a:ext uri="{63B3BB69-23CF-44E3-9099-C40C66FF867C}">
                  <a14:compatExt spid="_x0000_s60485"/>
                </a:ext>
                <a:ext uri="{FF2B5EF4-FFF2-40B4-BE49-F238E27FC236}">
                  <a16:creationId xmlns:a16="http://schemas.microsoft.com/office/drawing/2014/main" xmlns="" id="{00000000-0008-0000-3B00-00004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589881</xdr:row>
          <xdr:rowOff>0</xdr:rowOff>
        </xdr:from>
        <xdr:to>
          <xdr:col>3</xdr:col>
          <xdr:colOff>0</xdr:colOff>
          <xdr:row>589881</xdr:row>
          <xdr:rowOff>0</xdr:rowOff>
        </xdr:to>
        <xdr:sp macro="" textlink="">
          <xdr:nvSpPr>
            <xdr:cNvPr id="60486" name="Button 70" hidden="1">
              <a:extLst>
                <a:ext uri="{63B3BB69-23CF-44E3-9099-C40C66FF867C}">
                  <a14:compatExt spid="_x0000_s60486"/>
                </a:ext>
                <a:ext uri="{FF2B5EF4-FFF2-40B4-BE49-F238E27FC236}">
                  <a16:creationId xmlns:a16="http://schemas.microsoft.com/office/drawing/2014/main" xmlns="" id="{00000000-0008-0000-3B00-00004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655417</xdr:row>
          <xdr:rowOff>0</xdr:rowOff>
        </xdr:from>
        <xdr:to>
          <xdr:col>3</xdr:col>
          <xdr:colOff>0</xdr:colOff>
          <xdr:row>655417</xdr:row>
          <xdr:rowOff>0</xdr:rowOff>
        </xdr:to>
        <xdr:sp macro="" textlink="">
          <xdr:nvSpPr>
            <xdr:cNvPr id="60487" name="Button 71" hidden="1">
              <a:extLst>
                <a:ext uri="{63B3BB69-23CF-44E3-9099-C40C66FF867C}">
                  <a14:compatExt spid="_x0000_s60487"/>
                </a:ext>
                <a:ext uri="{FF2B5EF4-FFF2-40B4-BE49-F238E27FC236}">
                  <a16:creationId xmlns:a16="http://schemas.microsoft.com/office/drawing/2014/main" xmlns="" id="{00000000-0008-0000-3B00-00004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720953</xdr:row>
          <xdr:rowOff>0</xdr:rowOff>
        </xdr:from>
        <xdr:to>
          <xdr:col>3</xdr:col>
          <xdr:colOff>0</xdr:colOff>
          <xdr:row>720953</xdr:row>
          <xdr:rowOff>0</xdr:rowOff>
        </xdr:to>
        <xdr:sp macro="" textlink="">
          <xdr:nvSpPr>
            <xdr:cNvPr id="60488" name="Button 72" hidden="1">
              <a:extLst>
                <a:ext uri="{63B3BB69-23CF-44E3-9099-C40C66FF867C}">
                  <a14:compatExt spid="_x0000_s60488"/>
                </a:ext>
                <a:ext uri="{FF2B5EF4-FFF2-40B4-BE49-F238E27FC236}">
                  <a16:creationId xmlns:a16="http://schemas.microsoft.com/office/drawing/2014/main" xmlns="" id="{00000000-0008-0000-3B00-00004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786489</xdr:row>
          <xdr:rowOff>0</xdr:rowOff>
        </xdr:from>
        <xdr:to>
          <xdr:col>3</xdr:col>
          <xdr:colOff>0</xdr:colOff>
          <xdr:row>786489</xdr:row>
          <xdr:rowOff>0</xdr:rowOff>
        </xdr:to>
        <xdr:sp macro="" textlink="">
          <xdr:nvSpPr>
            <xdr:cNvPr id="60489" name="Button 73" hidden="1">
              <a:extLst>
                <a:ext uri="{63B3BB69-23CF-44E3-9099-C40C66FF867C}">
                  <a14:compatExt spid="_x0000_s60489"/>
                </a:ext>
                <a:ext uri="{FF2B5EF4-FFF2-40B4-BE49-F238E27FC236}">
                  <a16:creationId xmlns:a16="http://schemas.microsoft.com/office/drawing/2014/main" xmlns="" id="{00000000-0008-0000-3B00-00004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852025</xdr:row>
          <xdr:rowOff>0</xdr:rowOff>
        </xdr:from>
        <xdr:to>
          <xdr:col>3</xdr:col>
          <xdr:colOff>0</xdr:colOff>
          <xdr:row>852025</xdr:row>
          <xdr:rowOff>0</xdr:rowOff>
        </xdr:to>
        <xdr:sp macro="" textlink="">
          <xdr:nvSpPr>
            <xdr:cNvPr id="60490" name="Button 74" hidden="1">
              <a:extLst>
                <a:ext uri="{63B3BB69-23CF-44E3-9099-C40C66FF867C}">
                  <a14:compatExt spid="_x0000_s60490"/>
                </a:ext>
                <a:ext uri="{FF2B5EF4-FFF2-40B4-BE49-F238E27FC236}">
                  <a16:creationId xmlns:a16="http://schemas.microsoft.com/office/drawing/2014/main" xmlns="" id="{00000000-0008-0000-3B00-00004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917561</xdr:row>
          <xdr:rowOff>0</xdr:rowOff>
        </xdr:from>
        <xdr:to>
          <xdr:col>3</xdr:col>
          <xdr:colOff>0</xdr:colOff>
          <xdr:row>917561</xdr:row>
          <xdr:rowOff>0</xdr:rowOff>
        </xdr:to>
        <xdr:sp macro="" textlink="">
          <xdr:nvSpPr>
            <xdr:cNvPr id="60491" name="Button 75" hidden="1">
              <a:extLst>
                <a:ext uri="{63B3BB69-23CF-44E3-9099-C40C66FF867C}">
                  <a14:compatExt spid="_x0000_s60491"/>
                </a:ext>
                <a:ext uri="{FF2B5EF4-FFF2-40B4-BE49-F238E27FC236}">
                  <a16:creationId xmlns:a16="http://schemas.microsoft.com/office/drawing/2014/main" xmlns="" id="{00000000-0008-0000-3B00-00004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983097</xdr:row>
          <xdr:rowOff>0</xdr:rowOff>
        </xdr:from>
        <xdr:to>
          <xdr:col>3</xdr:col>
          <xdr:colOff>0</xdr:colOff>
          <xdr:row>983097</xdr:row>
          <xdr:rowOff>0</xdr:rowOff>
        </xdr:to>
        <xdr:sp macro="" textlink="">
          <xdr:nvSpPr>
            <xdr:cNvPr id="60492" name="Button 76" hidden="1">
              <a:extLst>
                <a:ext uri="{63B3BB69-23CF-44E3-9099-C40C66FF867C}">
                  <a14:compatExt spid="_x0000_s60492"/>
                </a:ext>
                <a:ext uri="{FF2B5EF4-FFF2-40B4-BE49-F238E27FC236}">
                  <a16:creationId xmlns:a16="http://schemas.microsoft.com/office/drawing/2014/main" xmlns="" id="{00000000-0008-0000-3B00-00004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257</xdr:col>
          <xdr:colOff>0</xdr:colOff>
          <xdr:row>56</xdr:row>
          <xdr:rowOff>0</xdr:rowOff>
        </xdr:from>
        <xdr:to>
          <xdr:col>257</xdr:col>
          <xdr:colOff>0</xdr:colOff>
          <xdr:row>56</xdr:row>
          <xdr:rowOff>0</xdr:rowOff>
        </xdr:to>
        <xdr:sp macro="" textlink="">
          <xdr:nvSpPr>
            <xdr:cNvPr id="60493" name="Button 77" hidden="1">
              <a:extLst>
                <a:ext uri="{63B3BB69-23CF-44E3-9099-C40C66FF867C}">
                  <a14:compatExt spid="_x0000_s60493"/>
                </a:ext>
                <a:ext uri="{FF2B5EF4-FFF2-40B4-BE49-F238E27FC236}">
                  <a16:creationId xmlns:a16="http://schemas.microsoft.com/office/drawing/2014/main" xmlns="" id="{00000000-0008-0000-3B00-00004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65593</xdr:row>
          <xdr:rowOff>0</xdr:rowOff>
        </xdr:from>
        <xdr:to>
          <xdr:col>259</xdr:col>
          <xdr:colOff>0</xdr:colOff>
          <xdr:row>65593</xdr:row>
          <xdr:rowOff>0</xdr:rowOff>
        </xdr:to>
        <xdr:sp macro="" textlink="">
          <xdr:nvSpPr>
            <xdr:cNvPr id="60494" name="Button 78" hidden="1">
              <a:extLst>
                <a:ext uri="{63B3BB69-23CF-44E3-9099-C40C66FF867C}">
                  <a14:compatExt spid="_x0000_s60494"/>
                </a:ext>
                <a:ext uri="{FF2B5EF4-FFF2-40B4-BE49-F238E27FC236}">
                  <a16:creationId xmlns:a16="http://schemas.microsoft.com/office/drawing/2014/main" xmlns="" id="{00000000-0008-0000-3B00-00004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131129</xdr:row>
          <xdr:rowOff>0</xdr:rowOff>
        </xdr:from>
        <xdr:to>
          <xdr:col>259</xdr:col>
          <xdr:colOff>0</xdr:colOff>
          <xdr:row>131129</xdr:row>
          <xdr:rowOff>0</xdr:rowOff>
        </xdr:to>
        <xdr:sp macro="" textlink="">
          <xdr:nvSpPr>
            <xdr:cNvPr id="60495" name="Button 79" hidden="1">
              <a:extLst>
                <a:ext uri="{63B3BB69-23CF-44E3-9099-C40C66FF867C}">
                  <a14:compatExt spid="_x0000_s60495"/>
                </a:ext>
                <a:ext uri="{FF2B5EF4-FFF2-40B4-BE49-F238E27FC236}">
                  <a16:creationId xmlns:a16="http://schemas.microsoft.com/office/drawing/2014/main" xmlns="" id="{00000000-0008-0000-3B00-00004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196665</xdr:row>
          <xdr:rowOff>0</xdr:rowOff>
        </xdr:from>
        <xdr:to>
          <xdr:col>259</xdr:col>
          <xdr:colOff>0</xdr:colOff>
          <xdr:row>196665</xdr:row>
          <xdr:rowOff>0</xdr:rowOff>
        </xdr:to>
        <xdr:sp macro="" textlink="">
          <xdr:nvSpPr>
            <xdr:cNvPr id="60496" name="Button 80" hidden="1">
              <a:extLst>
                <a:ext uri="{63B3BB69-23CF-44E3-9099-C40C66FF867C}">
                  <a14:compatExt spid="_x0000_s60496"/>
                </a:ext>
                <a:ext uri="{FF2B5EF4-FFF2-40B4-BE49-F238E27FC236}">
                  <a16:creationId xmlns:a16="http://schemas.microsoft.com/office/drawing/2014/main" xmlns="" id="{00000000-0008-0000-3B00-00005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262201</xdr:row>
          <xdr:rowOff>0</xdr:rowOff>
        </xdr:from>
        <xdr:to>
          <xdr:col>259</xdr:col>
          <xdr:colOff>0</xdr:colOff>
          <xdr:row>262201</xdr:row>
          <xdr:rowOff>0</xdr:rowOff>
        </xdr:to>
        <xdr:sp macro="" textlink="">
          <xdr:nvSpPr>
            <xdr:cNvPr id="60497" name="Button 81" hidden="1">
              <a:extLst>
                <a:ext uri="{63B3BB69-23CF-44E3-9099-C40C66FF867C}">
                  <a14:compatExt spid="_x0000_s60497"/>
                </a:ext>
                <a:ext uri="{FF2B5EF4-FFF2-40B4-BE49-F238E27FC236}">
                  <a16:creationId xmlns:a16="http://schemas.microsoft.com/office/drawing/2014/main" xmlns="" id="{00000000-0008-0000-3B00-00005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327737</xdr:row>
          <xdr:rowOff>0</xdr:rowOff>
        </xdr:from>
        <xdr:to>
          <xdr:col>259</xdr:col>
          <xdr:colOff>0</xdr:colOff>
          <xdr:row>327737</xdr:row>
          <xdr:rowOff>0</xdr:rowOff>
        </xdr:to>
        <xdr:sp macro="" textlink="">
          <xdr:nvSpPr>
            <xdr:cNvPr id="60498" name="Button 82" hidden="1">
              <a:extLst>
                <a:ext uri="{63B3BB69-23CF-44E3-9099-C40C66FF867C}">
                  <a14:compatExt spid="_x0000_s60498"/>
                </a:ext>
                <a:ext uri="{FF2B5EF4-FFF2-40B4-BE49-F238E27FC236}">
                  <a16:creationId xmlns:a16="http://schemas.microsoft.com/office/drawing/2014/main" xmlns="" id="{00000000-0008-0000-3B00-00005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393273</xdr:row>
          <xdr:rowOff>0</xdr:rowOff>
        </xdr:from>
        <xdr:to>
          <xdr:col>259</xdr:col>
          <xdr:colOff>0</xdr:colOff>
          <xdr:row>393273</xdr:row>
          <xdr:rowOff>0</xdr:rowOff>
        </xdr:to>
        <xdr:sp macro="" textlink="">
          <xdr:nvSpPr>
            <xdr:cNvPr id="60499" name="Button 83" hidden="1">
              <a:extLst>
                <a:ext uri="{63B3BB69-23CF-44E3-9099-C40C66FF867C}">
                  <a14:compatExt spid="_x0000_s60499"/>
                </a:ext>
                <a:ext uri="{FF2B5EF4-FFF2-40B4-BE49-F238E27FC236}">
                  <a16:creationId xmlns:a16="http://schemas.microsoft.com/office/drawing/2014/main" xmlns="" id="{00000000-0008-0000-3B00-00005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458809</xdr:row>
          <xdr:rowOff>0</xdr:rowOff>
        </xdr:from>
        <xdr:to>
          <xdr:col>259</xdr:col>
          <xdr:colOff>0</xdr:colOff>
          <xdr:row>458809</xdr:row>
          <xdr:rowOff>0</xdr:rowOff>
        </xdr:to>
        <xdr:sp macro="" textlink="">
          <xdr:nvSpPr>
            <xdr:cNvPr id="60500" name="Button 84" hidden="1">
              <a:extLst>
                <a:ext uri="{63B3BB69-23CF-44E3-9099-C40C66FF867C}">
                  <a14:compatExt spid="_x0000_s60500"/>
                </a:ext>
                <a:ext uri="{FF2B5EF4-FFF2-40B4-BE49-F238E27FC236}">
                  <a16:creationId xmlns:a16="http://schemas.microsoft.com/office/drawing/2014/main" xmlns="" id="{00000000-0008-0000-3B00-00005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524345</xdr:row>
          <xdr:rowOff>0</xdr:rowOff>
        </xdr:from>
        <xdr:to>
          <xdr:col>259</xdr:col>
          <xdr:colOff>0</xdr:colOff>
          <xdr:row>524345</xdr:row>
          <xdr:rowOff>0</xdr:rowOff>
        </xdr:to>
        <xdr:sp macro="" textlink="">
          <xdr:nvSpPr>
            <xdr:cNvPr id="60501" name="Button 85" hidden="1">
              <a:extLst>
                <a:ext uri="{63B3BB69-23CF-44E3-9099-C40C66FF867C}">
                  <a14:compatExt spid="_x0000_s60501"/>
                </a:ext>
                <a:ext uri="{FF2B5EF4-FFF2-40B4-BE49-F238E27FC236}">
                  <a16:creationId xmlns:a16="http://schemas.microsoft.com/office/drawing/2014/main" xmlns="" id="{00000000-0008-0000-3B00-00005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589881</xdr:row>
          <xdr:rowOff>0</xdr:rowOff>
        </xdr:from>
        <xdr:to>
          <xdr:col>259</xdr:col>
          <xdr:colOff>0</xdr:colOff>
          <xdr:row>589881</xdr:row>
          <xdr:rowOff>0</xdr:rowOff>
        </xdr:to>
        <xdr:sp macro="" textlink="">
          <xdr:nvSpPr>
            <xdr:cNvPr id="60502" name="Button 86" hidden="1">
              <a:extLst>
                <a:ext uri="{63B3BB69-23CF-44E3-9099-C40C66FF867C}">
                  <a14:compatExt spid="_x0000_s60502"/>
                </a:ext>
                <a:ext uri="{FF2B5EF4-FFF2-40B4-BE49-F238E27FC236}">
                  <a16:creationId xmlns:a16="http://schemas.microsoft.com/office/drawing/2014/main" xmlns="" id="{00000000-0008-0000-3B00-00005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655417</xdr:row>
          <xdr:rowOff>0</xdr:rowOff>
        </xdr:from>
        <xdr:to>
          <xdr:col>259</xdr:col>
          <xdr:colOff>0</xdr:colOff>
          <xdr:row>655417</xdr:row>
          <xdr:rowOff>0</xdr:rowOff>
        </xdr:to>
        <xdr:sp macro="" textlink="">
          <xdr:nvSpPr>
            <xdr:cNvPr id="60503" name="Button 87" hidden="1">
              <a:extLst>
                <a:ext uri="{63B3BB69-23CF-44E3-9099-C40C66FF867C}">
                  <a14:compatExt spid="_x0000_s60503"/>
                </a:ext>
                <a:ext uri="{FF2B5EF4-FFF2-40B4-BE49-F238E27FC236}">
                  <a16:creationId xmlns:a16="http://schemas.microsoft.com/office/drawing/2014/main" xmlns="" id="{00000000-0008-0000-3B00-00005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720953</xdr:row>
          <xdr:rowOff>0</xdr:rowOff>
        </xdr:from>
        <xdr:to>
          <xdr:col>259</xdr:col>
          <xdr:colOff>0</xdr:colOff>
          <xdr:row>720953</xdr:row>
          <xdr:rowOff>0</xdr:rowOff>
        </xdr:to>
        <xdr:sp macro="" textlink="">
          <xdr:nvSpPr>
            <xdr:cNvPr id="60504" name="Button 88" hidden="1">
              <a:extLst>
                <a:ext uri="{63B3BB69-23CF-44E3-9099-C40C66FF867C}">
                  <a14:compatExt spid="_x0000_s60504"/>
                </a:ext>
                <a:ext uri="{FF2B5EF4-FFF2-40B4-BE49-F238E27FC236}">
                  <a16:creationId xmlns:a16="http://schemas.microsoft.com/office/drawing/2014/main" xmlns="" id="{00000000-0008-0000-3B00-00005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786489</xdr:row>
          <xdr:rowOff>0</xdr:rowOff>
        </xdr:from>
        <xdr:to>
          <xdr:col>259</xdr:col>
          <xdr:colOff>0</xdr:colOff>
          <xdr:row>786489</xdr:row>
          <xdr:rowOff>0</xdr:rowOff>
        </xdr:to>
        <xdr:sp macro="" textlink="">
          <xdr:nvSpPr>
            <xdr:cNvPr id="60505" name="Button 89" hidden="1">
              <a:extLst>
                <a:ext uri="{63B3BB69-23CF-44E3-9099-C40C66FF867C}">
                  <a14:compatExt spid="_x0000_s60505"/>
                </a:ext>
                <a:ext uri="{FF2B5EF4-FFF2-40B4-BE49-F238E27FC236}">
                  <a16:creationId xmlns:a16="http://schemas.microsoft.com/office/drawing/2014/main" xmlns="" id="{00000000-0008-0000-3B00-00005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852025</xdr:row>
          <xdr:rowOff>0</xdr:rowOff>
        </xdr:from>
        <xdr:to>
          <xdr:col>259</xdr:col>
          <xdr:colOff>0</xdr:colOff>
          <xdr:row>852025</xdr:row>
          <xdr:rowOff>0</xdr:rowOff>
        </xdr:to>
        <xdr:sp macro="" textlink="">
          <xdr:nvSpPr>
            <xdr:cNvPr id="60506" name="Button 90" hidden="1">
              <a:extLst>
                <a:ext uri="{63B3BB69-23CF-44E3-9099-C40C66FF867C}">
                  <a14:compatExt spid="_x0000_s60506"/>
                </a:ext>
                <a:ext uri="{FF2B5EF4-FFF2-40B4-BE49-F238E27FC236}">
                  <a16:creationId xmlns:a16="http://schemas.microsoft.com/office/drawing/2014/main" xmlns="" id="{00000000-0008-0000-3B00-00005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917561</xdr:row>
          <xdr:rowOff>0</xdr:rowOff>
        </xdr:from>
        <xdr:to>
          <xdr:col>259</xdr:col>
          <xdr:colOff>0</xdr:colOff>
          <xdr:row>917561</xdr:row>
          <xdr:rowOff>0</xdr:rowOff>
        </xdr:to>
        <xdr:sp macro="" textlink="">
          <xdr:nvSpPr>
            <xdr:cNvPr id="60507" name="Button 91" hidden="1">
              <a:extLst>
                <a:ext uri="{63B3BB69-23CF-44E3-9099-C40C66FF867C}">
                  <a14:compatExt spid="_x0000_s60507"/>
                </a:ext>
                <a:ext uri="{FF2B5EF4-FFF2-40B4-BE49-F238E27FC236}">
                  <a16:creationId xmlns:a16="http://schemas.microsoft.com/office/drawing/2014/main" xmlns="" id="{00000000-0008-0000-3B00-00005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983097</xdr:row>
          <xdr:rowOff>0</xdr:rowOff>
        </xdr:from>
        <xdr:to>
          <xdr:col>259</xdr:col>
          <xdr:colOff>0</xdr:colOff>
          <xdr:row>983097</xdr:row>
          <xdr:rowOff>0</xdr:rowOff>
        </xdr:to>
        <xdr:sp macro="" textlink="">
          <xdr:nvSpPr>
            <xdr:cNvPr id="60508" name="Button 92" hidden="1">
              <a:extLst>
                <a:ext uri="{63B3BB69-23CF-44E3-9099-C40C66FF867C}">
                  <a14:compatExt spid="_x0000_s60508"/>
                </a:ext>
                <a:ext uri="{FF2B5EF4-FFF2-40B4-BE49-F238E27FC236}">
                  <a16:creationId xmlns:a16="http://schemas.microsoft.com/office/drawing/2014/main" xmlns="" id="{00000000-0008-0000-3B00-00005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513</xdr:col>
          <xdr:colOff>0</xdr:colOff>
          <xdr:row>56</xdr:row>
          <xdr:rowOff>0</xdr:rowOff>
        </xdr:from>
        <xdr:to>
          <xdr:col>513</xdr:col>
          <xdr:colOff>0</xdr:colOff>
          <xdr:row>56</xdr:row>
          <xdr:rowOff>0</xdr:rowOff>
        </xdr:to>
        <xdr:sp macro="" textlink="">
          <xdr:nvSpPr>
            <xdr:cNvPr id="60509" name="Button 93" hidden="1">
              <a:extLst>
                <a:ext uri="{63B3BB69-23CF-44E3-9099-C40C66FF867C}">
                  <a14:compatExt spid="_x0000_s60509"/>
                </a:ext>
                <a:ext uri="{FF2B5EF4-FFF2-40B4-BE49-F238E27FC236}">
                  <a16:creationId xmlns:a16="http://schemas.microsoft.com/office/drawing/2014/main" xmlns="" id="{00000000-0008-0000-3B00-00005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65593</xdr:row>
          <xdr:rowOff>0</xdr:rowOff>
        </xdr:from>
        <xdr:to>
          <xdr:col>515</xdr:col>
          <xdr:colOff>0</xdr:colOff>
          <xdr:row>65593</xdr:row>
          <xdr:rowOff>0</xdr:rowOff>
        </xdr:to>
        <xdr:sp macro="" textlink="">
          <xdr:nvSpPr>
            <xdr:cNvPr id="60510" name="Button 94" hidden="1">
              <a:extLst>
                <a:ext uri="{63B3BB69-23CF-44E3-9099-C40C66FF867C}">
                  <a14:compatExt spid="_x0000_s60510"/>
                </a:ext>
                <a:ext uri="{FF2B5EF4-FFF2-40B4-BE49-F238E27FC236}">
                  <a16:creationId xmlns:a16="http://schemas.microsoft.com/office/drawing/2014/main" xmlns="" id="{00000000-0008-0000-3B00-00005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131129</xdr:row>
          <xdr:rowOff>0</xdr:rowOff>
        </xdr:from>
        <xdr:to>
          <xdr:col>515</xdr:col>
          <xdr:colOff>0</xdr:colOff>
          <xdr:row>131129</xdr:row>
          <xdr:rowOff>0</xdr:rowOff>
        </xdr:to>
        <xdr:sp macro="" textlink="">
          <xdr:nvSpPr>
            <xdr:cNvPr id="60511" name="Button 95" hidden="1">
              <a:extLst>
                <a:ext uri="{63B3BB69-23CF-44E3-9099-C40C66FF867C}">
                  <a14:compatExt spid="_x0000_s60511"/>
                </a:ext>
                <a:ext uri="{FF2B5EF4-FFF2-40B4-BE49-F238E27FC236}">
                  <a16:creationId xmlns:a16="http://schemas.microsoft.com/office/drawing/2014/main" xmlns="" id="{00000000-0008-0000-3B00-00005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196665</xdr:row>
          <xdr:rowOff>0</xdr:rowOff>
        </xdr:from>
        <xdr:to>
          <xdr:col>515</xdr:col>
          <xdr:colOff>0</xdr:colOff>
          <xdr:row>196665</xdr:row>
          <xdr:rowOff>0</xdr:rowOff>
        </xdr:to>
        <xdr:sp macro="" textlink="">
          <xdr:nvSpPr>
            <xdr:cNvPr id="60512" name="Button 96" hidden="1">
              <a:extLst>
                <a:ext uri="{63B3BB69-23CF-44E3-9099-C40C66FF867C}">
                  <a14:compatExt spid="_x0000_s60512"/>
                </a:ext>
                <a:ext uri="{FF2B5EF4-FFF2-40B4-BE49-F238E27FC236}">
                  <a16:creationId xmlns:a16="http://schemas.microsoft.com/office/drawing/2014/main" xmlns="" id="{00000000-0008-0000-3B00-00006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262201</xdr:row>
          <xdr:rowOff>0</xdr:rowOff>
        </xdr:from>
        <xdr:to>
          <xdr:col>515</xdr:col>
          <xdr:colOff>0</xdr:colOff>
          <xdr:row>262201</xdr:row>
          <xdr:rowOff>0</xdr:rowOff>
        </xdr:to>
        <xdr:sp macro="" textlink="">
          <xdr:nvSpPr>
            <xdr:cNvPr id="60513" name="Button 97" hidden="1">
              <a:extLst>
                <a:ext uri="{63B3BB69-23CF-44E3-9099-C40C66FF867C}">
                  <a14:compatExt spid="_x0000_s60513"/>
                </a:ext>
                <a:ext uri="{FF2B5EF4-FFF2-40B4-BE49-F238E27FC236}">
                  <a16:creationId xmlns:a16="http://schemas.microsoft.com/office/drawing/2014/main" xmlns="" id="{00000000-0008-0000-3B00-00006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327737</xdr:row>
          <xdr:rowOff>0</xdr:rowOff>
        </xdr:from>
        <xdr:to>
          <xdr:col>515</xdr:col>
          <xdr:colOff>0</xdr:colOff>
          <xdr:row>327737</xdr:row>
          <xdr:rowOff>0</xdr:rowOff>
        </xdr:to>
        <xdr:sp macro="" textlink="">
          <xdr:nvSpPr>
            <xdr:cNvPr id="60514" name="Button 98" hidden="1">
              <a:extLst>
                <a:ext uri="{63B3BB69-23CF-44E3-9099-C40C66FF867C}">
                  <a14:compatExt spid="_x0000_s60514"/>
                </a:ext>
                <a:ext uri="{FF2B5EF4-FFF2-40B4-BE49-F238E27FC236}">
                  <a16:creationId xmlns:a16="http://schemas.microsoft.com/office/drawing/2014/main" xmlns="" id="{00000000-0008-0000-3B00-00006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393273</xdr:row>
          <xdr:rowOff>0</xdr:rowOff>
        </xdr:from>
        <xdr:to>
          <xdr:col>515</xdr:col>
          <xdr:colOff>0</xdr:colOff>
          <xdr:row>393273</xdr:row>
          <xdr:rowOff>0</xdr:rowOff>
        </xdr:to>
        <xdr:sp macro="" textlink="">
          <xdr:nvSpPr>
            <xdr:cNvPr id="60515" name="Button 99" hidden="1">
              <a:extLst>
                <a:ext uri="{63B3BB69-23CF-44E3-9099-C40C66FF867C}">
                  <a14:compatExt spid="_x0000_s60515"/>
                </a:ext>
                <a:ext uri="{FF2B5EF4-FFF2-40B4-BE49-F238E27FC236}">
                  <a16:creationId xmlns:a16="http://schemas.microsoft.com/office/drawing/2014/main" xmlns="" id="{00000000-0008-0000-3B00-00006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458809</xdr:row>
          <xdr:rowOff>0</xdr:rowOff>
        </xdr:from>
        <xdr:to>
          <xdr:col>515</xdr:col>
          <xdr:colOff>0</xdr:colOff>
          <xdr:row>458809</xdr:row>
          <xdr:rowOff>0</xdr:rowOff>
        </xdr:to>
        <xdr:sp macro="" textlink="">
          <xdr:nvSpPr>
            <xdr:cNvPr id="60516" name="Button 100" hidden="1">
              <a:extLst>
                <a:ext uri="{63B3BB69-23CF-44E3-9099-C40C66FF867C}">
                  <a14:compatExt spid="_x0000_s60516"/>
                </a:ext>
                <a:ext uri="{FF2B5EF4-FFF2-40B4-BE49-F238E27FC236}">
                  <a16:creationId xmlns:a16="http://schemas.microsoft.com/office/drawing/2014/main" xmlns="" id="{00000000-0008-0000-3B00-00006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524345</xdr:row>
          <xdr:rowOff>0</xdr:rowOff>
        </xdr:from>
        <xdr:to>
          <xdr:col>515</xdr:col>
          <xdr:colOff>0</xdr:colOff>
          <xdr:row>524345</xdr:row>
          <xdr:rowOff>0</xdr:rowOff>
        </xdr:to>
        <xdr:sp macro="" textlink="">
          <xdr:nvSpPr>
            <xdr:cNvPr id="60517" name="Button 101" hidden="1">
              <a:extLst>
                <a:ext uri="{63B3BB69-23CF-44E3-9099-C40C66FF867C}">
                  <a14:compatExt spid="_x0000_s60517"/>
                </a:ext>
                <a:ext uri="{FF2B5EF4-FFF2-40B4-BE49-F238E27FC236}">
                  <a16:creationId xmlns:a16="http://schemas.microsoft.com/office/drawing/2014/main" xmlns="" id="{00000000-0008-0000-3B00-00006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589881</xdr:row>
          <xdr:rowOff>0</xdr:rowOff>
        </xdr:from>
        <xdr:to>
          <xdr:col>515</xdr:col>
          <xdr:colOff>0</xdr:colOff>
          <xdr:row>589881</xdr:row>
          <xdr:rowOff>0</xdr:rowOff>
        </xdr:to>
        <xdr:sp macro="" textlink="">
          <xdr:nvSpPr>
            <xdr:cNvPr id="60518" name="Button 102" hidden="1">
              <a:extLst>
                <a:ext uri="{63B3BB69-23CF-44E3-9099-C40C66FF867C}">
                  <a14:compatExt spid="_x0000_s60518"/>
                </a:ext>
                <a:ext uri="{FF2B5EF4-FFF2-40B4-BE49-F238E27FC236}">
                  <a16:creationId xmlns:a16="http://schemas.microsoft.com/office/drawing/2014/main" xmlns="" id="{00000000-0008-0000-3B00-00006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655417</xdr:row>
          <xdr:rowOff>0</xdr:rowOff>
        </xdr:from>
        <xdr:to>
          <xdr:col>515</xdr:col>
          <xdr:colOff>0</xdr:colOff>
          <xdr:row>655417</xdr:row>
          <xdr:rowOff>0</xdr:rowOff>
        </xdr:to>
        <xdr:sp macro="" textlink="">
          <xdr:nvSpPr>
            <xdr:cNvPr id="60519" name="Button 103" hidden="1">
              <a:extLst>
                <a:ext uri="{63B3BB69-23CF-44E3-9099-C40C66FF867C}">
                  <a14:compatExt spid="_x0000_s60519"/>
                </a:ext>
                <a:ext uri="{FF2B5EF4-FFF2-40B4-BE49-F238E27FC236}">
                  <a16:creationId xmlns:a16="http://schemas.microsoft.com/office/drawing/2014/main" xmlns="" id="{00000000-0008-0000-3B00-00006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720953</xdr:row>
          <xdr:rowOff>0</xdr:rowOff>
        </xdr:from>
        <xdr:to>
          <xdr:col>515</xdr:col>
          <xdr:colOff>0</xdr:colOff>
          <xdr:row>720953</xdr:row>
          <xdr:rowOff>0</xdr:rowOff>
        </xdr:to>
        <xdr:sp macro="" textlink="">
          <xdr:nvSpPr>
            <xdr:cNvPr id="60520" name="Button 104" hidden="1">
              <a:extLst>
                <a:ext uri="{63B3BB69-23CF-44E3-9099-C40C66FF867C}">
                  <a14:compatExt spid="_x0000_s60520"/>
                </a:ext>
                <a:ext uri="{FF2B5EF4-FFF2-40B4-BE49-F238E27FC236}">
                  <a16:creationId xmlns:a16="http://schemas.microsoft.com/office/drawing/2014/main" xmlns="" id="{00000000-0008-0000-3B00-00006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786489</xdr:row>
          <xdr:rowOff>0</xdr:rowOff>
        </xdr:from>
        <xdr:to>
          <xdr:col>515</xdr:col>
          <xdr:colOff>0</xdr:colOff>
          <xdr:row>786489</xdr:row>
          <xdr:rowOff>0</xdr:rowOff>
        </xdr:to>
        <xdr:sp macro="" textlink="">
          <xdr:nvSpPr>
            <xdr:cNvPr id="60521" name="Button 105" hidden="1">
              <a:extLst>
                <a:ext uri="{63B3BB69-23CF-44E3-9099-C40C66FF867C}">
                  <a14:compatExt spid="_x0000_s60521"/>
                </a:ext>
                <a:ext uri="{FF2B5EF4-FFF2-40B4-BE49-F238E27FC236}">
                  <a16:creationId xmlns:a16="http://schemas.microsoft.com/office/drawing/2014/main" xmlns="" id="{00000000-0008-0000-3B00-00006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852025</xdr:row>
          <xdr:rowOff>0</xdr:rowOff>
        </xdr:from>
        <xdr:to>
          <xdr:col>515</xdr:col>
          <xdr:colOff>0</xdr:colOff>
          <xdr:row>852025</xdr:row>
          <xdr:rowOff>0</xdr:rowOff>
        </xdr:to>
        <xdr:sp macro="" textlink="">
          <xdr:nvSpPr>
            <xdr:cNvPr id="60522" name="Button 106" hidden="1">
              <a:extLst>
                <a:ext uri="{63B3BB69-23CF-44E3-9099-C40C66FF867C}">
                  <a14:compatExt spid="_x0000_s60522"/>
                </a:ext>
                <a:ext uri="{FF2B5EF4-FFF2-40B4-BE49-F238E27FC236}">
                  <a16:creationId xmlns:a16="http://schemas.microsoft.com/office/drawing/2014/main" xmlns="" id="{00000000-0008-0000-3B00-00006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917561</xdr:row>
          <xdr:rowOff>0</xdr:rowOff>
        </xdr:from>
        <xdr:to>
          <xdr:col>515</xdr:col>
          <xdr:colOff>0</xdr:colOff>
          <xdr:row>917561</xdr:row>
          <xdr:rowOff>0</xdr:rowOff>
        </xdr:to>
        <xdr:sp macro="" textlink="">
          <xdr:nvSpPr>
            <xdr:cNvPr id="60523" name="Button 107" hidden="1">
              <a:extLst>
                <a:ext uri="{63B3BB69-23CF-44E3-9099-C40C66FF867C}">
                  <a14:compatExt spid="_x0000_s60523"/>
                </a:ext>
                <a:ext uri="{FF2B5EF4-FFF2-40B4-BE49-F238E27FC236}">
                  <a16:creationId xmlns:a16="http://schemas.microsoft.com/office/drawing/2014/main" xmlns="" id="{00000000-0008-0000-3B00-00006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983097</xdr:row>
          <xdr:rowOff>0</xdr:rowOff>
        </xdr:from>
        <xdr:to>
          <xdr:col>515</xdr:col>
          <xdr:colOff>0</xdr:colOff>
          <xdr:row>983097</xdr:row>
          <xdr:rowOff>0</xdr:rowOff>
        </xdr:to>
        <xdr:sp macro="" textlink="">
          <xdr:nvSpPr>
            <xdr:cNvPr id="60524" name="Button 108" hidden="1">
              <a:extLst>
                <a:ext uri="{63B3BB69-23CF-44E3-9099-C40C66FF867C}">
                  <a14:compatExt spid="_x0000_s60524"/>
                </a:ext>
                <a:ext uri="{FF2B5EF4-FFF2-40B4-BE49-F238E27FC236}">
                  <a16:creationId xmlns:a16="http://schemas.microsoft.com/office/drawing/2014/main" xmlns="" id="{00000000-0008-0000-3B00-00006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769</xdr:col>
          <xdr:colOff>0</xdr:colOff>
          <xdr:row>56</xdr:row>
          <xdr:rowOff>0</xdr:rowOff>
        </xdr:from>
        <xdr:to>
          <xdr:col>769</xdr:col>
          <xdr:colOff>0</xdr:colOff>
          <xdr:row>56</xdr:row>
          <xdr:rowOff>0</xdr:rowOff>
        </xdr:to>
        <xdr:sp macro="" textlink="">
          <xdr:nvSpPr>
            <xdr:cNvPr id="60525" name="Button 109" hidden="1">
              <a:extLst>
                <a:ext uri="{63B3BB69-23CF-44E3-9099-C40C66FF867C}">
                  <a14:compatExt spid="_x0000_s60525"/>
                </a:ext>
                <a:ext uri="{FF2B5EF4-FFF2-40B4-BE49-F238E27FC236}">
                  <a16:creationId xmlns:a16="http://schemas.microsoft.com/office/drawing/2014/main" xmlns="" id="{00000000-0008-0000-3B00-00006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65593</xdr:row>
          <xdr:rowOff>0</xdr:rowOff>
        </xdr:from>
        <xdr:to>
          <xdr:col>771</xdr:col>
          <xdr:colOff>0</xdr:colOff>
          <xdr:row>65593</xdr:row>
          <xdr:rowOff>0</xdr:rowOff>
        </xdr:to>
        <xdr:sp macro="" textlink="">
          <xdr:nvSpPr>
            <xdr:cNvPr id="60526" name="Button 110" hidden="1">
              <a:extLst>
                <a:ext uri="{63B3BB69-23CF-44E3-9099-C40C66FF867C}">
                  <a14:compatExt spid="_x0000_s60526"/>
                </a:ext>
                <a:ext uri="{FF2B5EF4-FFF2-40B4-BE49-F238E27FC236}">
                  <a16:creationId xmlns:a16="http://schemas.microsoft.com/office/drawing/2014/main" xmlns="" id="{00000000-0008-0000-3B00-00006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131129</xdr:row>
          <xdr:rowOff>0</xdr:rowOff>
        </xdr:from>
        <xdr:to>
          <xdr:col>771</xdr:col>
          <xdr:colOff>0</xdr:colOff>
          <xdr:row>131129</xdr:row>
          <xdr:rowOff>0</xdr:rowOff>
        </xdr:to>
        <xdr:sp macro="" textlink="">
          <xdr:nvSpPr>
            <xdr:cNvPr id="60527" name="Button 111" hidden="1">
              <a:extLst>
                <a:ext uri="{63B3BB69-23CF-44E3-9099-C40C66FF867C}">
                  <a14:compatExt spid="_x0000_s60527"/>
                </a:ext>
                <a:ext uri="{FF2B5EF4-FFF2-40B4-BE49-F238E27FC236}">
                  <a16:creationId xmlns:a16="http://schemas.microsoft.com/office/drawing/2014/main" xmlns="" id="{00000000-0008-0000-3B00-00006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196665</xdr:row>
          <xdr:rowOff>0</xdr:rowOff>
        </xdr:from>
        <xdr:to>
          <xdr:col>771</xdr:col>
          <xdr:colOff>0</xdr:colOff>
          <xdr:row>196665</xdr:row>
          <xdr:rowOff>0</xdr:rowOff>
        </xdr:to>
        <xdr:sp macro="" textlink="">
          <xdr:nvSpPr>
            <xdr:cNvPr id="60528" name="Button 112" hidden="1">
              <a:extLst>
                <a:ext uri="{63B3BB69-23CF-44E3-9099-C40C66FF867C}">
                  <a14:compatExt spid="_x0000_s60528"/>
                </a:ext>
                <a:ext uri="{FF2B5EF4-FFF2-40B4-BE49-F238E27FC236}">
                  <a16:creationId xmlns:a16="http://schemas.microsoft.com/office/drawing/2014/main" xmlns="" id="{00000000-0008-0000-3B00-00007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262201</xdr:row>
          <xdr:rowOff>0</xdr:rowOff>
        </xdr:from>
        <xdr:to>
          <xdr:col>771</xdr:col>
          <xdr:colOff>0</xdr:colOff>
          <xdr:row>262201</xdr:row>
          <xdr:rowOff>0</xdr:rowOff>
        </xdr:to>
        <xdr:sp macro="" textlink="">
          <xdr:nvSpPr>
            <xdr:cNvPr id="60529" name="Button 113" hidden="1">
              <a:extLst>
                <a:ext uri="{63B3BB69-23CF-44E3-9099-C40C66FF867C}">
                  <a14:compatExt spid="_x0000_s60529"/>
                </a:ext>
                <a:ext uri="{FF2B5EF4-FFF2-40B4-BE49-F238E27FC236}">
                  <a16:creationId xmlns:a16="http://schemas.microsoft.com/office/drawing/2014/main" xmlns="" id="{00000000-0008-0000-3B00-00007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327737</xdr:row>
          <xdr:rowOff>0</xdr:rowOff>
        </xdr:from>
        <xdr:to>
          <xdr:col>771</xdr:col>
          <xdr:colOff>0</xdr:colOff>
          <xdr:row>327737</xdr:row>
          <xdr:rowOff>0</xdr:rowOff>
        </xdr:to>
        <xdr:sp macro="" textlink="">
          <xdr:nvSpPr>
            <xdr:cNvPr id="60530" name="Button 114" hidden="1">
              <a:extLst>
                <a:ext uri="{63B3BB69-23CF-44E3-9099-C40C66FF867C}">
                  <a14:compatExt spid="_x0000_s60530"/>
                </a:ext>
                <a:ext uri="{FF2B5EF4-FFF2-40B4-BE49-F238E27FC236}">
                  <a16:creationId xmlns:a16="http://schemas.microsoft.com/office/drawing/2014/main" xmlns="" id="{00000000-0008-0000-3B00-00007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393273</xdr:row>
          <xdr:rowOff>0</xdr:rowOff>
        </xdr:from>
        <xdr:to>
          <xdr:col>771</xdr:col>
          <xdr:colOff>0</xdr:colOff>
          <xdr:row>393273</xdr:row>
          <xdr:rowOff>0</xdr:rowOff>
        </xdr:to>
        <xdr:sp macro="" textlink="">
          <xdr:nvSpPr>
            <xdr:cNvPr id="60531" name="Button 115" hidden="1">
              <a:extLst>
                <a:ext uri="{63B3BB69-23CF-44E3-9099-C40C66FF867C}">
                  <a14:compatExt spid="_x0000_s60531"/>
                </a:ext>
                <a:ext uri="{FF2B5EF4-FFF2-40B4-BE49-F238E27FC236}">
                  <a16:creationId xmlns:a16="http://schemas.microsoft.com/office/drawing/2014/main" xmlns="" id="{00000000-0008-0000-3B00-00007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458809</xdr:row>
          <xdr:rowOff>0</xdr:rowOff>
        </xdr:from>
        <xdr:to>
          <xdr:col>771</xdr:col>
          <xdr:colOff>0</xdr:colOff>
          <xdr:row>458809</xdr:row>
          <xdr:rowOff>0</xdr:rowOff>
        </xdr:to>
        <xdr:sp macro="" textlink="">
          <xdr:nvSpPr>
            <xdr:cNvPr id="60532" name="Button 116" hidden="1">
              <a:extLst>
                <a:ext uri="{63B3BB69-23CF-44E3-9099-C40C66FF867C}">
                  <a14:compatExt spid="_x0000_s60532"/>
                </a:ext>
                <a:ext uri="{FF2B5EF4-FFF2-40B4-BE49-F238E27FC236}">
                  <a16:creationId xmlns:a16="http://schemas.microsoft.com/office/drawing/2014/main" xmlns="" id="{00000000-0008-0000-3B00-00007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524345</xdr:row>
          <xdr:rowOff>0</xdr:rowOff>
        </xdr:from>
        <xdr:to>
          <xdr:col>771</xdr:col>
          <xdr:colOff>0</xdr:colOff>
          <xdr:row>524345</xdr:row>
          <xdr:rowOff>0</xdr:rowOff>
        </xdr:to>
        <xdr:sp macro="" textlink="">
          <xdr:nvSpPr>
            <xdr:cNvPr id="60533" name="Button 117" hidden="1">
              <a:extLst>
                <a:ext uri="{63B3BB69-23CF-44E3-9099-C40C66FF867C}">
                  <a14:compatExt spid="_x0000_s60533"/>
                </a:ext>
                <a:ext uri="{FF2B5EF4-FFF2-40B4-BE49-F238E27FC236}">
                  <a16:creationId xmlns:a16="http://schemas.microsoft.com/office/drawing/2014/main" xmlns="" id="{00000000-0008-0000-3B00-00007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589881</xdr:row>
          <xdr:rowOff>0</xdr:rowOff>
        </xdr:from>
        <xdr:to>
          <xdr:col>771</xdr:col>
          <xdr:colOff>0</xdr:colOff>
          <xdr:row>589881</xdr:row>
          <xdr:rowOff>0</xdr:rowOff>
        </xdr:to>
        <xdr:sp macro="" textlink="">
          <xdr:nvSpPr>
            <xdr:cNvPr id="60534" name="Button 118" hidden="1">
              <a:extLst>
                <a:ext uri="{63B3BB69-23CF-44E3-9099-C40C66FF867C}">
                  <a14:compatExt spid="_x0000_s60534"/>
                </a:ext>
                <a:ext uri="{FF2B5EF4-FFF2-40B4-BE49-F238E27FC236}">
                  <a16:creationId xmlns:a16="http://schemas.microsoft.com/office/drawing/2014/main" xmlns="" id="{00000000-0008-0000-3B00-00007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655417</xdr:row>
          <xdr:rowOff>0</xdr:rowOff>
        </xdr:from>
        <xdr:to>
          <xdr:col>771</xdr:col>
          <xdr:colOff>0</xdr:colOff>
          <xdr:row>655417</xdr:row>
          <xdr:rowOff>0</xdr:rowOff>
        </xdr:to>
        <xdr:sp macro="" textlink="">
          <xdr:nvSpPr>
            <xdr:cNvPr id="60535" name="Button 119" hidden="1">
              <a:extLst>
                <a:ext uri="{63B3BB69-23CF-44E3-9099-C40C66FF867C}">
                  <a14:compatExt spid="_x0000_s60535"/>
                </a:ext>
                <a:ext uri="{FF2B5EF4-FFF2-40B4-BE49-F238E27FC236}">
                  <a16:creationId xmlns:a16="http://schemas.microsoft.com/office/drawing/2014/main" xmlns="" id="{00000000-0008-0000-3B00-00007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720953</xdr:row>
          <xdr:rowOff>0</xdr:rowOff>
        </xdr:from>
        <xdr:to>
          <xdr:col>771</xdr:col>
          <xdr:colOff>0</xdr:colOff>
          <xdr:row>720953</xdr:row>
          <xdr:rowOff>0</xdr:rowOff>
        </xdr:to>
        <xdr:sp macro="" textlink="">
          <xdr:nvSpPr>
            <xdr:cNvPr id="60536" name="Button 120" hidden="1">
              <a:extLst>
                <a:ext uri="{63B3BB69-23CF-44E3-9099-C40C66FF867C}">
                  <a14:compatExt spid="_x0000_s60536"/>
                </a:ext>
                <a:ext uri="{FF2B5EF4-FFF2-40B4-BE49-F238E27FC236}">
                  <a16:creationId xmlns:a16="http://schemas.microsoft.com/office/drawing/2014/main" xmlns="" id="{00000000-0008-0000-3B00-00007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786489</xdr:row>
          <xdr:rowOff>0</xdr:rowOff>
        </xdr:from>
        <xdr:to>
          <xdr:col>771</xdr:col>
          <xdr:colOff>0</xdr:colOff>
          <xdr:row>786489</xdr:row>
          <xdr:rowOff>0</xdr:rowOff>
        </xdr:to>
        <xdr:sp macro="" textlink="">
          <xdr:nvSpPr>
            <xdr:cNvPr id="60537" name="Button 121" hidden="1">
              <a:extLst>
                <a:ext uri="{63B3BB69-23CF-44E3-9099-C40C66FF867C}">
                  <a14:compatExt spid="_x0000_s60537"/>
                </a:ext>
                <a:ext uri="{FF2B5EF4-FFF2-40B4-BE49-F238E27FC236}">
                  <a16:creationId xmlns:a16="http://schemas.microsoft.com/office/drawing/2014/main" xmlns="" id="{00000000-0008-0000-3B00-00007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852025</xdr:row>
          <xdr:rowOff>0</xdr:rowOff>
        </xdr:from>
        <xdr:to>
          <xdr:col>771</xdr:col>
          <xdr:colOff>0</xdr:colOff>
          <xdr:row>852025</xdr:row>
          <xdr:rowOff>0</xdr:rowOff>
        </xdr:to>
        <xdr:sp macro="" textlink="">
          <xdr:nvSpPr>
            <xdr:cNvPr id="60538" name="Button 122" hidden="1">
              <a:extLst>
                <a:ext uri="{63B3BB69-23CF-44E3-9099-C40C66FF867C}">
                  <a14:compatExt spid="_x0000_s60538"/>
                </a:ext>
                <a:ext uri="{FF2B5EF4-FFF2-40B4-BE49-F238E27FC236}">
                  <a16:creationId xmlns:a16="http://schemas.microsoft.com/office/drawing/2014/main" xmlns="" id="{00000000-0008-0000-3B00-00007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917561</xdr:row>
          <xdr:rowOff>0</xdr:rowOff>
        </xdr:from>
        <xdr:to>
          <xdr:col>771</xdr:col>
          <xdr:colOff>0</xdr:colOff>
          <xdr:row>917561</xdr:row>
          <xdr:rowOff>0</xdr:rowOff>
        </xdr:to>
        <xdr:sp macro="" textlink="">
          <xdr:nvSpPr>
            <xdr:cNvPr id="60539" name="Button 123" hidden="1">
              <a:extLst>
                <a:ext uri="{63B3BB69-23CF-44E3-9099-C40C66FF867C}">
                  <a14:compatExt spid="_x0000_s60539"/>
                </a:ext>
                <a:ext uri="{FF2B5EF4-FFF2-40B4-BE49-F238E27FC236}">
                  <a16:creationId xmlns:a16="http://schemas.microsoft.com/office/drawing/2014/main" xmlns="" id="{00000000-0008-0000-3B00-00007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983097</xdr:row>
          <xdr:rowOff>0</xdr:rowOff>
        </xdr:from>
        <xdr:to>
          <xdr:col>771</xdr:col>
          <xdr:colOff>0</xdr:colOff>
          <xdr:row>983097</xdr:row>
          <xdr:rowOff>0</xdr:rowOff>
        </xdr:to>
        <xdr:sp macro="" textlink="">
          <xdr:nvSpPr>
            <xdr:cNvPr id="60540" name="Button 124" hidden="1">
              <a:extLst>
                <a:ext uri="{63B3BB69-23CF-44E3-9099-C40C66FF867C}">
                  <a14:compatExt spid="_x0000_s60540"/>
                </a:ext>
                <a:ext uri="{FF2B5EF4-FFF2-40B4-BE49-F238E27FC236}">
                  <a16:creationId xmlns:a16="http://schemas.microsoft.com/office/drawing/2014/main" xmlns="" id="{00000000-0008-0000-3B00-00007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1025</xdr:col>
          <xdr:colOff>0</xdr:colOff>
          <xdr:row>56</xdr:row>
          <xdr:rowOff>0</xdr:rowOff>
        </xdr:from>
        <xdr:to>
          <xdr:col>1025</xdr:col>
          <xdr:colOff>0</xdr:colOff>
          <xdr:row>56</xdr:row>
          <xdr:rowOff>0</xdr:rowOff>
        </xdr:to>
        <xdr:sp macro="" textlink="">
          <xdr:nvSpPr>
            <xdr:cNvPr id="60541" name="Button 125" hidden="1">
              <a:extLst>
                <a:ext uri="{63B3BB69-23CF-44E3-9099-C40C66FF867C}">
                  <a14:compatExt spid="_x0000_s60541"/>
                </a:ext>
                <a:ext uri="{FF2B5EF4-FFF2-40B4-BE49-F238E27FC236}">
                  <a16:creationId xmlns:a16="http://schemas.microsoft.com/office/drawing/2014/main" xmlns="" id="{00000000-0008-0000-3B00-00007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65593</xdr:row>
          <xdr:rowOff>0</xdr:rowOff>
        </xdr:from>
        <xdr:to>
          <xdr:col>1027</xdr:col>
          <xdr:colOff>0</xdr:colOff>
          <xdr:row>65593</xdr:row>
          <xdr:rowOff>0</xdr:rowOff>
        </xdr:to>
        <xdr:sp macro="" textlink="">
          <xdr:nvSpPr>
            <xdr:cNvPr id="60542" name="Button 126" hidden="1">
              <a:extLst>
                <a:ext uri="{63B3BB69-23CF-44E3-9099-C40C66FF867C}">
                  <a14:compatExt spid="_x0000_s60542"/>
                </a:ext>
                <a:ext uri="{FF2B5EF4-FFF2-40B4-BE49-F238E27FC236}">
                  <a16:creationId xmlns:a16="http://schemas.microsoft.com/office/drawing/2014/main" xmlns="" id="{00000000-0008-0000-3B00-00007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131129</xdr:row>
          <xdr:rowOff>0</xdr:rowOff>
        </xdr:from>
        <xdr:to>
          <xdr:col>1027</xdr:col>
          <xdr:colOff>0</xdr:colOff>
          <xdr:row>131129</xdr:row>
          <xdr:rowOff>0</xdr:rowOff>
        </xdr:to>
        <xdr:sp macro="" textlink="">
          <xdr:nvSpPr>
            <xdr:cNvPr id="60543" name="Button 127" hidden="1">
              <a:extLst>
                <a:ext uri="{63B3BB69-23CF-44E3-9099-C40C66FF867C}">
                  <a14:compatExt spid="_x0000_s60543"/>
                </a:ext>
                <a:ext uri="{FF2B5EF4-FFF2-40B4-BE49-F238E27FC236}">
                  <a16:creationId xmlns:a16="http://schemas.microsoft.com/office/drawing/2014/main" xmlns="" id="{00000000-0008-0000-3B00-00007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196665</xdr:row>
          <xdr:rowOff>0</xdr:rowOff>
        </xdr:from>
        <xdr:to>
          <xdr:col>1027</xdr:col>
          <xdr:colOff>0</xdr:colOff>
          <xdr:row>196665</xdr:row>
          <xdr:rowOff>0</xdr:rowOff>
        </xdr:to>
        <xdr:sp macro="" textlink="">
          <xdr:nvSpPr>
            <xdr:cNvPr id="60544" name="Button 128" hidden="1">
              <a:extLst>
                <a:ext uri="{63B3BB69-23CF-44E3-9099-C40C66FF867C}">
                  <a14:compatExt spid="_x0000_s60544"/>
                </a:ext>
                <a:ext uri="{FF2B5EF4-FFF2-40B4-BE49-F238E27FC236}">
                  <a16:creationId xmlns:a16="http://schemas.microsoft.com/office/drawing/2014/main" xmlns="" id="{00000000-0008-0000-3B00-00008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262201</xdr:row>
          <xdr:rowOff>0</xdr:rowOff>
        </xdr:from>
        <xdr:to>
          <xdr:col>1027</xdr:col>
          <xdr:colOff>0</xdr:colOff>
          <xdr:row>262201</xdr:row>
          <xdr:rowOff>0</xdr:rowOff>
        </xdr:to>
        <xdr:sp macro="" textlink="">
          <xdr:nvSpPr>
            <xdr:cNvPr id="60545" name="Button 129" hidden="1">
              <a:extLst>
                <a:ext uri="{63B3BB69-23CF-44E3-9099-C40C66FF867C}">
                  <a14:compatExt spid="_x0000_s60545"/>
                </a:ext>
                <a:ext uri="{FF2B5EF4-FFF2-40B4-BE49-F238E27FC236}">
                  <a16:creationId xmlns:a16="http://schemas.microsoft.com/office/drawing/2014/main" xmlns="" id="{00000000-0008-0000-3B00-00008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327737</xdr:row>
          <xdr:rowOff>0</xdr:rowOff>
        </xdr:from>
        <xdr:to>
          <xdr:col>1027</xdr:col>
          <xdr:colOff>0</xdr:colOff>
          <xdr:row>327737</xdr:row>
          <xdr:rowOff>0</xdr:rowOff>
        </xdr:to>
        <xdr:sp macro="" textlink="">
          <xdr:nvSpPr>
            <xdr:cNvPr id="60546" name="Button 130" hidden="1">
              <a:extLst>
                <a:ext uri="{63B3BB69-23CF-44E3-9099-C40C66FF867C}">
                  <a14:compatExt spid="_x0000_s60546"/>
                </a:ext>
                <a:ext uri="{FF2B5EF4-FFF2-40B4-BE49-F238E27FC236}">
                  <a16:creationId xmlns:a16="http://schemas.microsoft.com/office/drawing/2014/main" xmlns="" id="{00000000-0008-0000-3B00-00008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393273</xdr:row>
          <xdr:rowOff>0</xdr:rowOff>
        </xdr:from>
        <xdr:to>
          <xdr:col>1027</xdr:col>
          <xdr:colOff>0</xdr:colOff>
          <xdr:row>393273</xdr:row>
          <xdr:rowOff>0</xdr:rowOff>
        </xdr:to>
        <xdr:sp macro="" textlink="">
          <xdr:nvSpPr>
            <xdr:cNvPr id="60547" name="Button 131" hidden="1">
              <a:extLst>
                <a:ext uri="{63B3BB69-23CF-44E3-9099-C40C66FF867C}">
                  <a14:compatExt spid="_x0000_s60547"/>
                </a:ext>
                <a:ext uri="{FF2B5EF4-FFF2-40B4-BE49-F238E27FC236}">
                  <a16:creationId xmlns:a16="http://schemas.microsoft.com/office/drawing/2014/main" xmlns="" id="{00000000-0008-0000-3B00-00008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458809</xdr:row>
          <xdr:rowOff>0</xdr:rowOff>
        </xdr:from>
        <xdr:to>
          <xdr:col>1027</xdr:col>
          <xdr:colOff>0</xdr:colOff>
          <xdr:row>458809</xdr:row>
          <xdr:rowOff>0</xdr:rowOff>
        </xdr:to>
        <xdr:sp macro="" textlink="">
          <xdr:nvSpPr>
            <xdr:cNvPr id="60548" name="Button 132" hidden="1">
              <a:extLst>
                <a:ext uri="{63B3BB69-23CF-44E3-9099-C40C66FF867C}">
                  <a14:compatExt spid="_x0000_s60548"/>
                </a:ext>
                <a:ext uri="{FF2B5EF4-FFF2-40B4-BE49-F238E27FC236}">
                  <a16:creationId xmlns:a16="http://schemas.microsoft.com/office/drawing/2014/main" xmlns="" id="{00000000-0008-0000-3B00-00008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524345</xdr:row>
          <xdr:rowOff>0</xdr:rowOff>
        </xdr:from>
        <xdr:to>
          <xdr:col>1027</xdr:col>
          <xdr:colOff>0</xdr:colOff>
          <xdr:row>524345</xdr:row>
          <xdr:rowOff>0</xdr:rowOff>
        </xdr:to>
        <xdr:sp macro="" textlink="">
          <xdr:nvSpPr>
            <xdr:cNvPr id="60549" name="Button 133" hidden="1">
              <a:extLst>
                <a:ext uri="{63B3BB69-23CF-44E3-9099-C40C66FF867C}">
                  <a14:compatExt spid="_x0000_s60549"/>
                </a:ext>
                <a:ext uri="{FF2B5EF4-FFF2-40B4-BE49-F238E27FC236}">
                  <a16:creationId xmlns:a16="http://schemas.microsoft.com/office/drawing/2014/main" xmlns="" id="{00000000-0008-0000-3B00-00008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589881</xdr:row>
          <xdr:rowOff>0</xdr:rowOff>
        </xdr:from>
        <xdr:to>
          <xdr:col>1027</xdr:col>
          <xdr:colOff>0</xdr:colOff>
          <xdr:row>589881</xdr:row>
          <xdr:rowOff>0</xdr:rowOff>
        </xdr:to>
        <xdr:sp macro="" textlink="">
          <xdr:nvSpPr>
            <xdr:cNvPr id="60550" name="Button 134" hidden="1">
              <a:extLst>
                <a:ext uri="{63B3BB69-23CF-44E3-9099-C40C66FF867C}">
                  <a14:compatExt spid="_x0000_s60550"/>
                </a:ext>
                <a:ext uri="{FF2B5EF4-FFF2-40B4-BE49-F238E27FC236}">
                  <a16:creationId xmlns:a16="http://schemas.microsoft.com/office/drawing/2014/main" xmlns="" id="{00000000-0008-0000-3B00-00008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655417</xdr:row>
          <xdr:rowOff>0</xdr:rowOff>
        </xdr:from>
        <xdr:to>
          <xdr:col>1027</xdr:col>
          <xdr:colOff>0</xdr:colOff>
          <xdr:row>655417</xdr:row>
          <xdr:rowOff>0</xdr:rowOff>
        </xdr:to>
        <xdr:sp macro="" textlink="">
          <xdr:nvSpPr>
            <xdr:cNvPr id="60551" name="Button 135" hidden="1">
              <a:extLst>
                <a:ext uri="{63B3BB69-23CF-44E3-9099-C40C66FF867C}">
                  <a14:compatExt spid="_x0000_s60551"/>
                </a:ext>
                <a:ext uri="{FF2B5EF4-FFF2-40B4-BE49-F238E27FC236}">
                  <a16:creationId xmlns:a16="http://schemas.microsoft.com/office/drawing/2014/main" xmlns="" id="{00000000-0008-0000-3B00-00008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720953</xdr:row>
          <xdr:rowOff>0</xdr:rowOff>
        </xdr:from>
        <xdr:to>
          <xdr:col>1027</xdr:col>
          <xdr:colOff>0</xdr:colOff>
          <xdr:row>720953</xdr:row>
          <xdr:rowOff>0</xdr:rowOff>
        </xdr:to>
        <xdr:sp macro="" textlink="">
          <xdr:nvSpPr>
            <xdr:cNvPr id="60552" name="Button 136" hidden="1">
              <a:extLst>
                <a:ext uri="{63B3BB69-23CF-44E3-9099-C40C66FF867C}">
                  <a14:compatExt spid="_x0000_s60552"/>
                </a:ext>
                <a:ext uri="{FF2B5EF4-FFF2-40B4-BE49-F238E27FC236}">
                  <a16:creationId xmlns:a16="http://schemas.microsoft.com/office/drawing/2014/main" xmlns="" id="{00000000-0008-0000-3B00-00008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786489</xdr:row>
          <xdr:rowOff>0</xdr:rowOff>
        </xdr:from>
        <xdr:to>
          <xdr:col>1027</xdr:col>
          <xdr:colOff>0</xdr:colOff>
          <xdr:row>786489</xdr:row>
          <xdr:rowOff>0</xdr:rowOff>
        </xdr:to>
        <xdr:sp macro="" textlink="">
          <xdr:nvSpPr>
            <xdr:cNvPr id="60553" name="Button 137" hidden="1">
              <a:extLst>
                <a:ext uri="{63B3BB69-23CF-44E3-9099-C40C66FF867C}">
                  <a14:compatExt spid="_x0000_s60553"/>
                </a:ext>
                <a:ext uri="{FF2B5EF4-FFF2-40B4-BE49-F238E27FC236}">
                  <a16:creationId xmlns:a16="http://schemas.microsoft.com/office/drawing/2014/main" xmlns="" id="{00000000-0008-0000-3B00-00008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852025</xdr:row>
          <xdr:rowOff>0</xdr:rowOff>
        </xdr:from>
        <xdr:to>
          <xdr:col>1027</xdr:col>
          <xdr:colOff>0</xdr:colOff>
          <xdr:row>852025</xdr:row>
          <xdr:rowOff>0</xdr:rowOff>
        </xdr:to>
        <xdr:sp macro="" textlink="">
          <xdr:nvSpPr>
            <xdr:cNvPr id="60554" name="Button 138" hidden="1">
              <a:extLst>
                <a:ext uri="{63B3BB69-23CF-44E3-9099-C40C66FF867C}">
                  <a14:compatExt spid="_x0000_s60554"/>
                </a:ext>
                <a:ext uri="{FF2B5EF4-FFF2-40B4-BE49-F238E27FC236}">
                  <a16:creationId xmlns:a16="http://schemas.microsoft.com/office/drawing/2014/main" xmlns="" id="{00000000-0008-0000-3B00-00008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917561</xdr:row>
          <xdr:rowOff>0</xdr:rowOff>
        </xdr:from>
        <xdr:to>
          <xdr:col>1027</xdr:col>
          <xdr:colOff>0</xdr:colOff>
          <xdr:row>917561</xdr:row>
          <xdr:rowOff>0</xdr:rowOff>
        </xdr:to>
        <xdr:sp macro="" textlink="">
          <xdr:nvSpPr>
            <xdr:cNvPr id="60555" name="Button 139" hidden="1">
              <a:extLst>
                <a:ext uri="{63B3BB69-23CF-44E3-9099-C40C66FF867C}">
                  <a14:compatExt spid="_x0000_s60555"/>
                </a:ext>
                <a:ext uri="{FF2B5EF4-FFF2-40B4-BE49-F238E27FC236}">
                  <a16:creationId xmlns:a16="http://schemas.microsoft.com/office/drawing/2014/main" xmlns="" id="{00000000-0008-0000-3B00-00008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983097</xdr:row>
          <xdr:rowOff>0</xdr:rowOff>
        </xdr:from>
        <xdr:to>
          <xdr:col>1027</xdr:col>
          <xdr:colOff>0</xdr:colOff>
          <xdr:row>983097</xdr:row>
          <xdr:rowOff>0</xdr:rowOff>
        </xdr:to>
        <xdr:sp macro="" textlink="">
          <xdr:nvSpPr>
            <xdr:cNvPr id="60556" name="Button 140" hidden="1">
              <a:extLst>
                <a:ext uri="{63B3BB69-23CF-44E3-9099-C40C66FF867C}">
                  <a14:compatExt spid="_x0000_s60556"/>
                </a:ext>
                <a:ext uri="{FF2B5EF4-FFF2-40B4-BE49-F238E27FC236}">
                  <a16:creationId xmlns:a16="http://schemas.microsoft.com/office/drawing/2014/main" xmlns="" id="{00000000-0008-0000-3B00-00008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1281</xdr:col>
          <xdr:colOff>0</xdr:colOff>
          <xdr:row>56</xdr:row>
          <xdr:rowOff>0</xdr:rowOff>
        </xdr:from>
        <xdr:to>
          <xdr:col>1281</xdr:col>
          <xdr:colOff>0</xdr:colOff>
          <xdr:row>56</xdr:row>
          <xdr:rowOff>0</xdr:rowOff>
        </xdr:to>
        <xdr:sp macro="" textlink="">
          <xdr:nvSpPr>
            <xdr:cNvPr id="60557" name="Button 141" hidden="1">
              <a:extLst>
                <a:ext uri="{63B3BB69-23CF-44E3-9099-C40C66FF867C}">
                  <a14:compatExt spid="_x0000_s60557"/>
                </a:ext>
                <a:ext uri="{FF2B5EF4-FFF2-40B4-BE49-F238E27FC236}">
                  <a16:creationId xmlns:a16="http://schemas.microsoft.com/office/drawing/2014/main" xmlns="" id="{00000000-0008-0000-3B00-00008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65593</xdr:row>
          <xdr:rowOff>0</xdr:rowOff>
        </xdr:from>
        <xdr:to>
          <xdr:col>1283</xdr:col>
          <xdr:colOff>0</xdr:colOff>
          <xdr:row>65593</xdr:row>
          <xdr:rowOff>0</xdr:rowOff>
        </xdr:to>
        <xdr:sp macro="" textlink="">
          <xdr:nvSpPr>
            <xdr:cNvPr id="60558" name="Button 142" hidden="1">
              <a:extLst>
                <a:ext uri="{63B3BB69-23CF-44E3-9099-C40C66FF867C}">
                  <a14:compatExt spid="_x0000_s60558"/>
                </a:ext>
                <a:ext uri="{FF2B5EF4-FFF2-40B4-BE49-F238E27FC236}">
                  <a16:creationId xmlns:a16="http://schemas.microsoft.com/office/drawing/2014/main" xmlns="" id="{00000000-0008-0000-3B00-00008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131129</xdr:row>
          <xdr:rowOff>0</xdr:rowOff>
        </xdr:from>
        <xdr:to>
          <xdr:col>1283</xdr:col>
          <xdr:colOff>0</xdr:colOff>
          <xdr:row>131129</xdr:row>
          <xdr:rowOff>0</xdr:rowOff>
        </xdr:to>
        <xdr:sp macro="" textlink="">
          <xdr:nvSpPr>
            <xdr:cNvPr id="60559" name="Button 143" hidden="1">
              <a:extLst>
                <a:ext uri="{63B3BB69-23CF-44E3-9099-C40C66FF867C}">
                  <a14:compatExt spid="_x0000_s60559"/>
                </a:ext>
                <a:ext uri="{FF2B5EF4-FFF2-40B4-BE49-F238E27FC236}">
                  <a16:creationId xmlns:a16="http://schemas.microsoft.com/office/drawing/2014/main" xmlns="" id="{00000000-0008-0000-3B00-00008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196665</xdr:row>
          <xdr:rowOff>0</xdr:rowOff>
        </xdr:from>
        <xdr:to>
          <xdr:col>1283</xdr:col>
          <xdr:colOff>0</xdr:colOff>
          <xdr:row>196665</xdr:row>
          <xdr:rowOff>0</xdr:rowOff>
        </xdr:to>
        <xdr:sp macro="" textlink="">
          <xdr:nvSpPr>
            <xdr:cNvPr id="60560" name="Button 144" hidden="1">
              <a:extLst>
                <a:ext uri="{63B3BB69-23CF-44E3-9099-C40C66FF867C}">
                  <a14:compatExt spid="_x0000_s60560"/>
                </a:ext>
                <a:ext uri="{FF2B5EF4-FFF2-40B4-BE49-F238E27FC236}">
                  <a16:creationId xmlns:a16="http://schemas.microsoft.com/office/drawing/2014/main" xmlns="" id="{00000000-0008-0000-3B00-00009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262201</xdr:row>
          <xdr:rowOff>0</xdr:rowOff>
        </xdr:from>
        <xdr:to>
          <xdr:col>1283</xdr:col>
          <xdr:colOff>0</xdr:colOff>
          <xdr:row>262201</xdr:row>
          <xdr:rowOff>0</xdr:rowOff>
        </xdr:to>
        <xdr:sp macro="" textlink="">
          <xdr:nvSpPr>
            <xdr:cNvPr id="60561" name="Button 145" hidden="1">
              <a:extLst>
                <a:ext uri="{63B3BB69-23CF-44E3-9099-C40C66FF867C}">
                  <a14:compatExt spid="_x0000_s60561"/>
                </a:ext>
                <a:ext uri="{FF2B5EF4-FFF2-40B4-BE49-F238E27FC236}">
                  <a16:creationId xmlns:a16="http://schemas.microsoft.com/office/drawing/2014/main" xmlns="" id="{00000000-0008-0000-3B00-00009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327737</xdr:row>
          <xdr:rowOff>0</xdr:rowOff>
        </xdr:from>
        <xdr:to>
          <xdr:col>1283</xdr:col>
          <xdr:colOff>0</xdr:colOff>
          <xdr:row>327737</xdr:row>
          <xdr:rowOff>0</xdr:rowOff>
        </xdr:to>
        <xdr:sp macro="" textlink="">
          <xdr:nvSpPr>
            <xdr:cNvPr id="60562" name="Button 146" hidden="1">
              <a:extLst>
                <a:ext uri="{63B3BB69-23CF-44E3-9099-C40C66FF867C}">
                  <a14:compatExt spid="_x0000_s60562"/>
                </a:ext>
                <a:ext uri="{FF2B5EF4-FFF2-40B4-BE49-F238E27FC236}">
                  <a16:creationId xmlns:a16="http://schemas.microsoft.com/office/drawing/2014/main" xmlns="" id="{00000000-0008-0000-3B00-00009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393273</xdr:row>
          <xdr:rowOff>0</xdr:rowOff>
        </xdr:from>
        <xdr:to>
          <xdr:col>1283</xdr:col>
          <xdr:colOff>0</xdr:colOff>
          <xdr:row>393273</xdr:row>
          <xdr:rowOff>0</xdr:rowOff>
        </xdr:to>
        <xdr:sp macro="" textlink="">
          <xdr:nvSpPr>
            <xdr:cNvPr id="60563" name="Button 147" hidden="1">
              <a:extLst>
                <a:ext uri="{63B3BB69-23CF-44E3-9099-C40C66FF867C}">
                  <a14:compatExt spid="_x0000_s60563"/>
                </a:ext>
                <a:ext uri="{FF2B5EF4-FFF2-40B4-BE49-F238E27FC236}">
                  <a16:creationId xmlns:a16="http://schemas.microsoft.com/office/drawing/2014/main" xmlns="" id="{00000000-0008-0000-3B00-00009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458809</xdr:row>
          <xdr:rowOff>0</xdr:rowOff>
        </xdr:from>
        <xdr:to>
          <xdr:col>1283</xdr:col>
          <xdr:colOff>0</xdr:colOff>
          <xdr:row>458809</xdr:row>
          <xdr:rowOff>0</xdr:rowOff>
        </xdr:to>
        <xdr:sp macro="" textlink="">
          <xdr:nvSpPr>
            <xdr:cNvPr id="60564" name="Button 148" hidden="1">
              <a:extLst>
                <a:ext uri="{63B3BB69-23CF-44E3-9099-C40C66FF867C}">
                  <a14:compatExt spid="_x0000_s60564"/>
                </a:ext>
                <a:ext uri="{FF2B5EF4-FFF2-40B4-BE49-F238E27FC236}">
                  <a16:creationId xmlns:a16="http://schemas.microsoft.com/office/drawing/2014/main" xmlns="" id="{00000000-0008-0000-3B00-00009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524345</xdr:row>
          <xdr:rowOff>0</xdr:rowOff>
        </xdr:from>
        <xdr:to>
          <xdr:col>1283</xdr:col>
          <xdr:colOff>0</xdr:colOff>
          <xdr:row>524345</xdr:row>
          <xdr:rowOff>0</xdr:rowOff>
        </xdr:to>
        <xdr:sp macro="" textlink="">
          <xdr:nvSpPr>
            <xdr:cNvPr id="60565" name="Button 149" hidden="1">
              <a:extLst>
                <a:ext uri="{63B3BB69-23CF-44E3-9099-C40C66FF867C}">
                  <a14:compatExt spid="_x0000_s60565"/>
                </a:ext>
                <a:ext uri="{FF2B5EF4-FFF2-40B4-BE49-F238E27FC236}">
                  <a16:creationId xmlns:a16="http://schemas.microsoft.com/office/drawing/2014/main" xmlns="" id="{00000000-0008-0000-3B00-00009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589881</xdr:row>
          <xdr:rowOff>0</xdr:rowOff>
        </xdr:from>
        <xdr:to>
          <xdr:col>1283</xdr:col>
          <xdr:colOff>0</xdr:colOff>
          <xdr:row>589881</xdr:row>
          <xdr:rowOff>0</xdr:rowOff>
        </xdr:to>
        <xdr:sp macro="" textlink="">
          <xdr:nvSpPr>
            <xdr:cNvPr id="60566" name="Button 150" hidden="1">
              <a:extLst>
                <a:ext uri="{63B3BB69-23CF-44E3-9099-C40C66FF867C}">
                  <a14:compatExt spid="_x0000_s60566"/>
                </a:ext>
                <a:ext uri="{FF2B5EF4-FFF2-40B4-BE49-F238E27FC236}">
                  <a16:creationId xmlns:a16="http://schemas.microsoft.com/office/drawing/2014/main" xmlns="" id="{00000000-0008-0000-3B00-00009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655417</xdr:row>
          <xdr:rowOff>0</xdr:rowOff>
        </xdr:from>
        <xdr:to>
          <xdr:col>1283</xdr:col>
          <xdr:colOff>0</xdr:colOff>
          <xdr:row>655417</xdr:row>
          <xdr:rowOff>0</xdr:rowOff>
        </xdr:to>
        <xdr:sp macro="" textlink="">
          <xdr:nvSpPr>
            <xdr:cNvPr id="60567" name="Button 151" hidden="1">
              <a:extLst>
                <a:ext uri="{63B3BB69-23CF-44E3-9099-C40C66FF867C}">
                  <a14:compatExt spid="_x0000_s60567"/>
                </a:ext>
                <a:ext uri="{FF2B5EF4-FFF2-40B4-BE49-F238E27FC236}">
                  <a16:creationId xmlns:a16="http://schemas.microsoft.com/office/drawing/2014/main" xmlns="" id="{00000000-0008-0000-3B00-00009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720953</xdr:row>
          <xdr:rowOff>0</xdr:rowOff>
        </xdr:from>
        <xdr:to>
          <xdr:col>1283</xdr:col>
          <xdr:colOff>0</xdr:colOff>
          <xdr:row>720953</xdr:row>
          <xdr:rowOff>0</xdr:rowOff>
        </xdr:to>
        <xdr:sp macro="" textlink="">
          <xdr:nvSpPr>
            <xdr:cNvPr id="60568" name="Button 152" hidden="1">
              <a:extLst>
                <a:ext uri="{63B3BB69-23CF-44E3-9099-C40C66FF867C}">
                  <a14:compatExt spid="_x0000_s60568"/>
                </a:ext>
                <a:ext uri="{FF2B5EF4-FFF2-40B4-BE49-F238E27FC236}">
                  <a16:creationId xmlns:a16="http://schemas.microsoft.com/office/drawing/2014/main" xmlns="" id="{00000000-0008-0000-3B00-00009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786489</xdr:row>
          <xdr:rowOff>0</xdr:rowOff>
        </xdr:from>
        <xdr:to>
          <xdr:col>1283</xdr:col>
          <xdr:colOff>0</xdr:colOff>
          <xdr:row>786489</xdr:row>
          <xdr:rowOff>0</xdr:rowOff>
        </xdr:to>
        <xdr:sp macro="" textlink="">
          <xdr:nvSpPr>
            <xdr:cNvPr id="60569" name="Button 153" hidden="1">
              <a:extLst>
                <a:ext uri="{63B3BB69-23CF-44E3-9099-C40C66FF867C}">
                  <a14:compatExt spid="_x0000_s60569"/>
                </a:ext>
                <a:ext uri="{FF2B5EF4-FFF2-40B4-BE49-F238E27FC236}">
                  <a16:creationId xmlns:a16="http://schemas.microsoft.com/office/drawing/2014/main" xmlns="" id="{00000000-0008-0000-3B00-00009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852025</xdr:row>
          <xdr:rowOff>0</xdr:rowOff>
        </xdr:from>
        <xdr:to>
          <xdr:col>1283</xdr:col>
          <xdr:colOff>0</xdr:colOff>
          <xdr:row>852025</xdr:row>
          <xdr:rowOff>0</xdr:rowOff>
        </xdr:to>
        <xdr:sp macro="" textlink="">
          <xdr:nvSpPr>
            <xdr:cNvPr id="60570" name="Button 154" hidden="1">
              <a:extLst>
                <a:ext uri="{63B3BB69-23CF-44E3-9099-C40C66FF867C}">
                  <a14:compatExt spid="_x0000_s60570"/>
                </a:ext>
                <a:ext uri="{FF2B5EF4-FFF2-40B4-BE49-F238E27FC236}">
                  <a16:creationId xmlns:a16="http://schemas.microsoft.com/office/drawing/2014/main" xmlns="" id="{00000000-0008-0000-3B00-00009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917561</xdr:row>
          <xdr:rowOff>0</xdr:rowOff>
        </xdr:from>
        <xdr:to>
          <xdr:col>1283</xdr:col>
          <xdr:colOff>0</xdr:colOff>
          <xdr:row>917561</xdr:row>
          <xdr:rowOff>0</xdr:rowOff>
        </xdr:to>
        <xdr:sp macro="" textlink="">
          <xdr:nvSpPr>
            <xdr:cNvPr id="60571" name="Button 155" hidden="1">
              <a:extLst>
                <a:ext uri="{63B3BB69-23CF-44E3-9099-C40C66FF867C}">
                  <a14:compatExt spid="_x0000_s60571"/>
                </a:ext>
                <a:ext uri="{FF2B5EF4-FFF2-40B4-BE49-F238E27FC236}">
                  <a16:creationId xmlns:a16="http://schemas.microsoft.com/office/drawing/2014/main" xmlns="" id="{00000000-0008-0000-3B00-00009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983097</xdr:row>
          <xdr:rowOff>0</xdr:rowOff>
        </xdr:from>
        <xdr:to>
          <xdr:col>1283</xdr:col>
          <xdr:colOff>0</xdr:colOff>
          <xdr:row>983097</xdr:row>
          <xdr:rowOff>0</xdr:rowOff>
        </xdr:to>
        <xdr:sp macro="" textlink="">
          <xdr:nvSpPr>
            <xdr:cNvPr id="60572" name="Button 156" hidden="1">
              <a:extLst>
                <a:ext uri="{63B3BB69-23CF-44E3-9099-C40C66FF867C}">
                  <a14:compatExt spid="_x0000_s60572"/>
                </a:ext>
                <a:ext uri="{FF2B5EF4-FFF2-40B4-BE49-F238E27FC236}">
                  <a16:creationId xmlns:a16="http://schemas.microsoft.com/office/drawing/2014/main" xmlns="" id="{00000000-0008-0000-3B00-00009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1537</xdr:col>
          <xdr:colOff>0</xdr:colOff>
          <xdr:row>56</xdr:row>
          <xdr:rowOff>0</xdr:rowOff>
        </xdr:from>
        <xdr:to>
          <xdr:col>1537</xdr:col>
          <xdr:colOff>0</xdr:colOff>
          <xdr:row>56</xdr:row>
          <xdr:rowOff>0</xdr:rowOff>
        </xdr:to>
        <xdr:sp macro="" textlink="">
          <xdr:nvSpPr>
            <xdr:cNvPr id="60573" name="Button 157" hidden="1">
              <a:extLst>
                <a:ext uri="{63B3BB69-23CF-44E3-9099-C40C66FF867C}">
                  <a14:compatExt spid="_x0000_s60573"/>
                </a:ext>
                <a:ext uri="{FF2B5EF4-FFF2-40B4-BE49-F238E27FC236}">
                  <a16:creationId xmlns:a16="http://schemas.microsoft.com/office/drawing/2014/main" xmlns="" id="{00000000-0008-0000-3B00-00009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65593</xdr:row>
          <xdr:rowOff>0</xdr:rowOff>
        </xdr:from>
        <xdr:to>
          <xdr:col>1539</xdr:col>
          <xdr:colOff>0</xdr:colOff>
          <xdr:row>65593</xdr:row>
          <xdr:rowOff>0</xdr:rowOff>
        </xdr:to>
        <xdr:sp macro="" textlink="">
          <xdr:nvSpPr>
            <xdr:cNvPr id="60574" name="Button 158" hidden="1">
              <a:extLst>
                <a:ext uri="{63B3BB69-23CF-44E3-9099-C40C66FF867C}">
                  <a14:compatExt spid="_x0000_s60574"/>
                </a:ext>
                <a:ext uri="{FF2B5EF4-FFF2-40B4-BE49-F238E27FC236}">
                  <a16:creationId xmlns:a16="http://schemas.microsoft.com/office/drawing/2014/main" xmlns="" id="{00000000-0008-0000-3B00-00009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131129</xdr:row>
          <xdr:rowOff>0</xdr:rowOff>
        </xdr:from>
        <xdr:to>
          <xdr:col>1539</xdr:col>
          <xdr:colOff>0</xdr:colOff>
          <xdr:row>131129</xdr:row>
          <xdr:rowOff>0</xdr:rowOff>
        </xdr:to>
        <xdr:sp macro="" textlink="">
          <xdr:nvSpPr>
            <xdr:cNvPr id="60575" name="Button 159" hidden="1">
              <a:extLst>
                <a:ext uri="{63B3BB69-23CF-44E3-9099-C40C66FF867C}">
                  <a14:compatExt spid="_x0000_s60575"/>
                </a:ext>
                <a:ext uri="{FF2B5EF4-FFF2-40B4-BE49-F238E27FC236}">
                  <a16:creationId xmlns:a16="http://schemas.microsoft.com/office/drawing/2014/main" xmlns="" id="{00000000-0008-0000-3B00-00009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196665</xdr:row>
          <xdr:rowOff>0</xdr:rowOff>
        </xdr:from>
        <xdr:to>
          <xdr:col>1539</xdr:col>
          <xdr:colOff>0</xdr:colOff>
          <xdr:row>196665</xdr:row>
          <xdr:rowOff>0</xdr:rowOff>
        </xdr:to>
        <xdr:sp macro="" textlink="">
          <xdr:nvSpPr>
            <xdr:cNvPr id="60576" name="Button 160" hidden="1">
              <a:extLst>
                <a:ext uri="{63B3BB69-23CF-44E3-9099-C40C66FF867C}">
                  <a14:compatExt spid="_x0000_s60576"/>
                </a:ext>
                <a:ext uri="{FF2B5EF4-FFF2-40B4-BE49-F238E27FC236}">
                  <a16:creationId xmlns:a16="http://schemas.microsoft.com/office/drawing/2014/main" xmlns="" id="{00000000-0008-0000-3B00-0000A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262201</xdr:row>
          <xdr:rowOff>0</xdr:rowOff>
        </xdr:from>
        <xdr:to>
          <xdr:col>1539</xdr:col>
          <xdr:colOff>0</xdr:colOff>
          <xdr:row>262201</xdr:row>
          <xdr:rowOff>0</xdr:rowOff>
        </xdr:to>
        <xdr:sp macro="" textlink="">
          <xdr:nvSpPr>
            <xdr:cNvPr id="60577" name="Button 161" hidden="1">
              <a:extLst>
                <a:ext uri="{63B3BB69-23CF-44E3-9099-C40C66FF867C}">
                  <a14:compatExt spid="_x0000_s60577"/>
                </a:ext>
                <a:ext uri="{FF2B5EF4-FFF2-40B4-BE49-F238E27FC236}">
                  <a16:creationId xmlns:a16="http://schemas.microsoft.com/office/drawing/2014/main" xmlns="" id="{00000000-0008-0000-3B00-0000A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327737</xdr:row>
          <xdr:rowOff>0</xdr:rowOff>
        </xdr:from>
        <xdr:to>
          <xdr:col>1539</xdr:col>
          <xdr:colOff>0</xdr:colOff>
          <xdr:row>327737</xdr:row>
          <xdr:rowOff>0</xdr:rowOff>
        </xdr:to>
        <xdr:sp macro="" textlink="">
          <xdr:nvSpPr>
            <xdr:cNvPr id="60578" name="Button 162" hidden="1">
              <a:extLst>
                <a:ext uri="{63B3BB69-23CF-44E3-9099-C40C66FF867C}">
                  <a14:compatExt spid="_x0000_s60578"/>
                </a:ext>
                <a:ext uri="{FF2B5EF4-FFF2-40B4-BE49-F238E27FC236}">
                  <a16:creationId xmlns:a16="http://schemas.microsoft.com/office/drawing/2014/main" xmlns="" id="{00000000-0008-0000-3B00-0000A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393273</xdr:row>
          <xdr:rowOff>0</xdr:rowOff>
        </xdr:from>
        <xdr:to>
          <xdr:col>1539</xdr:col>
          <xdr:colOff>0</xdr:colOff>
          <xdr:row>393273</xdr:row>
          <xdr:rowOff>0</xdr:rowOff>
        </xdr:to>
        <xdr:sp macro="" textlink="">
          <xdr:nvSpPr>
            <xdr:cNvPr id="60579" name="Button 163" hidden="1">
              <a:extLst>
                <a:ext uri="{63B3BB69-23CF-44E3-9099-C40C66FF867C}">
                  <a14:compatExt spid="_x0000_s60579"/>
                </a:ext>
                <a:ext uri="{FF2B5EF4-FFF2-40B4-BE49-F238E27FC236}">
                  <a16:creationId xmlns:a16="http://schemas.microsoft.com/office/drawing/2014/main" xmlns="" id="{00000000-0008-0000-3B00-0000A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458809</xdr:row>
          <xdr:rowOff>0</xdr:rowOff>
        </xdr:from>
        <xdr:to>
          <xdr:col>1539</xdr:col>
          <xdr:colOff>0</xdr:colOff>
          <xdr:row>458809</xdr:row>
          <xdr:rowOff>0</xdr:rowOff>
        </xdr:to>
        <xdr:sp macro="" textlink="">
          <xdr:nvSpPr>
            <xdr:cNvPr id="60580" name="Button 164" hidden="1">
              <a:extLst>
                <a:ext uri="{63B3BB69-23CF-44E3-9099-C40C66FF867C}">
                  <a14:compatExt spid="_x0000_s60580"/>
                </a:ext>
                <a:ext uri="{FF2B5EF4-FFF2-40B4-BE49-F238E27FC236}">
                  <a16:creationId xmlns:a16="http://schemas.microsoft.com/office/drawing/2014/main" xmlns="" id="{00000000-0008-0000-3B00-0000A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524345</xdr:row>
          <xdr:rowOff>0</xdr:rowOff>
        </xdr:from>
        <xdr:to>
          <xdr:col>1539</xdr:col>
          <xdr:colOff>0</xdr:colOff>
          <xdr:row>524345</xdr:row>
          <xdr:rowOff>0</xdr:rowOff>
        </xdr:to>
        <xdr:sp macro="" textlink="">
          <xdr:nvSpPr>
            <xdr:cNvPr id="60581" name="Button 165" hidden="1">
              <a:extLst>
                <a:ext uri="{63B3BB69-23CF-44E3-9099-C40C66FF867C}">
                  <a14:compatExt spid="_x0000_s60581"/>
                </a:ext>
                <a:ext uri="{FF2B5EF4-FFF2-40B4-BE49-F238E27FC236}">
                  <a16:creationId xmlns:a16="http://schemas.microsoft.com/office/drawing/2014/main" xmlns="" id="{00000000-0008-0000-3B00-0000A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589881</xdr:row>
          <xdr:rowOff>0</xdr:rowOff>
        </xdr:from>
        <xdr:to>
          <xdr:col>1539</xdr:col>
          <xdr:colOff>0</xdr:colOff>
          <xdr:row>589881</xdr:row>
          <xdr:rowOff>0</xdr:rowOff>
        </xdr:to>
        <xdr:sp macro="" textlink="">
          <xdr:nvSpPr>
            <xdr:cNvPr id="60582" name="Button 166" hidden="1">
              <a:extLst>
                <a:ext uri="{63B3BB69-23CF-44E3-9099-C40C66FF867C}">
                  <a14:compatExt spid="_x0000_s60582"/>
                </a:ext>
                <a:ext uri="{FF2B5EF4-FFF2-40B4-BE49-F238E27FC236}">
                  <a16:creationId xmlns:a16="http://schemas.microsoft.com/office/drawing/2014/main" xmlns="" id="{00000000-0008-0000-3B00-0000A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655417</xdr:row>
          <xdr:rowOff>0</xdr:rowOff>
        </xdr:from>
        <xdr:to>
          <xdr:col>1539</xdr:col>
          <xdr:colOff>0</xdr:colOff>
          <xdr:row>655417</xdr:row>
          <xdr:rowOff>0</xdr:rowOff>
        </xdr:to>
        <xdr:sp macro="" textlink="">
          <xdr:nvSpPr>
            <xdr:cNvPr id="60583" name="Button 167" hidden="1">
              <a:extLst>
                <a:ext uri="{63B3BB69-23CF-44E3-9099-C40C66FF867C}">
                  <a14:compatExt spid="_x0000_s60583"/>
                </a:ext>
                <a:ext uri="{FF2B5EF4-FFF2-40B4-BE49-F238E27FC236}">
                  <a16:creationId xmlns:a16="http://schemas.microsoft.com/office/drawing/2014/main" xmlns="" id="{00000000-0008-0000-3B00-0000A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720953</xdr:row>
          <xdr:rowOff>0</xdr:rowOff>
        </xdr:from>
        <xdr:to>
          <xdr:col>1539</xdr:col>
          <xdr:colOff>0</xdr:colOff>
          <xdr:row>720953</xdr:row>
          <xdr:rowOff>0</xdr:rowOff>
        </xdr:to>
        <xdr:sp macro="" textlink="">
          <xdr:nvSpPr>
            <xdr:cNvPr id="60584" name="Button 168" hidden="1">
              <a:extLst>
                <a:ext uri="{63B3BB69-23CF-44E3-9099-C40C66FF867C}">
                  <a14:compatExt spid="_x0000_s60584"/>
                </a:ext>
                <a:ext uri="{FF2B5EF4-FFF2-40B4-BE49-F238E27FC236}">
                  <a16:creationId xmlns:a16="http://schemas.microsoft.com/office/drawing/2014/main" xmlns="" id="{00000000-0008-0000-3B00-0000A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786489</xdr:row>
          <xdr:rowOff>0</xdr:rowOff>
        </xdr:from>
        <xdr:to>
          <xdr:col>1539</xdr:col>
          <xdr:colOff>0</xdr:colOff>
          <xdr:row>786489</xdr:row>
          <xdr:rowOff>0</xdr:rowOff>
        </xdr:to>
        <xdr:sp macro="" textlink="">
          <xdr:nvSpPr>
            <xdr:cNvPr id="60585" name="Button 169" hidden="1">
              <a:extLst>
                <a:ext uri="{63B3BB69-23CF-44E3-9099-C40C66FF867C}">
                  <a14:compatExt spid="_x0000_s60585"/>
                </a:ext>
                <a:ext uri="{FF2B5EF4-FFF2-40B4-BE49-F238E27FC236}">
                  <a16:creationId xmlns:a16="http://schemas.microsoft.com/office/drawing/2014/main" xmlns="" id="{00000000-0008-0000-3B00-0000A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852025</xdr:row>
          <xdr:rowOff>0</xdr:rowOff>
        </xdr:from>
        <xdr:to>
          <xdr:col>1539</xdr:col>
          <xdr:colOff>0</xdr:colOff>
          <xdr:row>852025</xdr:row>
          <xdr:rowOff>0</xdr:rowOff>
        </xdr:to>
        <xdr:sp macro="" textlink="">
          <xdr:nvSpPr>
            <xdr:cNvPr id="60586" name="Button 170" hidden="1">
              <a:extLst>
                <a:ext uri="{63B3BB69-23CF-44E3-9099-C40C66FF867C}">
                  <a14:compatExt spid="_x0000_s60586"/>
                </a:ext>
                <a:ext uri="{FF2B5EF4-FFF2-40B4-BE49-F238E27FC236}">
                  <a16:creationId xmlns:a16="http://schemas.microsoft.com/office/drawing/2014/main" xmlns="" id="{00000000-0008-0000-3B00-0000A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917561</xdr:row>
          <xdr:rowOff>0</xdr:rowOff>
        </xdr:from>
        <xdr:to>
          <xdr:col>1539</xdr:col>
          <xdr:colOff>0</xdr:colOff>
          <xdr:row>917561</xdr:row>
          <xdr:rowOff>0</xdr:rowOff>
        </xdr:to>
        <xdr:sp macro="" textlink="">
          <xdr:nvSpPr>
            <xdr:cNvPr id="60587" name="Button 171" hidden="1">
              <a:extLst>
                <a:ext uri="{63B3BB69-23CF-44E3-9099-C40C66FF867C}">
                  <a14:compatExt spid="_x0000_s60587"/>
                </a:ext>
                <a:ext uri="{FF2B5EF4-FFF2-40B4-BE49-F238E27FC236}">
                  <a16:creationId xmlns:a16="http://schemas.microsoft.com/office/drawing/2014/main" xmlns="" id="{00000000-0008-0000-3B00-0000A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983097</xdr:row>
          <xdr:rowOff>0</xdr:rowOff>
        </xdr:from>
        <xdr:to>
          <xdr:col>1539</xdr:col>
          <xdr:colOff>0</xdr:colOff>
          <xdr:row>983097</xdr:row>
          <xdr:rowOff>0</xdr:rowOff>
        </xdr:to>
        <xdr:sp macro="" textlink="">
          <xdr:nvSpPr>
            <xdr:cNvPr id="60588" name="Button 172" hidden="1">
              <a:extLst>
                <a:ext uri="{63B3BB69-23CF-44E3-9099-C40C66FF867C}">
                  <a14:compatExt spid="_x0000_s60588"/>
                </a:ext>
                <a:ext uri="{FF2B5EF4-FFF2-40B4-BE49-F238E27FC236}">
                  <a16:creationId xmlns:a16="http://schemas.microsoft.com/office/drawing/2014/main" xmlns="" id="{00000000-0008-0000-3B00-0000A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1793</xdr:col>
          <xdr:colOff>0</xdr:colOff>
          <xdr:row>56</xdr:row>
          <xdr:rowOff>0</xdr:rowOff>
        </xdr:from>
        <xdr:to>
          <xdr:col>1793</xdr:col>
          <xdr:colOff>0</xdr:colOff>
          <xdr:row>56</xdr:row>
          <xdr:rowOff>0</xdr:rowOff>
        </xdr:to>
        <xdr:sp macro="" textlink="">
          <xdr:nvSpPr>
            <xdr:cNvPr id="60589" name="Button 173" hidden="1">
              <a:extLst>
                <a:ext uri="{63B3BB69-23CF-44E3-9099-C40C66FF867C}">
                  <a14:compatExt spid="_x0000_s60589"/>
                </a:ext>
                <a:ext uri="{FF2B5EF4-FFF2-40B4-BE49-F238E27FC236}">
                  <a16:creationId xmlns:a16="http://schemas.microsoft.com/office/drawing/2014/main" xmlns="" id="{00000000-0008-0000-3B00-0000A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65593</xdr:row>
          <xdr:rowOff>0</xdr:rowOff>
        </xdr:from>
        <xdr:to>
          <xdr:col>1795</xdr:col>
          <xdr:colOff>0</xdr:colOff>
          <xdr:row>65593</xdr:row>
          <xdr:rowOff>0</xdr:rowOff>
        </xdr:to>
        <xdr:sp macro="" textlink="">
          <xdr:nvSpPr>
            <xdr:cNvPr id="60590" name="Button 174" hidden="1">
              <a:extLst>
                <a:ext uri="{63B3BB69-23CF-44E3-9099-C40C66FF867C}">
                  <a14:compatExt spid="_x0000_s60590"/>
                </a:ext>
                <a:ext uri="{FF2B5EF4-FFF2-40B4-BE49-F238E27FC236}">
                  <a16:creationId xmlns:a16="http://schemas.microsoft.com/office/drawing/2014/main" xmlns="" id="{00000000-0008-0000-3B00-0000A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131129</xdr:row>
          <xdr:rowOff>0</xdr:rowOff>
        </xdr:from>
        <xdr:to>
          <xdr:col>1795</xdr:col>
          <xdr:colOff>0</xdr:colOff>
          <xdr:row>131129</xdr:row>
          <xdr:rowOff>0</xdr:rowOff>
        </xdr:to>
        <xdr:sp macro="" textlink="">
          <xdr:nvSpPr>
            <xdr:cNvPr id="60591" name="Button 175" hidden="1">
              <a:extLst>
                <a:ext uri="{63B3BB69-23CF-44E3-9099-C40C66FF867C}">
                  <a14:compatExt spid="_x0000_s60591"/>
                </a:ext>
                <a:ext uri="{FF2B5EF4-FFF2-40B4-BE49-F238E27FC236}">
                  <a16:creationId xmlns:a16="http://schemas.microsoft.com/office/drawing/2014/main" xmlns="" id="{00000000-0008-0000-3B00-0000A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196665</xdr:row>
          <xdr:rowOff>0</xdr:rowOff>
        </xdr:from>
        <xdr:to>
          <xdr:col>1795</xdr:col>
          <xdr:colOff>0</xdr:colOff>
          <xdr:row>196665</xdr:row>
          <xdr:rowOff>0</xdr:rowOff>
        </xdr:to>
        <xdr:sp macro="" textlink="">
          <xdr:nvSpPr>
            <xdr:cNvPr id="60592" name="Button 176" hidden="1">
              <a:extLst>
                <a:ext uri="{63B3BB69-23CF-44E3-9099-C40C66FF867C}">
                  <a14:compatExt spid="_x0000_s60592"/>
                </a:ext>
                <a:ext uri="{FF2B5EF4-FFF2-40B4-BE49-F238E27FC236}">
                  <a16:creationId xmlns:a16="http://schemas.microsoft.com/office/drawing/2014/main" xmlns="" id="{00000000-0008-0000-3B00-0000B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262201</xdr:row>
          <xdr:rowOff>0</xdr:rowOff>
        </xdr:from>
        <xdr:to>
          <xdr:col>1795</xdr:col>
          <xdr:colOff>0</xdr:colOff>
          <xdr:row>262201</xdr:row>
          <xdr:rowOff>0</xdr:rowOff>
        </xdr:to>
        <xdr:sp macro="" textlink="">
          <xdr:nvSpPr>
            <xdr:cNvPr id="60593" name="Button 177" hidden="1">
              <a:extLst>
                <a:ext uri="{63B3BB69-23CF-44E3-9099-C40C66FF867C}">
                  <a14:compatExt spid="_x0000_s60593"/>
                </a:ext>
                <a:ext uri="{FF2B5EF4-FFF2-40B4-BE49-F238E27FC236}">
                  <a16:creationId xmlns:a16="http://schemas.microsoft.com/office/drawing/2014/main" xmlns="" id="{00000000-0008-0000-3B00-0000B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327737</xdr:row>
          <xdr:rowOff>0</xdr:rowOff>
        </xdr:from>
        <xdr:to>
          <xdr:col>1795</xdr:col>
          <xdr:colOff>0</xdr:colOff>
          <xdr:row>327737</xdr:row>
          <xdr:rowOff>0</xdr:rowOff>
        </xdr:to>
        <xdr:sp macro="" textlink="">
          <xdr:nvSpPr>
            <xdr:cNvPr id="60594" name="Button 178" hidden="1">
              <a:extLst>
                <a:ext uri="{63B3BB69-23CF-44E3-9099-C40C66FF867C}">
                  <a14:compatExt spid="_x0000_s60594"/>
                </a:ext>
                <a:ext uri="{FF2B5EF4-FFF2-40B4-BE49-F238E27FC236}">
                  <a16:creationId xmlns:a16="http://schemas.microsoft.com/office/drawing/2014/main" xmlns="" id="{00000000-0008-0000-3B00-0000B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393273</xdr:row>
          <xdr:rowOff>0</xdr:rowOff>
        </xdr:from>
        <xdr:to>
          <xdr:col>1795</xdr:col>
          <xdr:colOff>0</xdr:colOff>
          <xdr:row>393273</xdr:row>
          <xdr:rowOff>0</xdr:rowOff>
        </xdr:to>
        <xdr:sp macro="" textlink="">
          <xdr:nvSpPr>
            <xdr:cNvPr id="60595" name="Button 179" hidden="1">
              <a:extLst>
                <a:ext uri="{63B3BB69-23CF-44E3-9099-C40C66FF867C}">
                  <a14:compatExt spid="_x0000_s60595"/>
                </a:ext>
                <a:ext uri="{FF2B5EF4-FFF2-40B4-BE49-F238E27FC236}">
                  <a16:creationId xmlns:a16="http://schemas.microsoft.com/office/drawing/2014/main" xmlns="" id="{00000000-0008-0000-3B00-0000B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458809</xdr:row>
          <xdr:rowOff>0</xdr:rowOff>
        </xdr:from>
        <xdr:to>
          <xdr:col>1795</xdr:col>
          <xdr:colOff>0</xdr:colOff>
          <xdr:row>458809</xdr:row>
          <xdr:rowOff>0</xdr:rowOff>
        </xdr:to>
        <xdr:sp macro="" textlink="">
          <xdr:nvSpPr>
            <xdr:cNvPr id="60596" name="Button 180" hidden="1">
              <a:extLst>
                <a:ext uri="{63B3BB69-23CF-44E3-9099-C40C66FF867C}">
                  <a14:compatExt spid="_x0000_s60596"/>
                </a:ext>
                <a:ext uri="{FF2B5EF4-FFF2-40B4-BE49-F238E27FC236}">
                  <a16:creationId xmlns:a16="http://schemas.microsoft.com/office/drawing/2014/main" xmlns="" id="{00000000-0008-0000-3B00-0000B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524345</xdr:row>
          <xdr:rowOff>0</xdr:rowOff>
        </xdr:from>
        <xdr:to>
          <xdr:col>1795</xdr:col>
          <xdr:colOff>0</xdr:colOff>
          <xdr:row>524345</xdr:row>
          <xdr:rowOff>0</xdr:rowOff>
        </xdr:to>
        <xdr:sp macro="" textlink="">
          <xdr:nvSpPr>
            <xdr:cNvPr id="60597" name="Button 181" hidden="1">
              <a:extLst>
                <a:ext uri="{63B3BB69-23CF-44E3-9099-C40C66FF867C}">
                  <a14:compatExt spid="_x0000_s60597"/>
                </a:ext>
                <a:ext uri="{FF2B5EF4-FFF2-40B4-BE49-F238E27FC236}">
                  <a16:creationId xmlns:a16="http://schemas.microsoft.com/office/drawing/2014/main" xmlns="" id="{00000000-0008-0000-3B00-0000B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589881</xdr:row>
          <xdr:rowOff>0</xdr:rowOff>
        </xdr:from>
        <xdr:to>
          <xdr:col>1795</xdr:col>
          <xdr:colOff>0</xdr:colOff>
          <xdr:row>589881</xdr:row>
          <xdr:rowOff>0</xdr:rowOff>
        </xdr:to>
        <xdr:sp macro="" textlink="">
          <xdr:nvSpPr>
            <xdr:cNvPr id="60598" name="Button 182" hidden="1">
              <a:extLst>
                <a:ext uri="{63B3BB69-23CF-44E3-9099-C40C66FF867C}">
                  <a14:compatExt spid="_x0000_s60598"/>
                </a:ext>
                <a:ext uri="{FF2B5EF4-FFF2-40B4-BE49-F238E27FC236}">
                  <a16:creationId xmlns:a16="http://schemas.microsoft.com/office/drawing/2014/main" xmlns="" id="{00000000-0008-0000-3B00-0000B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655417</xdr:row>
          <xdr:rowOff>0</xdr:rowOff>
        </xdr:from>
        <xdr:to>
          <xdr:col>1795</xdr:col>
          <xdr:colOff>0</xdr:colOff>
          <xdr:row>655417</xdr:row>
          <xdr:rowOff>0</xdr:rowOff>
        </xdr:to>
        <xdr:sp macro="" textlink="">
          <xdr:nvSpPr>
            <xdr:cNvPr id="60599" name="Button 183" hidden="1">
              <a:extLst>
                <a:ext uri="{63B3BB69-23CF-44E3-9099-C40C66FF867C}">
                  <a14:compatExt spid="_x0000_s60599"/>
                </a:ext>
                <a:ext uri="{FF2B5EF4-FFF2-40B4-BE49-F238E27FC236}">
                  <a16:creationId xmlns:a16="http://schemas.microsoft.com/office/drawing/2014/main" xmlns="" id="{00000000-0008-0000-3B00-0000B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720953</xdr:row>
          <xdr:rowOff>0</xdr:rowOff>
        </xdr:from>
        <xdr:to>
          <xdr:col>1795</xdr:col>
          <xdr:colOff>0</xdr:colOff>
          <xdr:row>720953</xdr:row>
          <xdr:rowOff>0</xdr:rowOff>
        </xdr:to>
        <xdr:sp macro="" textlink="">
          <xdr:nvSpPr>
            <xdr:cNvPr id="60600" name="Button 184" hidden="1">
              <a:extLst>
                <a:ext uri="{63B3BB69-23CF-44E3-9099-C40C66FF867C}">
                  <a14:compatExt spid="_x0000_s60600"/>
                </a:ext>
                <a:ext uri="{FF2B5EF4-FFF2-40B4-BE49-F238E27FC236}">
                  <a16:creationId xmlns:a16="http://schemas.microsoft.com/office/drawing/2014/main" xmlns="" id="{00000000-0008-0000-3B00-0000B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786489</xdr:row>
          <xdr:rowOff>0</xdr:rowOff>
        </xdr:from>
        <xdr:to>
          <xdr:col>1795</xdr:col>
          <xdr:colOff>0</xdr:colOff>
          <xdr:row>786489</xdr:row>
          <xdr:rowOff>0</xdr:rowOff>
        </xdr:to>
        <xdr:sp macro="" textlink="">
          <xdr:nvSpPr>
            <xdr:cNvPr id="60601" name="Button 185" hidden="1">
              <a:extLst>
                <a:ext uri="{63B3BB69-23CF-44E3-9099-C40C66FF867C}">
                  <a14:compatExt spid="_x0000_s60601"/>
                </a:ext>
                <a:ext uri="{FF2B5EF4-FFF2-40B4-BE49-F238E27FC236}">
                  <a16:creationId xmlns:a16="http://schemas.microsoft.com/office/drawing/2014/main" xmlns="" id="{00000000-0008-0000-3B00-0000B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852025</xdr:row>
          <xdr:rowOff>0</xdr:rowOff>
        </xdr:from>
        <xdr:to>
          <xdr:col>1795</xdr:col>
          <xdr:colOff>0</xdr:colOff>
          <xdr:row>852025</xdr:row>
          <xdr:rowOff>0</xdr:rowOff>
        </xdr:to>
        <xdr:sp macro="" textlink="">
          <xdr:nvSpPr>
            <xdr:cNvPr id="60602" name="Button 186" hidden="1">
              <a:extLst>
                <a:ext uri="{63B3BB69-23CF-44E3-9099-C40C66FF867C}">
                  <a14:compatExt spid="_x0000_s60602"/>
                </a:ext>
                <a:ext uri="{FF2B5EF4-FFF2-40B4-BE49-F238E27FC236}">
                  <a16:creationId xmlns:a16="http://schemas.microsoft.com/office/drawing/2014/main" xmlns="" id="{00000000-0008-0000-3B00-0000B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917561</xdr:row>
          <xdr:rowOff>0</xdr:rowOff>
        </xdr:from>
        <xdr:to>
          <xdr:col>1795</xdr:col>
          <xdr:colOff>0</xdr:colOff>
          <xdr:row>917561</xdr:row>
          <xdr:rowOff>0</xdr:rowOff>
        </xdr:to>
        <xdr:sp macro="" textlink="">
          <xdr:nvSpPr>
            <xdr:cNvPr id="60603" name="Button 187" hidden="1">
              <a:extLst>
                <a:ext uri="{63B3BB69-23CF-44E3-9099-C40C66FF867C}">
                  <a14:compatExt spid="_x0000_s60603"/>
                </a:ext>
                <a:ext uri="{FF2B5EF4-FFF2-40B4-BE49-F238E27FC236}">
                  <a16:creationId xmlns:a16="http://schemas.microsoft.com/office/drawing/2014/main" xmlns="" id="{00000000-0008-0000-3B00-0000B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983097</xdr:row>
          <xdr:rowOff>0</xdr:rowOff>
        </xdr:from>
        <xdr:to>
          <xdr:col>1795</xdr:col>
          <xdr:colOff>0</xdr:colOff>
          <xdr:row>983097</xdr:row>
          <xdr:rowOff>0</xdr:rowOff>
        </xdr:to>
        <xdr:sp macro="" textlink="">
          <xdr:nvSpPr>
            <xdr:cNvPr id="60604" name="Button 188" hidden="1">
              <a:extLst>
                <a:ext uri="{63B3BB69-23CF-44E3-9099-C40C66FF867C}">
                  <a14:compatExt spid="_x0000_s60604"/>
                </a:ext>
                <a:ext uri="{FF2B5EF4-FFF2-40B4-BE49-F238E27FC236}">
                  <a16:creationId xmlns:a16="http://schemas.microsoft.com/office/drawing/2014/main" xmlns="" id="{00000000-0008-0000-3B00-0000B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2049</xdr:col>
          <xdr:colOff>0</xdr:colOff>
          <xdr:row>56</xdr:row>
          <xdr:rowOff>0</xdr:rowOff>
        </xdr:from>
        <xdr:to>
          <xdr:col>2049</xdr:col>
          <xdr:colOff>0</xdr:colOff>
          <xdr:row>56</xdr:row>
          <xdr:rowOff>0</xdr:rowOff>
        </xdr:to>
        <xdr:sp macro="" textlink="">
          <xdr:nvSpPr>
            <xdr:cNvPr id="60605" name="Button 189" hidden="1">
              <a:extLst>
                <a:ext uri="{63B3BB69-23CF-44E3-9099-C40C66FF867C}">
                  <a14:compatExt spid="_x0000_s60605"/>
                </a:ext>
                <a:ext uri="{FF2B5EF4-FFF2-40B4-BE49-F238E27FC236}">
                  <a16:creationId xmlns:a16="http://schemas.microsoft.com/office/drawing/2014/main" xmlns="" id="{00000000-0008-0000-3B00-0000B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65593</xdr:row>
          <xdr:rowOff>0</xdr:rowOff>
        </xdr:from>
        <xdr:to>
          <xdr:col>2051</xdr:col>
          <xdr:colOff>0</xdr:colOff>
          <xdr:row>65593</xdr:row>
          <xdr:rowOff>0</xdr:rowOff>
        </xdr:to>
        <xdr:sp macro="" textlink="">
          <xdr:nvSpPr>
            <xdr:cNvPr id="60606" name="Button 190" hidden="1">
              <a:extLst>
                <a:ext uri="{63B3BB69-23CF-44E3-9099-C40C66FF867C}">
                  <a14:compatExt spid="_x0000_s60606"/>
                </a:ext>
                <a:ext uri="{FF2B5EF4-FFF2-40B4-BE49-F238E27FC236}">
                  <a16:creationId xmlns:a16="http://schemas.microsoft.com/office/drawing/2014/main" xmlns="" id="{00000000-0008-0000-3B00-0000B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131129</xdr:row>
          <xdr:rowOff>0</xdr:rowOff>
        </xdr:from>
        <xdr:to>
          <xdr:col>2051</xdr:col>
          <xdr:colOff>0</xdr:colOff>
          <xdr:row>131129</xdr:row>
          <xdr:rowOff>0</xdr:rowOff>
        </xdr:to>
        <xdr:sp macro="" textlink="">
          <xdr:nvSpPr>
            <xdr:cNvPr id="60607" name="Button 191" hidden="1">
              <a:extLst>
                <a:ext uri="{63B3BB69-23CF-44E3-9099-C40C66FF867C}">
                  <a14:compatExt spid="_x0000_s60607"/>
                </a:ext>
                <a:ext uri="{FF2B5EF4-FFF2-40B4-BE49-F238E27FC236}">
                  <a16:creationId xmlns:a16="http://schemas.microsoft.com/office/drawing/2014/main" xmlns="" id="{00000000-0008-0000-3B00-0000B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196665</xdr:row>
          <xdr:rowOff>0</xdr:rowOff>
        </xdr:from>
        <xdr:to>
          <xdr:col>2051</xdr:col>
          <xdr:colOff>0</xdr:colOff>
          <xdr:row>196665</xdr:row>
          <xdr:rowOff>0</xdr:rowOff>
        </xdr:to>
        <xdr:sp macro="" textlink="">
          <xdr:nvSpPr>
            <xdr:cNvPr id="60608" name="Button 192" hidden="1">
              <a:extLst>
                <a:ext uri="{63B3BB69-23CF-44E3-9099-C40C66FF867C}">
                  <a14:compatExt spid="_x0000_s60608"/>
                </a:ext>
                <a:ext uri="{FF2B5EF4-FFF2-40B4-BE49-F238E27FC236}">
                  <a16:creationId xmlns:a16="http://schemas.microsoft.com/office/drawing/2014/main" xmlns="" id="{00000000-0008-0000-3B00-0000C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262201</xdr:row>
          <xdr:rowOff>0</xdr:rowOff>
        </xdr:from>
        <xdr:to>
          <xdr:col>2051</xdr:col>
          <xdr:colOff>0</xdr:colOff>
          <xdr:row>262201</xdr:row>
          <xdr:rowOff>0</xdr:rowOff>
        </xdr:to>
        <xdr:sp macro="" textlink="">
          <xdr:nvSpPr>
            <xdr:cNvPr id="60609" name="Button 193" hidden="1">
              <a:extLst>
                <a:ext uri="{63B3BB69-23CF-44E3-9099-C40C66FF867C}">
                  <a14:compatExt spid="_x0000_s60609"/>
                </a:ext>
                <a:ext uri="{FF2B5EF4-FFF2-40B4-BE49-F238E27FC236}">
                  <a16:creationId xmlns:a16="http://schemas.microsoft.com/office/drawing/2014/main" xmlns="" id="{00000000-0008-0000-3B00-0000C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327737</xdr:row>
          <xdr:rowOff>0</xdr:rowOff>
        </xdr:from>
        <xdr:to>
          <xdr:col>2051</xdr:col>
          <xdr:colOff>0</xdr:colOff>
          <xdr:row>327737</xdr:row>
          <xdr:rowOff>0</xdr:rowOff>
        </xdr:to>
        <xdr:sp macro="" textlink="">
          <xdr:nvSpPr>
            <xdr:cNvPr id="60610" name="Button 194" hidden="1">
              <a:extLst>
                <a:ext uri="{63B3BB69-23CF-44E3-9099-C40C66FF867C}">
                  <a14:compatExt spid="_x0000_s60610"/>
                </a:ext>
                <a:ext uri="{FF2B5EF4-FFF2-40B4-BE49-F238E27FC236}">
                  <a16:creationId xmlns:a16="http://schemas.microsoft.com/office/drawing/2014/main" xmlns="" id="{00000000-0008-0000-3B00-0000C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393273</xdr:row>
          <xdr:rowOff>0</xdr:rowOff>
        </xdr:from>
        <xdr:to>
          <xdr:col>2051</xdr:col>
          <xdr:colOff>0</xdr:colOff>
          <xdr:row>393273</xdr:row>
          <xdr:rowOff>0</xdr:rowOff>
        </xdr:to>
        <xdr:sp macro="" textlink="">
          <xdr:nvSpPr>
            <xdr:cNvPr id="60611" name="Button 195" hidden="1">
              <a:extLst>
                <a:ext uri="{63B3BB69-23CF-44E3-9099-C40C66FF867C}">
                  <a14:compatExt spid="_x0000_s60611"/>
                </a:ext>
                <a:ext uri="{FF2B5EF4-FFF2-40B4-BE49-F238E27FC236}">
                  <a16:creationId xmlns:a16="http://schemas.microsoft.com/office/drawing/2014/main" xmlns="" id="{00000000-0008-0000-3B00-0000C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458809</xdr:row>
          <xdr:rowOff>0</xdr:rowOff>
        </xdr:from>
        <xdr:to>
          <xdr:col>2051</xdr:col>
          <xdr:colOff>0</xdr:colOff>
          <xdr:row>458809</xdr:row>
          <xdr:rowOff>0</xdr:rowOff>
        </xdr:to>
        <xdr:sp macro="" textlink="">
          <xdr:nvSpPr>
            <xdr:cNvPr id="60612" name="Button 196" hidden="1">
              <a:extLst>
                <a:ext uri="{63B3BB69-23CF-44E3-9099-C40C66FF867C}">
                  <a14:compatExt spid="_x0000_s60612"/>
                </a:ext>
                <a:ext uri="{FF2B5EF4-FFF2-40B4-BE49-F238E27FC236}">
                  <a16:creationId xmlns:a16="http://schemas.microsoft.com/office/drawing/2014/main" xmlns="" id="{00000000-0008-0000-3B00-0000C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524345</xdr:row>
          <xdr:rowOff>0</xdr:rowOff>
        </xdr:from>
        <xdr:to>
          <xdr:col>2051</xdr:col>
          <xdr:colOff>0</xdr:colOff>
          <xdr:row>524345</xdr:row>
          <xdr:rowOff>0</xdr:rowOff>
        </xdr:to>
        <xdr:sp macro="" textlink="">
          <xdr:nvSpPr>
            <xdr:cNvPr id="60613" name="Button 197" hidden="1">
              <a:extLst>
                <a:ext uri="{63B3BB69-23CF-44E3-9099-C40C66FF867C}">
                  <a14:compatExt spid="_x0000_s60613"/>
                </a:ext>
                <a:ext uri="{FF2B5EF4-FFF2-40B4-BE49-F238E27FC236}">
                  <a16:creationId xmlns:a16="http://schemas.microsoft.com/office/drawing/2014/main" xmlns="" id="{00000000-0008-0000-3B00-0000C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589881</xdr:row>
          <xdr:rowOff>0</xdr:rowOff>
        </xdr:from>
        <xdr:to>
          <xdr:col>2051</xdr:col>
          <xdr:colOff>0</xdr:colOff>
          <xdr:row>589881</xdr:row>
          <xdr:rowOff>0</xdr:rowOff>
        </xdr:to>
        <xdr:sp macro="" textlink="">
          <xdr:nvSpPr>
            <xdr:cNvPr id="60614" name="Button 198" hidden="1">
              <a:extLst>
                <a:ext uri="{63B3BB69-23CF-44E3-9099-C40C66FF867C}">
                  <a14:compatExt spid="_x0000_s60614"/>
                </a:ext>
                <a:ext uri="{FF2B5EF4-FFF2-40B4-BE49-F238E27FC236}">
                  <a16:creationId xmlns:a16="http://schemas.microsoft.com/office/drawing/2014/main" xmlns="" id="{00000000-0008-0000-3B00-0000C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655417</xdr:row>
          <xdr:rowOff>0</xdr:rowOff>
        </xdr:from>
        <xdr:to>
          <xdr:col>2051</xdr:col>
          <xdr:colOff>0</xdr:colOff>
          <xdr:row>655417</xdr:row>
          <xdr:rowOff>0</xdr:rowOff>
        </xdr:to>
        <xdr:sp macro="" textlink="">
          <xdr:nvSpPr>
            <xdr:cNvPr id="60615" name="Button 199" hidden="1">
              <a:extLst>
                <a:ext uri="{63B3BB69-23CF-44E3-9099-C40C66FF867C}">
                  <a14:compatExt spid="_x0000_s60615"/>
                </a:ext>
                <a:ext uri="{FF2B5EF4-FFF2-40B4-BE49-F238E27FC236}">
                  <a16:creationId xmlns:a16="http://schemas.microsoft.com/office/drawing/2014/main" xmlns="" id="{00000000-0008-0000-3B00-0000C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720953</xdr:row>
          <xdr:rowOff>0</xdr:rowOff>
        </xdr:from>
        <xdr:to>
          <xdr:col>2051</xdr:col>
          <xdr:colOff>0</xdr:colOff>
          <xdr:row>720953</xdr:row>
          <xdr:rowOff>0</xdr:rowOff>
        </xdr:to>
        <xdr:sp macro="" textlink="">
          <xdr:nvSpPr>
            <xdr:cNvPr id="60616" name="Button 200" hidden="1">
              <a:extLst>
                <a:ext uri="{63B3BB69-23CF-44E3-9099-C40C66FF867C}">
                  <a14:compatExt spid="_x0000_s60616"/>
                </a:ext>
                <a:ext uri="{FF2B5EF4-FFF2-40B4-BE49-F238E27FC236}">
                  <a16:creationId xmlns:a16="http://schemas.microsoft.com/office/drawing/2014/main" xmlns="" id="{00000000-0008-0000-3B00-0000C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786489</xdr:row>
          <xdr:rowOff>0</xdr:rowOff>
        </xdr:from>
        <xdr:to>
          <xdr:col>2051</xdr:col>
          <xdr:colOff>0</xdr:colOff>
          <xdr:row>786489</xdr:row>
          <xdr:rowOff>0</xdr:rowOff>
        </xdr:to>
        <xdr:sp macro="" textlink="">
          <xdr:nvSpPr>
            <xdr:cNvPr id="60617" name="Button 201" hidden="1">
              <a:extLst>
                <a:ext uri="{63B3BB69-23CF-44E3-9099-C40C66FF867C}">
                  <a14:compatExt spid="_x0000_s60617"/>
                </a:ext>
                <a:ext uri="{FF2B5EF4-FFF2-40B4-BE49-F238E27FC236}">
                  <a16:creationId xmlns:a16="http://schemas.microsoft.com/office/drawing/2014/main" xmlns="" id="{00000000-0008-0000-3B00-0000C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852025</xdr:row>
          <xdr:rowOff>0</xdr:rowOff>
        </xdr:from>
        <xdr:to>
          <xdr:col>2051</xdr:col>
          <xdr:colOff>0</xdr:colOff>
          <xdr:row>852025</xdr:row>
          <xdr:rowOff>0</xdr:rowOff>
        </xdr:to>
        <xdr:sp macro="" textlink="">
          <xdr:nvSpPr>
            <xdr:cNvPr id="60618" name="Button 202" hidden="1">
              <a:extLst>
                <a:ext uri="{63B3BB69-23CF-44E3-9099-C40C66FF867C}">
                  <a14:compatExt spid="_x0000_s60618"/>
                </a:ext>
                <a:ext uri="{FF2B5EF4-FFF2-40B4-BE49-F238E27FC236}">
                  <a16:creationId xmlns:a16="http://schemas.microsoft.com/office/drawing/2014/main" xmlns="" id="{00000000-0008-0000-3B00-0000C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917561</xdr:row>
          <xdr:rowOff>0</xdr:rowOff>
        </xdr:from>
        <xdr:to>
          <xdr:col>2051</xdr:col>
          <xdr:colOff>0</xdr:colOff>
          <xdr:row>917561</xdr:row>
          <xdr:rowOff>0</xdr:rowOff>
        </xdr:to>
        <xdr:sp macro="" textlink="">
          <xdr:nvSpPr>
            <xdr:cNvPr id="60619" name="Button 203" hidden="1">
              <a:extLst>
                <a:ext uri="{63B3BB69-23CF-44E3-9099-C40C66FF867C}">
                  <a14:compatExt spid="_x0000_s60619"/>
                </a:ext>
                <a:ext uri="{FF2B5EF4-FFF2-40B4-BE49-F238E27FC236}">
                  <a16:creationId xmlns:a16="http://schemas.microsoft.com/office/drawing/2014/main" xmlns="" id="{00000000-0008-0000-3B00-0000C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983097</xdr:row>
          <xdr:rowOff>0</xdr:rowOff>
        </xdr:from>
        <xdr:to>
          <xdr:col>2051</xdr:col>
          <xdr:colOff>0</xdr:colOff>
          <xdr:row>983097</xdr:row>
          <xdr:rowOff>0</xdr:rowOff>
        </xdr:to>
        <xdr:sp macro="" textlink="">
          <xdr:nvSpPr>
            <xdr:cNvPr id="60620" name="Button 204" hidden="1">
              <a:extLst>
                <a:ext uri="{63B3BB69-23CF-44E3-9099-C40C66FF867C}">
                  <a14:compatExt spid="_x0000_s60620"/>
                </a:ext>
                <a:ext uri="{FF2B5EF4-FFF2-40B4-BE49-F238E27FC236}">
                  <a16:creationId xmlns:a16="http://schemas.microsoft.com/office/drawing/2014/main" xmlns="" id="{00000000-0008-0000-3B00-0000C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2305</xdr:col>
          <xdr:colOff>0</xdr:colOff>
          <xdr:row>56</xdr:row>
          <xdr:rowOff>0</xdr:rowOff>
        </xdr:from>
        <xdr:to>
          <xdr:col>2305</xdr:col>
          <xdr:colOff>0</xdr:colOff>
          <xdr:row>56</xdr:row>
          <xdr:rowOff>0</xdr:rowOff>
        </xdr:to>
        <xdr:sp macro="" textlink="">
          <xdr:nvSpPr>
            <xdr:cNvPr id="60621" name="Button 205" hidden="1">
              <a:extLst>
                <a:ext uri="{63B3BB69-23CF-44E3-9099-C40C66FF867C}">
                  <a14:compatExt spid="_x0000_s60621"/>
                </a:ext>
                <a:ext uri="{FF2B5EF4-FFF2-40B4-BE49-F238E27FC236}">
                  <a16:creationId xmlns:a16="http://schemas.microsoft.com/office/drawing/2014/main" xmlns="" id="{00000000-0008-0000-3B00-0000C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65593</xdr:row>
          <xdr:rowOff>0</xdr:rowOff>
        </xdr:from>
        <xdr:to>
          <xdr:col>2307</xdr:col>
          <xdr:colOff>0</xdr:colOff>
          <xdr:row>65593</xdr:row>
          <xdr:rowOff>0</xdr:rowOff>
        </xdr:to>
        <xdr:sp macro="" textlink="">
          <xdr:nvSpPr>
            <xdr:cNvPr id="60622" name="Button 206" hidden="1">
              <a:extLst>
                <a:ext uri="{63B3BB69-23CF-44E3-9099-C40C66FF867C}">
                  <a14:compatExt spid="_x0000_s60622"/>
                </a:ext>
                <a:ext uri="{FF2B5EF4-FFF2-40B4-BE49-F238E27FC236}">
                  <a16:creationId xmlns:a16="http://schemas.microsoft.com/office/drawing/2014/main" xmlns="" id="{00000000-0008-0000-3B00-0000C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131129</xdr:row>
          <xdr:rowOff>0</xdr:rowOff>
        </xdr:from>
        <xdr:to>
          <xdr:col>2307</xdr:col>
          <xdr:colOff>0</xdr:colOff>
          <xdr:row>131129</xdr:row>
          <xdr:rowOff>0</xdr:rowOff>
        </xdr:to>
        <xdr:sp macro="" textlink="">
          <xdr:nvSpPr>
            <xdr:cNvPr id="60623" name="Button 207" hidden="1">
              <a:extLst>
                <a:ext uri="{63B3BB69-23CF-44E3-9099-C40C66FF867C}">
                  <a14:compatExt spid="_x0000_s60623"/>
                </a:ext>
                <a:ext uri="{FF2B5EF4-FFF2-40B4-BE49-F238E27FC236}">
                  <a16:creationId xmlns:a16="http://schemas.microsoft.com/office/drawing/2014/main" xmlns="" id="{00000000-0008-0000-3B00-0000C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196665</xdr:row>
          <xdr:rowOff>0</xdr:rowOff>
        </xdr:from>
        <xdr:to>
          <xdr:col>2307</xdr:col>
          <xdr:colOff>0</xdr:colOff>
          <xdr:row>196665</xdr:row>
          <xdr:rowOff>0</xdr:rowOff>
        </xdr:to>
        <xdr:sp macro="" textlink="">
          <xdr:nvSpPr>
            <xdr:cNvPr id="60624" name="Button 208" hidden="1">
              <a:extLst>
                <a:ext uri="{63B3BB69-23CF-44E3-9099-C40C66FF867C}">
                  <a14:compatExt spid="_x0000_s60624"/>
                </a:ext>
                <a:ext uri="{FF2B5EF4-FFF2-40B4-BE49-F238E27FC236}">
                  <a16:creationId xmlns:a16="http://schemas.microsoft.com/office/drawing/2014/main" xmlns="" id="{00000000-0008-0000-3B00-0000D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262201</xdr:row>
          <xdr:rowOff>0</xdr:rowOff>
        </xdr:from>
        <xdr:to>
          <xdr:col>2307</xdr:col>
          <xdr:colOff>0</xdr:colOff>
          <xdr:row>262201</xdr:row>
          <xdr:rowOff>0</xdr:rowOff>
        </xdr:to>
        <xdr:sp macro="" textlink="">
          <xdr:nvSpPr>
            <xdr:cNvPr id="60625" name="Button 209" hidden="1">
              <a:extLst>
                <a:ext uri="{63B3BB69-23CF-44E3-9099-C40C66FF867C}">
                  <a14:compatExt spid="_x0000_s60625"/>
                </a:ext>
                <a:ext uri="{FF2B5EF4-FFF2-40B4-BE49-F238E27FC236}">
                  <a16:creationId xmlns:a16="http://schemas.microsoft.com/office/drawing/2014/main" xmlns="" id="{00000000-0008-0000-3B00-0000D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327737</xdr:row>
          <xdr:rowOff>0</xdr:rowOff>
        </xdr:from>
        <xdr:to>
          <xdr:col>2307</xdr:col>
          <xdr:colOff>0</xdr:colOff>
          <xdr:row>327737</xdr:row>
          <xdr:rowOff>0</xdr:rowOff>
        </xdr:to>
        <xdr:sp macro="" textlink="">
          <xdr:nvSpPr>
            <xdr:cNvPr id="60626" name="Button 210" hidden="1">
              <a:extLst>
                <a:ext uri="{63B3BB69-23CF-44E3-9099-C40C66FF867C}">
                  <a14:compatExt spid="_x0000_s60626"/>
                </a:ext>
                <a:ext uri="{FF2B5EF4-FFF2-40B4-BE49-F238E27FC236}">
                  <a16:creationId xmlns:a16="http://schemas.microsoft.com/office/drawing/2014/main" xmlns="" id="{00000000-0008-0000-3B00-0000D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393273</xdr:row>
          <xdr:rowOff>0</xdr:rowOff>
        </xdr:from>
        <xdr:to>
          <xdr:col>2307</xdr:col>
          <xdr:colOff>0</xdr:colOff>
          <xdr:row>393273</xdr:row>
          <xdr:rowOff>0</xdr:rowOff>
        </xdr:to>
        <xdr:sp macro="" textlink="">
          <xdr:nvSpPr>
            <xdr:cNvPr id="60627" name="Button 211" hidden="1">
              <a:extLst>
                <a:ext uri="{63B3BB69-23CF-44E3-9099-C40C66FF867C}">
                  <a14:compatExt spid="_x0000_s60627"/>
                </a:ext>
                <a:ext uri="{FF2B5EF4-FFF2-40B4-BE49-F238E27FC236}">
                  <a16:creationId xmlns:a16="http://schemas.microsoft.com/office/drawing/2014/main" xmlns="" id="{00000000-0008-0000-3B00-0000D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458809</xdr:row>
          <xdr:rowOff>0</xdr:rowOff>
        </xdr:from>
        <xdr:to>
          <xdr:col>2307</xdr:col>
          <xdr:colOff>0</xdr:colOff>
          <xdr:row>458809</xdr:row>
          <xdr:rowOff>0</xdr:rowOff>
        </xdr:to>
        <xdr:sp macro="" textlink="">
          <xdr:nvSpPr>
            <xdr:cNvPr id="60628" name="Button 212" hidden="1">
              <a:extLst>
                <a:ext uri="{63B3BB69-23CF-44E3-9099-C40C66FF867C}">
                  <a14:compatExt spid="_x0000_s60628"/>
                </a:ext>
                <a:ext uri="{FF2B5EF4-FFF2-40B4-BE49-F238E27FC236}">
                  <a16:creationId xmlns:a16="http://schemas.microsoft.com/office/drawing/2014/main" xmlns="" id="{00000000-0008-0000-3B00-0000D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524345</xdr:row>
          <xdr:rowOff>0</xdr:rowOff>
        </xdr:from>
        <xdr:to>
          <xdr:col>2307</xdr:col>
          <xdr:colOff>0</xdr:colOff>
          <xdr:row>524345</xdr:row>
          <xdr:rowOff>0</xdr:rowOff>
        </xdr:to>
        <xdr:sp macro="" textlink="">
          <xdr:nvSpPr>
            <xdr:cNvPr id="60629" name="Button 213" hidden="1">
              <a:extLst>
                <a:ext uri="{63B3BB69-23CF-44E3-9099-C40C66FF867C}">
                  <a14:compatExt spid="_x0000_s60629"/>
                </a:ext>
                <a:ext uri="{FF2B5EF4-FFF2-40B4-BE49-F238E27FC236}">
                  <a16:creationId xmlns:a16="http://schemas.microsoft.com/office/drawing/2014/main" xmlns="" id="{00000000-0008-0000-3B00-0000D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589881</xdr:row>
          <xdr:rowOff>0</xdr:rowOff>
        </xdr:from>
        <xdr:to>
          <xdr:col>2307</xdr:col>
          <xdr:colOff>0</xdr:colOff>
          <xdr:row>589881</xdr:row>
          <xdr:rowOff>0</xdr:rowOff>
        </xdr:to>
        <xdr:sp macro="" textlink="">
          <xdr:nvSpPr>
            <xdr:cNvPr id="60630" name="Button 214" hidden="1">
              <a:extLst>
                <a:ext uri="{63B3BB69-23CF-44E3-9099-C40C66FF867C}">
                  <a14:compatExt spid="_x0000_s60630"/>
                </a:ext>
                <a:ext uri="{FF2B5EF4-FFF2-40B4-BE49-F238E27FC236}">
                  <a16:creationId xmlns:a16="http://schemas.microsoft.com/office/drawing/2014/main" xmlns="" id="{00000000-0008-0000-3B00-0000D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655417</xdr:row>
          <xdr:rowOff>0</xdr:rowOff>
        </xdr:from>
        <xdr:to>
          <xdr:col>2307</xdr:col>
          <xdr:colOff>0</xdr:colOff>
          <xdr:row>655417</xdr:row>
          <xdr:rowOff>0</xdr:rowOff>
        </xdr:to>
        <xdr:sp macro="" textlink="">
          <xdr:nvSpPr>
            <xdr:cNvPr id="60631" name="Button 215" hidden="1">
              <a:extLst>
                <a:ext uri="{63B3BB69-23CF-44E3-9099-C40C66FF867C}">
                  <a14:compatExt spid="_x0000_s60631"/>
                </a:ext>
                <a:ext uri="{FF2B5EF4-FFF2-40B4-BE49-F238E27FC236}">
                  <a16:creationId xmlns:a16="http://schemas.microsoft.com/office/drawing/2014/main" xmlns="" id="{00000000-0008-0000-3B00-0000D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720953</xdr:row>
          <xdr:rowOff>0</xdr:rowOff>
        </xdr:from>
        <xdr:to>
          <xdr:col>2307</xdr:col>
          <xdr:colOff>0</xdr:colOff>
          <xdr:row>720953</xdr:row>
          <xdr:rowOff>0</xdr:rowOff>
        </xdr:to>
        <xdr:sp macro="" textlink="">
          <xdr:nvSpPr>
            <xdr:cNvPr id="60632" name="Button 216" hidden="1">
              <a:extLst>
                <a:ext uri="{63B3BB69-23CF-44E3-9099-C40C66FF867C}">
                  <a14:compatExt spid="_x0000_s60632"/>
                </a:ext>
                <a:ext uri="{FF2B5EF4-FFF2-40B4-BE49-F238E27FC236}">
                  <a16:creationId xmlns:a16="http://schemas.microsoft.com/office/drawing/2014/main" xmlns="" id="{00000000-0008-0000-3B00-0000D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786489</xdr:row>
          <xdr:rowOff>0</xdr:rowOff>
        </xdr:from>
        <xdr:to>
          <xdr:col>2307</xdr:col>
          <xdr:colOff>0</xdr:colOff>
          <xdr:row>786489</xdr:row>
          <xdr:rowOff>0</xdr:rowOff>
        </xdr:to>
        <xdr:sp macro="" textlink="">
          <xdr:nvSpPr>
            <xdr:cNvPr id="60633" name="Button 217" hidden="1">
              <a:extLst>
                <a:ext uri="{63B3BB69-23CF-44E3-9099-C40C66FF867C}">
                  <a14:compatExt spid="_x0000_s60633"/>
                </a:ext>
                <a:ext uri="{FF2B5EF4-FFF2-40B4-BE49-F238E27FC236}">
                  <a16:creationId xmlns:a16="http://schemas.microsoft.com/office/drawing/2014/main" xmlns="" id="{00000000-0008-0000-3B00-0000D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852025</xdr:row>
          <xdr:rowOff>0</xdr:rowOff>
        </xdr:from>
        <xdr:to>
          <xdr:col>2307</xdr:col>
          <xdr:colOff>0</xdr:colOff>
          <xdr:row>852025</xdr:row>
          <xdr:rowOff>0</xdr:rowOff>
        </xdr:to>
        <xdr:sp macro="" textlink="">
          <xdr:nvSpPr>
            <xdr:cNvPr id="60634" name="Button 218" hidden="1">
              <a:extLst>
                <a:ext uri="{63B3BB69-23CF-44E3-9099-C40C66FF867C}">
                  <a14:compatExt spid="_x0000_s60634"/>
                </a:ext>
                <a:ext uri="{FF2B5EF4-FFF2-40B4-BE49-F238E27FC236}">
                  <a16:creationId xmlns:a16="http://schemas.microsoft.com/office/drawing/2014/main" xmlns="" id="{00000000-0008-0000-3B00-0000D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917561</xdr:row>
          <xdr:rowOff>0</xdr:rowOff>
        </xdr:from>
        <xdr:to>
          <xdr:col>2307</xdr:col>
          <xdr:colOff>0</xdr:colOff>
          <xdr:row>917561</xdr:row>
          <xdr:rowOff>0</xdr:rowOff>
        </xdr:to>
        <xdr:sp macro="" textlink="">
          <xdr:nvSpPr>
            <xdr:cNvPr id="60635" name="Button 219" hidden="1">
              <a:extLst>
                <a:ext uri="{63B3BB69-23CF-44E3-9099-C40C66FF867C}">
                  <a14:compatExt spid="_x0000_s60635"/>
                </a:ext>
                <a:ext uri="{FF2B5EF4-FFF2-40B4-BE49-F238E27FC236}">
                  <a16:creationId xmlns:a16="http://schemas.microsoft.com/office/drawing/2014/main" xmlns="" id="{00000000-0008-0000-3B00-0000D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983097</xdr:row>
          <xdr:rowOff>0</xdr:rowOff>
        </xdr:from>
        <xdr:to>
          <xdr:col>2307</xdr:col>
          <xdr:colOff>0</xdr:colOff>
          <xdr:row>983097</xdr:row>
          <xdr:rowOff>0</xdr:rowOff>
        </xdr:to>
        <xdr:sp macro="" textlink="">
          <xdr:nvSpPr>
            <xdr:cNvPr id="60636" name="Button 220" hidden="1">
              <a:extLst>
                <a:ext uri="{63B3BB69-23CF-44E3-9099-C40C66FF867C}">
                  <a14:compatExt spid="_x0000_s60636"/>
                </a:ext>
                <a:ext uri="{FF2B5EF4-FFF2-40B4-BE49-F238E27FC236}">
                  <a16:creationId xmlns:a16="http://schemas.microsoft.com/office/drawing/2014/main" xmlns="" id="{00000000-0008-0000-3B00-0000D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2561</xdr:col>
          <xdr:colOff>0</xdr:colOff>
          <xdr:row>56</xdr:row>
          <xdr:rowOff>0</xdr:rowOff>
        </xdr:from>
        <xdr:to>
          <xdr:col>2561</xdr:col>
          <xdr:colOff>0</xdr:colOff>
          <xdr:row>56</xdr:row>
          <xdr:rowOff>0</xdr:rowOff>
        </xdr:to>
        <xdr:sp macro="" textlink="">
          <xdr:nvSpPr>
            <xdr:cNvPr id="60637" name="Button 221" hidden="1">
              <a:extLst>
                <a:ext uri="{63B3BB69-23CF-44E3-9099-C40C66FF867C}">
                  <a14:compatExt spid="_x0000_s60637"/>
                </a:ext>
                <a:ext uri="{FF2B5EF4-FFF2-40B4-BE49-F238E27FC236}">
                  <a16:creationId xmlns:a16="http://schemas.microsoft.com/office/drawing/2014/main" xmlns="" id="{00000000-0008-0000-3B00-0000D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65593</xdr:row>
          <xdr:rowOff>0</xdr:rowOff>
        </xdr:from>
        <xdr:to>
          <xdr:col>2563</xdr:col>
          <xdr:colOff>0</xdr:colOff>
          <xdr:row>65593</xdr:row>
          <xdr:rowOff>0</xdr:rowOff>
        </xdr:to>
        <xdr:sp macro="" textlink="">
          <xdr:nvSpPr>
            <xdr:cNvPr id="60638" name="Button 222" hidden="1">
              <a:extLst>
                <a:ext uri="{63B3BB69-23CF-44E3-9099-C40C66FF867C}">
                  <a14:compatExt spid="_x0000_s60638"/>
                </a:ext>
                <a:ext uri="{FF2B5EF4-FFF2-40B4-BE49-F238E27FC236}">
                  <a16:creationId xmlns:a16="http://schemas.microsoft.com/office/drawing/2014/main" xmlns="" id="{00000000-0008-0000-3B00-0000D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131129</xdr:row>
          <xdr:rowOff>0</xdr:rowOff>
        </xdr:from>
        <xdr:to>
          <xdr:col>2563</xdr:col>
          <xdr:colOff>0</xdr:colOff>
          <xdr:row>131129</xdr:row>
          <xdr:rowOff>0</xdr:rowOff>
        </xdr:to>
        <xdr:sp macro="" textlink="">
          <xdr:nvSpPr>
            <xdr:cNvPr id="60639" name="Button 223" hidden="1">
              <a:extLst>
                <a:ext uri="{63B3BB69-23CF-44E3-9099-C40C66FF867C}">
                  <a14:compatExt spid="_x0000_s60639"/>
                </a:ext>
                <a:ext uri="{FF2B5EF4-FFF2-40B4-BE49-F238E27FC236}">
                  <a16:creationId xmlns:a16="http://schemas.microsoft.com/office/drawing/2014/main" xmlns="" id="{00000000-0008-0000-3B00-0000D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196665</xdr:row>
          <xdr:rowOff>0</xdr:rowOff>
        </xdr:from>
        <xdr:to>
          <xdr:col>2563</xdr:col>
          <xdr:colOff>0</xdr:colOff>
          <xdr:row>196665</xdr:row>
          <xdr:rowOff>0</xdr:rowOff>
        </xdr:to>
        <xdr:sp macro="" textlink="">
          <xdr:nvSpPr>
            <xdr:cNvPr id="60640" name="Button 224" hidden="1">
              <a:extLst>
                <a:ext uri="{63B3BB69-23CF-44E3-9099-C40C66FF867C}">
                  <a14:compatExt spid="_x0000_s60640"/>
                </a:ext>
                <a:ext uri="{FF2B5EF4-FFF2-40B4-BE49-F238E27FC236}">
                  <a16:creationId xmlns:a16="http://schemas.microsoft.com/office/drawing/2014/main" xmlns="" id="{00000000-0008-0000-3B00-0000E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262201</xdr:row>
          <xdr:rowOff>0</xdr:rowOff>
        </xdr:from>
        <xdr:to>
          <xdr:col>2563</xdr:col>
          <xdr:colOff>0</xdr:colOff>
          <xdr:row>262201</xdr:row>
          <xdr:rowOff>0</xdr:rowOff>
        </xdr:to>
        <xdr:sp macro="" textlink="">
          <xdr:nvSpPr>
            <xdr:cNvPr id="60641" name="Button 225" hidden="1">
              <a:extLst>
                <a:ext uri="{63B3BB69-23CF-44E3-9099-C40C66FF867C}">
                  <a14:compatExt spid="_x0000_s60641"/>
                </a:ext>
                <a:ext uri="{FF2B5EF4-FFF2-40B4-BE49-F238E27FC236}">
                  <a16:creationId xmlns:a16="http://schemas.microsoft.com/office/drawing/2014/main" xmlns="" id="{00000000-0008-0000-3B00-0000E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327737</xdr:row>
          <xdr:rowOff>0</xdr:rowOff>
        </xdr:from>
        <xdr:to>
          <xdr:col>2563</xdr:col>
          <xdr:colOff>0</xdr:colOff>
          <xdr:row>327737</xdr:row>
          <xdr:rowOff>0</xdr:rowOff>
        </xdr:to>
        <xdr:sp macro="" textlink="">
          <xdr:nvSpPr>
            <xdr:cNvPr id="60642" name="Button 226" hidden="1">
              <a:extLst>
                <a:ext uri="{63B3BB69-23CF-44E3-9099-C40C66FF867C}">
                  <a14:compatExt spid="_x0000_s60642"/>
                </a:ext>
                <a:ext uri="{FF2B5EF4-FFF2-40B4-BE49-F238E27FC236}">
                  <a16:creationId xmlns:a16="http://schemas.microsoft.com/office/drawing/2014/main" xmlns="" id="{00000000-0008-0000-3B00-0000E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393273</xdr:row>
          <xdr:rowOff>0</xdr:rowOff>
        </xdr:from>
        <xdr:to>
          <xdr:col>2563</xdr:col>
          <xdr:colOff>0</xdr:colOff>
          <xdr:row>393273</xdr:row>
          <xdr:rowOff>0</xdr:rowOff>
        </xdr:to>
        <xdr:sp macro="" textlink="">
          <xdr:nvSpPr>
            <xdr:cNvPr id="60643" name="Button 227" hidden="1">
              <a:extLst>
                <a:ext uri="{63B3BB69-23CF-44E3-9099-C40C66FF867C}">
                  <a14:compatExt spid="_x0000_s60643"/>
                </a:ext>
                <a:ext uri="{FF2B5EF4-FFF2-40B4-BE49-F238E27FC236}">
                  <a16:creationId xmlns:a16="http://schemas.microsoft.com/office/drawing/2014/main" xmlns="" id="{00000000-0008-0000-3B00-0000E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458809</xdr:row>
          <xdr:rowOff>0</xdr:rowOff>
        </xdr:from>
        <xdr:to>
          <xdr:col>2563</xdr:col>
          <xdr:colOff>0</xdr:colOff>
          <xdr:row>458809</xdr:row>
          <xdr:rowOff>0</xdr:rowOff>
        </xdr:to>
        <xdr:sp macro="" textlink="">
          <xdr:nvSpPr>
            <xdr:cNvPr id="60644" name="Button 228" hidden="1">
              <a:extLst>
                <a:ext uri="{63B3BB69-23CF-44E3-9099-C40C66FF867C}">
                  <a14:compatExt spid="_x0000_s60644"/>
                </a:ext>
                <a:ext uri="{FF2B5EF4-FFF2-40B4-BE49-F238E27FC236}">
                  <a16:creationId xmlns:a16="http://schemas.microsoft.com/office/drawing/2014/main" xmlns="" id="{00000000-0008-0000-3B00-0000E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524345</xdr:row>
          <xdr:rowOff>0</xdr:rowOff>
        </xdr:from>
        <xdr:to>
          <xdr:col>2563</xdr:col>
          <xdr:colOff>0</xdr:colOff>
          <xdr:row>524345</xdr:row>
          <xdr:rowOff>0</xdr:rowOff>
        </xdr:to>
        <xdr:sp macro="" textlink="">
          <xdr:nvSpPr>
            <xdr:cNvPr id="60645" name="Button 229" hidden="1">
              <a:extLst>
                <a:ext uri="{63B3BB69-23CF-44E3-9099-C40C66FF867C}">
                  <a14:compatExt spid="_x0000_s60645"/>
                </a:ext>
                <a:ext uri="{FF2B5EF4-FFF2-40B4-BE49-F238E27FC236}">
                  <a16:creationId xmlns:a16="http://schemas.microsoft.com/office/drawing/2014/main" xmlns="" id="{00000000-0008-0000-3B00-0000E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589881</xdr:row>
          <xdr:rowOff>0</xdr:rowOff>
        </xdr:from>
        <xdr:to>
          <xdr:col>2563</xdr:col>
          <xdr:colOff>0</xdr:colOff>
          <xdr:row>589881</xdr:row>
          <xdr:rowOff>0</xdr:rowOff>
        </xdr:to>
        <xdr:sp macro="" textlink="">
          <xdr:nvSpPr>
            <xdr:cNvPr id="60646" name="Button 230" hidden="1">
              <a:extLst>
                <a:ext uri="{63B3BB69-23CF-44E3-9099-C40C66FF867C}">
                  <a14:compatExt spid="_x0000_s60646"/>
                </a:ext>
                <a:ext uri="{FF2B5EF4-FFF2-40B4-BE49-F238E27FC236}">
                  <a16:creationId xmlns:a16="http://schemas.microsoft.com/office/drawing/2014/main" xmlns="" id="{00000000-0008-0000-3B00-0000E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655417</xdr:row>
          <xdr:rowOff>0</xdr:rowOff>
        </xdr:from>
        <xdr:to>
          <xdr:col>2563</xdr:col>
          <xdr:colOff>0</xdr:colOff>
          <xdr:row>655417</xdr:row>
          <xdr:rowOff>0</xdr:rowOff>
        </xdr:to>
        <xdr:sp macro="" textlink="">
          <xdr:nvSpPr>
            <xdr:cNvPr id="60647" name="Button 231" hidden="1">
              <a:extLst>
                <a:ext uri="{63B3BB69-23CF-44E3-9099-C40C66FF867C}">
                  <a14:compatExt spid="_x0000_s60647"/>
                </a:ext>
                <a:ext uri="{FF2B5EF4-FFF2-40B4-BE49-F238E27FC236}">
                  <a16:creationId xmlns:a16="http://schemas.microsoft.com/office/drawing/2014/main" xmlns="" id="{00000000-0008-0000-3B00-0000E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720953</xdr:row>
          <xdr:rowOff>0</xdr:rowOff>
        </xdr:from>
        <xdr:to>
          <xdr:col>2563</xdr:col>
          <xdr:colOff>0</xdr:colOff>
          <xdr:row>720953</xdr:row>
          <xdr:rowOff>0</xdr:rowOff>
        </xdr:to>
        <xdr:sp macro="" textlink="">
          <xdr:nvSpPr>
            <xdr:cNvPr id="60648" name="Button 232" hidden="1">
              <a:extLst>
                <a:ext uri="{63B3BB69-23CF-44E3-9099-C40C66FF867C}">
                  <a14:compatExt spid="_x0000_s60648"/>
                </a:ext>
                <a:ext uri="{FF2B5EF4-FFF2-40B4-BE49-F238E27FC236}">
                  <a16:creationId xmlns:a16="http://schemas.microsoft.com/office/drawing/2014/main" xmlns="" id="{00000000-0008-0000-3B00-0000E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786489</xdr:row>
          <xdr:rowOff>0</xdr:rowOff>
        </xdr:from>
        <xdr:to>
          <xdr:col>2563</xdr:col>
          <xdr:colOff>0</xdr:colOff>
          <xdr:row>786489</xdr:row>
          <xdr:rowOff>0</xdr:rowOff>
        </xdr:to>
        <xdr:sp macro="" textlink="">
          <xdr:nvSpPr>
            <xdr:cNvPr id="60649" name="Button 233" hidden="1">
              <a:extLst>
                <a:ext uri="{63B3BB69-23CF-44E3-9099-C40C66FF867C}">
                  <a14:compatExt spid="_x0000_s60649"/>
                </a:ext>
                <a:ext uri="{FF2B5EF4-FFF2-40B4-BE49-F238E27FC236}">
                  <a16:creationId xmlns:a16="http://schemas.microsoft.com/office/drawing/2014/main" xmlns="" id="{00000000-0008-0000-3B00-0000E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852025</xdr:row>
          <xdr:rowOff>0</xdr:rowOff>
        </xdr:from>
        <xdr:to>
          <xdr:col>2563</xdr:col>
          <xdr:colOff>0</xdr:colOff>
          <xdr:row>852025</xdr:row>
          <xdr:rowOff>0</xdr:rowOff>
        </xdr:to>
        <xdr:sp macro="" textlink="">
          <xdr:nvSpPr>
            <xdr:cNvPr id="60650" name="Button 234" hidden="1">
              <a:extLst>
                <a:ext uri="{63B3BB69-23CF-44E3-9099-C40C66FF867C}">
                  <a14:compatExt spid="_x0000_s60650"/>
                </a:ext>
                <a:ext uri="{FF2B5EF4-FFF2-40B4-BE49-F238E27FC236}">
                  <a16:creationId xmlns:a16="http://schemas.microsoft.com/office/drawing/2014/main" xmlns="" id="{00000000-0008-0000-3B00-0000E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917561</xdr:row>
          <xdr:rowOff>0</xdr:rowOff>
        </xdr:from>
        <xdr:to>
          <xdr:col>2563</xdr:col>
          <xdr:colOff>0</xdr:colOff>
          <xdr:row>917561</xdr:row>
          <xdr:rowOff>0</xdr:rowOff>
        </xdr:to>
        <xdr:sp macro="" textlink="">
          <xdr:nvSpPr>
            <xdr:cNvPr id="60651" name="Button 235" hidden="1">
              <a:extLst>
                <a:ext uri="{63B3BB69-23CF-44E3-9099-C40C66FF867C}">
                  <a14:compatExt spid="_x0000_s60651"/>
                </a:ext>
                <a:ext uri="{FF2B5EF4-FFF2-40B4-BE49-F238E27FC236}">
                  <a16:creationId xmlns:a16="http://schemas.microsoft.com/office/drawing/2014/main" xmlns="" id="{00000000-0008-0000-3B00-0000E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983097</xdr:row>
          <xdr:rowOff>0</xdr:rowOff>
        </xdr:from>
        <xdr:to>
          <xdr:col>2563</xdr:col>
          <xdr:colOff>0</xdr:colOff>
          <xdr:row>983097</xdr:row>
          <xdr:rowOff>0</xdr:rowOff>
        </xdr:to>
        <xdr:sp macro="" textlink="">
          <xdr:nvSpPr>
            <xdr:cNvPr id="60652" name="Button 236" hidden="1">
              <a:extLst>
                <a:ext uri="{63B3BB69-23CF-44E3-9099-C40C66FF867C}">
                  <a14:compatExt spid="_x0000_s60652"/>
                </a:ext>
                <a:ext uri="{FF2B5EF4-FFF2-40B4-BE49-F238E27FC236}">
                  <a16:creationId xmlns:a16="http://schemas.microsoft.com/office/drawing/2014/main" xmlns="" id="{00000000-0008-0000-3B00-0000E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2817</xdr:col>
          <xdr:colOff>0</xdr:colOff>
          <xdr:row>56</xdr:row>
          <xdr:rowOff>0</xdr:rowOff>
        </xdr:from>
        <xdr:to>
          <xdr:col>2817</xdr:col>
          <xdr:colOff>0</xdr:colOff>
          <xdr:row>56</xdr:row>
          <xdr:rowOff>0</xdr:rowOff>
        </xdr:to>
        <xdr:sp macro="" textlink="">
          <xdr:nvSpPr>
            <xdr:cNvPr id="60653" name="Button 237" hidden="1">
              <a:extLst>
                <a:ext uri="{63B3BB69-23CF-44E3-9099-C40C66FF867C}">
                  <a14:compatExt spid="_x0000_s60653"/>
                </a:ext>
                <a:ext uri="{FF2B5EF4-FFF2-40B4-BE49-F238E27FC236}">
                  <a16:creationId xmlns:a16="http://schemas.microsoft.com/office/drawing/2014/main" xmlns="" id="{00000000-0008-0000-3B00-0000E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65593</xdr:row>
          <xdr:rowOff>0</xdr:rowOff>
        </xdr:from>
        <xdr:to>
          <xdr:col>2819</xdr:col>
          <xdr:colOff>0</xdr:colOff>
          <xdr:row>65593</xdr:row>
          <xdr:rowOff>0</xdr:rowOff>
        </xdr:to>
        <xdr:sp macro="" textlink="">
          <xdr:nvSpPr>
            <xdr:cNvPr id="60654" name="Button 238" hidden="1">
              <a:extLst>
                <a:ext uri="{63B3BB69-23CF-44E3-9099-C40C66FF867C}">
                  <a14:compatExt spid="_x0000_s60654"/>
                </a:ext>
                <a:ext uri="{FF2B5EF4-FFF2-40B4-BE49-F238E27FC236}">
                  <a16:creationId xmlns:a16="http://schemas.microsoft.com/office/drawing/2014/main" xmlns="" id="{00000000-0008-0000-3B00-0000E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131129</xdr:row>
          <xdr:rowOff>0</xdr:rowOff>
        </xdr:from>
        <xdr:to>
          <xdr:col>2819</xdr:col>
          <xdr:colOff>0</xdr:colOff>
          <xdr:row>131129</xdr:row>
          <xdr:rowOff>0</xdr:rowOff>
        </xdr:to>
        <xdr:sp macro="" textlink="">
          <xdr:nvSpPr>
            <xdr:cNvPr id="60655" name="Button 239" hidden="1">
              <a:extLst>
                <a:ext uri="{63B3BB69-23CF-44E3-9099-C40C66FF867C}">
                  <a14:compatExt spid="_x0000_s60655"/>
                </a:ext>
                <a:ext uri="{FF2B5EF4-FFF2-40B4-BE49-F238E27FC236}">
                  <a16:creationId xmlns:a16="http://schemas.microsoft.com/office/drawing/2014/main" xmlns="" id="{00000000-0008-0000-3B00-0000E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196665</xdr:row>
          <xdr:rowOff>0</xdr:rowOff>
        </xdr:from>
        <xdr:to>
          <xdr:col>2819</xdr:col>
          <xdr:colOff>0</xdr:colOff>
          <xdr:row>196665</xdr:row>
          <xdr:rowOff>0</xdr:rowOff>
        </xdr:to>
        <xdr:sp macro="" textlink="">
          <xdr:nvSpPr>
            <xdr:cNvPr id="60656" name="Button 240" hidden="1">
              <a:extLst>
                <a:ext uri="{63B3BB69-23CF-44E3-9099-C40C66FF867C}">
                  <a14:compatExt spid="_x0000_s60656"/>
                </a:ext>
                <a:ext uri="{FF2B5EF4-FFF2-40B4-BE49-F238E27FC236}">
                  <a16:creationId xmlns:a16="http://schemas.microsoft.com/office/drawing/2014/main" xmlns="" id="{00000000-0008-0000-3B00-0000F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262201</xdr:row>
          <xdr:rowOff>0</xdr:rowOff>
        </xdr:from>
        <xdr:to>
          <xdr:col>2819</xdr:col>
          <xdr:colOff>0</xdr:colOff>
          <xdr:row>262201</xdr:row>
          <xdr:rowOff>0</xdr:rowOff>
        </xdr:to>
        <xdr:sp macro="" textlink="">
          <xdr:nvSpPr>
            <xdr:cNvPr id="60657" name="Button 241" hidden="1">
              <a:extLst>
                <a:ext uri="{63B3BB69-23CF-44E3-9099-C40C66FF867C}">
                  <a14:compatExt spid="_x0000_s60657"/>
                </a:ext>
                <a:ext uri="{FF2B5EF4-FFF2-40B4-BE49-F238E27FC236}">
                  <a16:creationId xmlns:a16="http://schemas.microsoft.com/office/drawing/2014/main" xmlns="" id="{00000000-0008-0000-3B00-0000F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327737</xdr:row>
          <xdr:rowOff>0</xdr:rowOff>
        </xdr:from>
        <xdr:to>
          <xdr:col>2819</xdr:col>
          <xdr:colOff>0</xdr:colOff>
          <xdr:row>327737</xdr:row>
          <xdr:rowOff>0</xdr:rowOff>
        </xdr:to>
        <xdr:sp macro="" textlink="">
          <xdr:nvSpPr>
            <xdr:cNvPr id="60658" name="Button 242" hidden="1">
              <a:extLst>
                <a:ext uri="{63B3BB69-23CF-44E3-9099-C40C66FF867C}">
                  <a14:compatExt spid="_x0000_s60658"/>
                </a:ext>
                <a:ext uri="{FF2B5EF4-FFF2-40B4-BE49-F238E27FC236}">
                  <a16:creationId xmlns:a16="http://schemas.microsoft.com/office/drawing/2014/main" xmlns="" id="{00000000-0008-0000-3B00-0000F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393273</xdr:row>
          <xdr:rowOff>0</xdr:rowOff>
        </xdr:from>
        <xdr:to>
          <xdr:col>2819</xdr:col>
          <xdr:colOff>0</xdr:colOff>
          <xdr:row>393273</xdr:row>
          <xdr:rowOff>0</xdr:rowOff>
        </xdr:to>
        <xdr:sp macro="" textlink="">
          <xdr:nvSpPr>
            <xdr:cNvPr id="60659" name="Button 243" hidden="1">
              <a:extLst>
                <a:ext uri="{63B3BB69-23CF-44E3-9099-C40C66FF867C}">
                  <a14:compatExt spid="_x0000_s60659"/>
                </a:ext>
                <a:ext uri="{FF2B5EF4-FFF2-40B4-BE49-F238E27FC236}">
                  <a16:creationId xmlns:a16="http://schemas.microsoft.com/office/drawing/2014/main" xmlns="" id="{00000000-0008-0000-3B00-0000F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458809</xdr:row>
          <xdr:rowOff>0</xdr:rowOff>
        </xdr:from>
        <xdr:to>
          <xdr:col>2819</xdr:col>
          <xdr:colOff>0</xdr:colOff>
          <xdr:row>458809</xdr:row>
          <xdr:rowOff>0</xdr:rowOff>
        </xdr:to>
        <xdr:sp macro="" textlink="">
          <xdr:nvSpPr>
            <xdr:cNvPr id="60660" name="Button 244" hidden="1">
              <a:extLst>
                <a:ext uri="{63B3BB69-23CF-44E3-9099-C40C66FF867C}">
                  <a14:compatExt spid="_x0000_s60660"/>
                </a:ext>
                <a:ext uri="{FF2B5EF4-FFF2-40B4-BE49-F238E27FC236}">
                  <a16:creationId xmlns:a16="http://schemas.microsoft.com/office/drawing/2014/main" xmlns="" id="{00000000-0008-0000-3B00-0000F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524345</xdr:row>
          <xdr:rowOff>0</xdr:rowOff>
        </xdr:from>
        <xdr:to>
          <xdr:col>2819</xdr:col>
          <xdr:colOff>0</xdr:colOff>
          <xdr:row>524345</xdr:row>
          <xdr:rowOff>0</xdr:rowOff>
        </xdr:to>
        <xdr:sp macro="" textlink="">
          <xdr:nvSpPr>
            <xdr:cNvPr id="60661" name="Button 245" hidden="1">
              <a:extLst>
                <a:ext uri="{63B3BB69-23CF-44E3-9099-C40C66FF867C}">
                  <a14:compatExt spid="_x0000_s60661"/>
                </a:ext>
                <a:ext uri="{FF2B5EF4-FFF2-40B4-BE49-F238E27FC236}">
                  <a16:creationId xmlns:a16="http://schemas.microsoft.com/office/drawing/2014/main" xmlns="" id="{00000000-0008-0000-3B00-0000F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589881</xdr:row>
          <xdr:rowOff>0</xdr:rowOff>
        </xdr:from>
        <xdr:to>
          <xdr:col>2819</xdr:col>
          <xdr:colOff>0</xdr:colOff>
          <xdr:row>589881</xdr:row>
          <xdr:rowOff>0</xdr:rowOff>
        </xdr:to>
        <xdr:sp macro="" textlink="">
          <xdr:nvSpPr>
            <xdr:cNvPr id="60662" name="Button 246" hidden="1">
              <a:extLst>
                <a:ext uri="{63B3BB69-23CF-44E3-9099-C40C66FF867C}">
                  <a14:compatExt spid="_x0000_s60662"/>
                </a:ext>
                <a:ext uri="{FF2B5EF4-FFF2-40B4-BE49-F238E27FC236}">
                  <a16:creationId xmlns:a16="http://schemas.microsoft.com/office/drawing/2014/main" xmlns="" id="{00000000-0008-0000-3B00-0000F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655417</xdr:row>
          <xdr:rowOff>0</xdr:rowOff>
        </xdr:from>
        <xdr:to>
          <xdr:col>2819</xdr:col>
          <xdr:colOff>0</xdr:colOff>
          <xdr:row>655417</xdr:row>
          <xdr:rowOff>0</xdr:rowOff>
        </xdr:to>
        <xdr:sp macro="" textlink="">
          <xdr:nvSpPr>
            <xdr:cNvPr id="60663" name="Button 247" hidden="1">
              <a:extLst>
                <a:ext uri="{63B3BB69-23CF-44E3-9099-C40C66FF867C}">
                  <a14:compatExt spid="_x0000_s60663"/>
                </a:ext>
                <a:ext uri="{FF2B5EF4-FFF2-40B4-BE49-F238E27FC236}">
                  <a16:creationId xmlns:a16="http://schemas.microsoft.com/office/drawing/2014/main" xmlns="" id="{00000000-0008-0000-3B00-0000F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720953</xdr:row>
          <xdr:rowOff>0</xdr:rowOff>
        </xdr:from>
        <xdr:to>
          <xdr:col>2819</xdr:col>
          <xdr:colOff>0</xdr:colOff>
          <xdr:row>720953</xdr:row>
          <xdr:rowOff>0</xdr:rowOff>
        </xdr:to>
        <xdr:sp macro="" textlink="">
          <xdr:nvSpPr>
            <xdr:cNvPr id="60664" name="Button 248" hidden="1">
              <a:extLst>
                <a:ext uri="{63B3BB69-23CF-44E3-9099-C40C66FF867C}">
                  <a14:compatExt spid="_x0000_s60664"/>
                </a:ext>
                <a:ext uri="{FF2B5EF4-FFF2-40B4-BE49-F238E27FC236}">
                  <a16:creationId xmlns:a16="http://schemas.microsoft.com/office/drawing/2014/main" xmlns="" id="{00000000-0008-0000-3B00-0000F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786489</xdr:row>
          <xdr:rowOff>0</xdr:rowOff>
        </xdr:from>
        <xdr:to>
          <xdr:col>2819</xdr:col>
          <xdr:colOff>0</xdr:colOff>
          <xdr:row>786489</xdr:row>
          <xdr:rowOff>0</xdr:rowOff>
        </xdr:to>
        <xdr:sp macro="" textlink="">
          <xdr:nvSpPr>
            <xdr:cNvPr id="60665" name="Button 249" hidden="1">
              <a:extLst>
                <a:ext uri="{63B3BB69-23CF-44E3-9099-C40C66FF867C}">
                  <a14:compatExt spid="_x0000_s60665"/>
                </a:ext>
                <a:ext uri="{FF2B5EF4-FFF2-40B4-BE49-F238E27FC236}">
                  <a16:creationId xmlns:a16="http://schemas.microsoft.com/office/drawing/2014/main" xmlns="" id="{00000000-0008-0000-3B00-0000F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852025</xdr:row>
          <xdr:rowOff>0</xdr:rowOff>
        </xdr:from>
        <xdr:to>
          <xdr:col>2819</xdr:col>
          <xdr:colOff>0</xdr:colOff>
          <xdr:row>852025</xdr:row>
          <xdr:rowOff>0</xdr:rowOff>
        </xdr:to>
        <xdr:sp macro="" textlink="">
          <xdr:nvSpPr>
            <xdr:cNvPr id="60666" name="Button 250" hidden="1">
              <a:extLst>
                <a:ext uri="{63B3BB69-23CF-44E3-9099-C40C66FF867C}">
                  <a14:compatExt spid="_x0000_s60666"/>
                </a:ext>
                <a:ext uri="{FF2B5EF4-FFF2-40B4-BE49-F238E27FC236}">
                  <a16:creationId xmlns:a16="http://schemas.microsoft.com/office/drawing/2014/main" xmlns="" id="{00000000-0008-0000-3B00-0000F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917561</xdr:row>
          <xdr:rowOff>0</xdr:rowOff>
        </xdr:from>
        <xdr:to>
          <xdr:col>2819</xdr:col>
          <xdr:colOff>0</xdr:colOff>
          <xdr:row>917561</xdr:row>
          <xdr:rowOff>0</xdr:rowOff>
        </xdr:to>
        <xdr:sp macro="" textlink="">
          <xdr:nvSpPr>
            <xdr:cNvPr id="60667" name="Button 251" hidden="1">
              <a:extLst>
                <a:ext uri="{63B3BB69-23CF-44E3-9099-C40C66FF867C}">
                  <a14:compatExt spid="_x0000_s60667"/>
                </a:ext>
                <a:ext uri="{FF2B5EF4-FFF2-40B4-BE49-F238E27FC236}">
                  <a16:creationId xmlns:a16="http://schemas.microsoft.com/office/drawing/2014/main" xmlns="" id="{00000000-0008-0000-3B00-0000F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983097</xdr:row>
          <xdr:rowOff>0</xdr:rowOff>
        </xdr:from>
        <xdr:to>
          <xdr:col>2819</xdr:col>
          <xdr:colOff>0</xdr:colOff>
          <xdr:row>983097</xdr:row>
          <xdr:rowOff>0</xdr:rowOff>
        </xdr:to>
        <xdr:sp macro="" textlink="">
          <xdr:nvSpPr>
            <xdr:cNvPr id="60668" name="Button 252" hidden="1">
              <a:extLst>
                <a:ext uri="{63B3BB69-23CF-44E3-9099-C40C66FF867C}">
                  <a14:compatExt spid="_x0000_s60668"/>
                </a:ext>
                <a:ext uri="{FF2B5EF4-FFF2-40B4-BE49-F238E27FC236}">
                  <a16:creationId xmlns:a16="http://schemas.microsoft.com/office/drawing/2014/main" xmlns="" id="{00000000-0008-0000-3B00-0000F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3073</xdr:col>
          <xdr:colOff>0</xdr:colOff>
          <xdr:row>56</xdr:row>
          <xdr:rowOff>0</xdr:rowOff>
        </xdr:from>
        <xdr:to>
          <xdr:col>3073</xdr:col>
          <xdr:colOff>0</xdr:colOff>
          <xdr:row>56</xdr:row>
          <xdr:rowOff>0</xdr:rowOff>
        </xdr:to>
        <xdr:sp macro="" textlink="">
          <xdr:nvSpPr>
            <xdr:cNvPr id="60669" name="Button 253" hidden="1">
              <a:extLst>
                <a:ext uri="{63B3BB69-23CF-44E3-9099-C40C66FF867C}">
                  <a14:compatExt spid="_x0000_s60669"/>
                </a:ext>
                <a:ext uri="{FF2B5EF4-FFF2-40B4-BE49-F238E27FC236}">
                  <a16:creationId xmlns:a16="http://schemas.microsoft.com/office/drawing/2014/main" xmlns="" id="{00000000-0008-0000-3B00-0000F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65593</xdr:row>
          <xdr:rowOff>0</xdr:rowOff>
        </xdr:from>
        <xdr:to>
          <xdr:col>3075</xdr:col>
          <xdr:colOff>0</xdr:colOff>
          <xdr:row>65593</xdr:row>
          <xdr:rowOff>0</xdr:rowOff>
        </xdr:to>
        <xdr:sp macro="" textlink="">
          <xdr:nvSpPr>
            <xdr:cNvPr id="60670" name="Button 254" hidden="1">
              <a:extLst>
                <a:ext uri="{63B3BB69-23CF-44E3-9099-C40C66FF867C}">
                  <a14:compatExt spid="_x0000_s60670"/>
                </a:ext>
                <a:ext uri="{FF2B5EF4-FFF2-40B4-BE49-F238E27FC236}">
                  <a16:creationId xmlns:a16="http://schemas.microsoft.com/office/drawing/2014/main" xmlns="" id="{00000000-0008-0000-3B00-0000F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131129</xdr:row>
          <xdr:rowOff>0</xdr:rowOff>
        </xdr:from>
        <xdr:to>
          <xdr:col>3075</xdr:col>
          <xdr:colOff>0</xdr:colOff>
          <xdr:row>131129</xdr:row>
          <xdr:rowOff>0</xdr:rowOff>
        </xdr:to>
        <xdr:sp macro="" textlink="">
          <xdr:nvSpPr>
            <xdr:cNvPr id="60671" name="Button 255" hidden="1">
              <a:extLst>
                <a:ext uri="{63B3BB69-23CF-44E3-9099-C40C66FF867C}">
                  <a14:compatExt spid="_x0000_s60671"/>
                </a:ext>
                <a:ext uri="{FF2B5EF4-FFF2-40B4-BE49-F238E27FC236}">
                  <a16:creationId xmlns:a16="http://schemas.microsoft.com/office/drawing/2014/main" xmlns="" id="{00000000-0008-0000-3B00-0000F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196665</xdr:row>
          <xdr:rowOff>0</xdr:rowOff>
        </xdr:from>
        <xdr:to>
          <xdr:col>3075</xdr:col>
          <xdr:colOff>0</xdr:colOff>
          <xdr:row>196665</xdr:row>
          <xdr:rowOff>0</xdr:rowOff>
        </xdr:to>
        <xdr:sp macro="" textlink="">
          <xdr:nvSpPr>
            <xdr:cNvPr id="60672" name="Button 256" hidden="1">
              <a:extLst>
                <a:ext uri="{63B3BB69-23CF-44E3-9099-C40C66FF867C}">
                  <a14:compatExt spid="_x0000_s60672"/>
                </a:ext>
                <a:ext uri="{FF2B5EF4-FFF2-40B4-BE49-F238E27FC236}">
                  <a16:creationId xmlns:a16="http://schemas.microsoft.com/office/drawing/2014/main" xmlns="" id="{00000000-0008-0000-3B00-00000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262201</xdr:row>
          <xdr:rowOff>0</xdr:rowOff>
        </xdr:from>
        <xdr:to>
          <xdr:col>3075</xdr:col>
          <xdr:colOff>0</xdr:colOff>
          <xdr:row>262201</xdr:row>
          <xdr:rowOff>0</xdr:rowOff>
        </xdr:to>
        <xdr:sp macro="" textlink="">
          <xdr:nvSpPr>
            <xdr:cNvPr id="60673" name="Button 257" hidden="1">
              <a:extLst>
                <a:ext uri="{63B3BB69-23CF-44E3-9099-C40C66FF867C}">
                  <a14:compatExt spid="_x0000_s60673"/>
                </a:ext>
                <a:ext uri="{FF2B5EF4-FFF2-40B4-BE49-F238E27FC236}">
                  <a16:creationId xmlns:a16="http://schemas.microsoft.com/office/drawing/2014/main" xmlns="" id="{00000000-0008-0000-3B00-00000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327737</xdr:row>
          <xdr:rowOff>0</xdr:rowOff>
        </xdr:from>
        <xdr:to>
          <xdr:col>3075</xdr:col>
          <xdr:colOff>0</xdr:colOff>
          <xdr:row>327737</xdr:row>
          <xdr:rowOff>0</xdr:rowOff>
        </xdr:to>
        <xdr:sp macro="" textlink="">
          <xdr:nvSpPr>
            <xdr:cNvPr id="60674" name="Button 258" hidden="1">
              <a:extLst>
                <a:ext uri="{63B3BB69-23CF-44E3-9099-C40C66FF867C}">
                  <a14:compatExt spid="_x0000_s60674"/>
                </a:ext>
                <a:ext uri="{FF2B5EF4-FFF2-40B4-BE49-F238E27FC236}">
                  <a16:creationId xmlns:a16="http://schemas.microsoft.com/office/drawing/2014/main" xmlns="" id="{00000000-0008-0000-3B00-00000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393273</xdr:row>
          <xdr:rowOff>0</xdr:rowOff>
        </xdr:from>
        <xdr:to>
          <xdr:col>3075</xdr:col>
          <xdr:colOff>0</xdr:colOff>
          <xdr:row>393273</xdr:row>
          <xdr:rowOff>0</xdr:rowOff>
        </xdr:to>
        <xdr:sp macro="" textlink="">
          <xdr:nvSpPr>
            <xdr:cNvPr id="60675" name="Button 259" hidden="1">
              <a:extLst>
                <a:ext uri="{63B3BB69-23CF-44E3-9099-C40C66FF867C}">
                  <a14:compatExt spid="_x0000_s60675"/>
                </a:ext>
                <a:ext uri="{FF2B5EF4-FFF2-40B4-BE49-F238E27FC236}">
                  <a16:creationId xmlns:a16="http://schemas.microsoft.com/office/drawing/2014/main" xmlns="" id="{00000000-0008-0000-3B00-00000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458809</xdr:row>
          <xdr:rowOff>0</xdr:rowOff>
        </xdr:from>
        <xdr:to>
          <xdr:col>3075</xdr:col>
          <xdr:colOff>0</xdr:colOff>
          <xdr:row>458809</xdr:row>
          <xdr:rowOff>0</xdr:rowOff>
        </xdr:to>
        <xdr:sp macro="" textlink="">
          <xdr:nvSpPr>
            <xdr:cNvPr id="60676" name="Button 260" hidden="1">
              <a:extLst>
                <a:ext uri="{63B3BB69-23CF-44E3-9099-C40C66FF867C}">
                  <a14:compatExt spid="_x0000_s60676"/>
                </a:ext>
                <a:ext uri="{FF2B5EF4-FFF2-40B4-BE49-F238E27FC236}">
                  <a16:creationId xmlns:a16="http://schemas.microsoft.com/office/drawing/2014/main" xmlns="" id="{00000000-0008-0000-3B00-00000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524345</xdr:row>
          <xdr:rowOff>0</xdr:rowOff>
        </xdr:from>
        <xdr:to>
          <xdr:col>3075</xdr:col>
          <xdr:colOff>0</xdr:colOff>
          <xdr:row>524345</xdr:row>
          <xdr:rowOff>0</xdr:rowOff>
        </xdr:to>
        <xdr:sp macro="" textlink="">
          <xdr:nvSpPr>
            <xdr:cNvPr id="60677" name="Button 261" hidden="1">
              <a:extLst>
                <a:ext uri="{63B3BB69-23CF-44E3-9099-C40C66FF867C}">
                  <a14:compatExt spid="_x0000_s60677"/>
                </a:ext>
                <a:ext uri="{FF2B5EF4-FFF2-40B4-BE49-F238E27FC236}">
                  <a16:creationId xmlns:a16="http://schemas.microsoft.com/office/drawing/2014/main" xmlns="" id="{00000000-0008-0000-3B00-00000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589881</xdr:row>
          <xdr:rowOff>0</xdr:rowOff>
        </xdr:from>
        <xdr:to>
          <xdr:col>3075</xdr:col>
          <xdr:colOff>0</xdr:colOff>
          <xdr:row>589881</xdr:row>
          <xdr:rowOff>0</xdr:rowOff>
        </xdr:to>
        <xdr:sp macro="" textlink="">
          <xdr:nvSpPr>
            <xdr:cNvPr id="60678" name="Button 262" hidden="1">
              <a:extLst>
                <a:ext uri="{63B3BB69-23CF-44E3-9099-C40C66FF867C}">
                  <a14:compatExt spid="_x0000_s60678"/>
                </a:ext>
                <a:ext uri="{FF2B5EF4-FFF2-40B4-BE49-F238E27FC236}">
                  <a16:creationId xmlns:a16="http://schemas.microsoft.com/office/drawing/2014/main" xmlns="" id="{00000000-0008-0000-3B00-00000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655417</xdr:row>
          <xdr:rowOff>0</xdr:rowOff>
        </xdr:from>
        <xdr:to>
          <xdr:col>3075</xdr:col>
          <xdr:colOff>0</xdr:colOff>
          <xdr:row>655417</xdr:row>
          <xdr:rowOff>0</xdr:rowOff>
        </xdr:to>
        <xdr:sp macro="" textlink="">
          <xdr:nvSpPr>
            <xdr:cNvPr id="60679" name="Button 263" hidden="1">
              <a:extLst>
                <a:ext uri="{63B3BB69-23CF-44E3-9099-C40C66FF867C}">
                  <a14:compatExt spid="_x0000_s60679"/>
                </a:ext>
                <a:ext uri="{FF2B5EF4-FFF2-40B4-BE49-F238E27FC236}">
                  <a16:creationId xmlns:a16="http://schemas.microsoft.com/office/drawing/2014/main" xmlns="" id="{00000000-0008-0000-3B00-00000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720953</xdr:row>
          <xdr:rowOff>0</xdr:rowOff>
        </xdr:from>
        <xdr:to>
          <xdr:col>3075</xdr:col>
          <xdr:colOff>0</xdr:colOff>
          <xdr:row>720953</xdr:row>
          <xdr:rowOff>0</xdr:rowOff>
        </xdr:to>
        <xdr:sp macro="" textlink="">
          <xdr:nvSpPr>
            <xdr:cNvPr id="60680" name="Button 264" hidden="1">
              <a:extLst>
                <a:ext uri="{63B3BB69-23CF-44E3-9099-C40C66FF867C}">
                  <a14:compatExt spid="_x0000_s60680"/>
                </a:ext>
                <a:ext uri="{FF2B5EF4-FFF2-40B4-BE49-F238E27FC236}">
                  <a16:creationId xmlns:a16="http://schemas.microsoft.com/office/drawing/2014/main" xmlns="" id="{00000000-0008-0000-3B00-00000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786489</xdr:row>
          <xdr:rowOff>0</xdr:rowOff>
        </xdr:from>
        <xdr:to>
          <xdr:col>3075</xdr:col>
          <xdr:colOff>0</xdr:colOff>
          <xdr:row>786489</xdr:row>
          <xdr:rowOff>0</xdr:rowOff>
        </xdr:to>
        <xdr:sp macro="" textlink="">
          <xdr:nvSpPr>
            <xdr:cNvPr id="60681" name="Button 265" hidden="1">
              <a:extLst>
                <a:ext uri="{63B3BB69-23CF-44E3-9099-C40C66FF867C}">
                  <a14:compatExt spid="_x0000_s60681"/>
                </a:ext>
                <a:ext uri="{FF2B5EF4-FFF2-40B4-BE49-F238E27FC236}">
                  <a16:creationId xmlns:a16="http://schemas.microsoft.com/office/drawing/2014/main" xmlns="" id="{00000000-0008-0000-3B00-00000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852025</xdr:row>
          <xdr:rowOff>0</xdr:rowOff>
        </xdr:from>
        <xdr:to>
          <xdr:col>3075</xdr:col>
          <xdr:colOff>0</xdr:colOff>
          <xdr:row>852025</xdr:row>
          <xdr:rowOff>0</xdr:rowOff>
        </xdr:to>
        <xdr:sp macro="" textlink="">
          <xdr:nvSpPr>
            <xdr:cNvPr id="60682" name="Button 266" hidden="1">
              <a:extLst>
                <a:ext uri="{63B3BB69-23CF-44E3-9099-C40C66FF867C}">
                  <a14:compatExt spid="_x0000_s60682"/>
                </a:ext>
                <a:ext uri="{FF2B5EF4-FFF2-40B4-BE49-F238E27FC236}">
                  <a16:creationId xmlns:a16="http://schemas.microsoft.com/office/drawing/2014/main" xmlns="" id="{00000000-0008-0000-3B00-00000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917561</xdr:row>
          <xdr:rowOff>0</xdr:rowOff>
        </xdr:from>
        <xdr:to>
          <xdr:col>3075</xdr:col>
          <xdr:colOff>0</xdr:colOff>
          <xdr:row>917561</xdr:row>
          <xdr:rowOff>0</xdr:rowOff>
        </xdr:to>
        <xdr:sp macro="" textlink="">
          <xdr:nvSpPr>
            <xdr:cNvPr id="60683" name="Button 267" hidden="1">
              <a:extLst>
                <a:ext uri="{63B3BB69-23CF-44E3-9099-C40C66FF867C}">
                  <a14:compatExt spid="_x0000_s60683"/>
                </a:ext>
                <a:ext uri="{FF2B5EF4-FFF2-40B4-BE49-F238E27FC236}">
                  <a16:creationId xmlns:a16="http://schemas.microsoft.com/office/drawing/2014/main" xmlns="" id="{00000000-0008-0000-3B00-00000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983097</xdr:row>
          <xdr:rowOff>0</xdr:rowOff>
        </xdr:from>
        <xdr:to>
          <xdr:col>3075</xdr:col>
          <xdr:colOff>0</xdr:colOff>
          <xdr:row>983097</xdr:row>
          <xdr:rowOff>0</xdr:rowOff>
        </xdr:to>
        <xdr:sp macro="" textlink="">
          <xdr:nvSpPr>
            <xdr:cNvPr id="60684" name="Button 268" hidden="1">
              <a:extLst>
                <a:ext uri="{63B3BB69-23CF-44E3-9099-C40C66FF867C}">
                  <a14:compatExt spid="_x0000_s60684"/>
                </a:ext>
                <a:ext uri="{FF2B5EF4-FFF2-40B4-BE49-F238E27FC236}">
                  <a16:creationId xmlns:a16="http://schemas.microsoft.com/office/drawing/2014/main" xmlns="" id="{00000000-0008-0000-3B00-00000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3329</xdr:col>
          <xdr:colOff>0</xdr:colOff>
          <xdr:row>56</xdr:row>
          <xdr:rowOff>0</xdr:rowOff>
        </xdr:from>
        <xdr:to>
          <xdr:col>3329</xdr:col>
          <xdr:colOff>0</xdr:colOff>
          <xdr:row>56</xdr:row>
          <xdr:rowOff>0</xdr:rowOff>
        </xdr:to>
        <xdr:sp macro="" textlink="">
          <xdr:nvSpPr>
            <xdr:cNvPr id="60685" name="Button 269" hidden="1">
              <a:extLst>
                <a:ext uri="{63B3BB69-23CF-44E3-9099-C40C66FF867C}">
                  <a14:compatExt spid="_x0000_s60685"/>
                </a:ext>
                <a:ext uri="{FF2B5EF4-FFF2-40B4-BE49-F238E27FC236}">
                  <a16:creationId xmlns:a16="http://schemas.microsoft.com/office/drawing/2014/main" xmlns="" id="{00000000-0008-0000-3B00-00000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65593</xdr:row>
          <xdr:rowOff>0</xdr:rowOff>
        </xdr:from>
        <xdr:to>
          <xdr:col>3331</xdr:col>
          <xdr:colOff>0</xdr:colOff>
          <xdr:row>65593</xdr:row>
          <xdr:rowOff>0</xdr:rowOff>
        </xdr:to>
        <xdr:sp macro="" textlink="">
          <xdr:nvSpPr>
            <xdr:cNvPr id="60686" name="Button 270" hidden="1">
              <a:extLst>
                <a:ext uri="{63B3BB69-23CF-44E3-9099-C40C66FF867C}">
                  <a14:compatExt spid="_x0000_s60686"/>
                </a:ext>
                <a:ext uri="{FF2B5EF4-FFF2-40B4-BE49-F238E27FC236}">
                  <a16:creationId xmlns:a16="http://schemas.microsoft.com/office/drawing/2014/main" xmlns="" id="{00000000-0008-0000-3B00-00000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131129</xdr:row>
          <xdr:rowOff>0</xdr:rowOff>
        </xdr:from>
        <xdr:to>
          <xdr:col>3331</xdr:col>
          <xdr:colOff>0</xdr:colOff>
          <xdr:row>131129</xdr:row>
          <xdr:rowOff>0</xdr:rowOff>
        </xdr:to>
        <xdr:sp macro="" textlink="">
          <xdr:nvSpPr>
            <xdr:cNvPr id="60687" name="Button 271" hidden="1">
              <a:extLst>
                <a:ext uri="{63B3BB69-23CF-44E3-9099-C40C66FF867C}">
                  <a14:compatExt spid="_x0000_s60687"/>
                </a:ext>
                <a:ext uri="{FF2B5EF4-FFF2-40B4-BE49-F238E27FC236}">
                  <a16:creationId xmlns:a16="http://schemas.microsoft.com/office/drawing/2014/main" xmlns="" id="{00000000-0008-0000-3B00-00000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196665</xdr:row>
          <xdr:rowOff>0</xdr:rowOff>
        </xdr:from>
        <xdr:to>
          <xdr:col>3331</xdr:col>
          <xdr:colOff>0</xdr:colOff>
          <xdr:row>196665</xdr:row>
          <xdr:rowOff>0</xdr:rowOff>
        </xdr:to>
        <xdr:sp macro="" textlink="">
          <xdr:nvSpPr>
            <xdr:cNvPr id="60688" name="Button 272" hidden="1">
              <a:extLst>
                <a:ext uri="{63B3BB69-23CF-44E3-9099-C40C66FF867C}">
                  <a14:compatExt spid="_x0000_s60688"/>
                </a:ext>
                <a:ext uri="{FF2B5EF4-FFF2-40B4-BE49-F238E27FC236}">
                  <a16:creationId xmlns:a16="http://schemas.microsoft.com/office/drawing/2014/main" xmlns="" id="{00000000-0008-0000-3B00-00001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262201</xdr:row>
          <xdr:rowOff>0</xdr:rowOff>
        </xdr:from>
        <xdr:to>
          <xdr:col>3331</xdr:col>
          <xdr:colOff>0</xdr:colOff>
          <xdr:row>262201</xdr:row>
          <xdr:rowOff>0</xdr:rowOff>
        </xdr:to>
        <xdr:sp macro="" textlink="">
          <xdr:nvSpPr>
            <xdr:cNvPr id="60689" name="Button 273" hidden="1">
              <a:extLst>
                <a:ext uri="{63B3BB69-23CF-44E3-9099-C40C66FF867C}">
                  <a14:compatExt spid="_x0000_s60689"/>
                </a:ext>
                <a:ext uri="{FF2B5EF4-FFF2-40B4-BE49-F238E27FC236}">
                  <a16:creationId xmlns:a16="http://schemas.microsoft.com/office/drawing/2014/main" xmlns="" id="{00000000-0008-0000-3B00-00001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327737</xdr:row>
          <xdr:rowOff>0</xdr:rowOff>
        </xdr:from>
        <xdr:to>
          <xdr:col>3331</xdr:col>
          <xdr:colOff>0</xdr:colOff>
          <xdr:row>327737</xdr:row>
          <xdr:rowOff>0</xdr:rowOff>
        </xdr:to>
        <xdr:sp macro="" textlink="">
          <xdr:nvSpPr>
            <xdr:cNvPr id="60690" name="Button 274" hidden="1">
              <a:extLst>
                <a:ext uri="{63B3BB69-23CF-44E3-9099-C40C66FF867C}">
                  <a14:compatExt spid="_x0000_s60690"/>
                </a:ext>
                <a:ext uri="{FF2B5EF4-FFF2-40B4-BE49-F238E27FC236}">
                  <a16:creationId xmlns:a16="http://schemas.microsoft.com/office/drawing/2014/main" xmlns="" id="{00000000-0008-0000-3B00-00001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393273</xdr:row>
          <xdr:rowOff>0</xdr:rowOff>
        </xdr:from>
        <xdr:to>
          <xdr:col>3331</xdr:col>
          <xdr:colOff>0</xdr:colOff>
          <xdr:row>393273</xdr:row>
          <xdr:rowOff>0</xdr:rowOff>
        </xdr:to>
        <xdr:sp macro="" textlink="">
          <xdr:nvSpPr>
            <xdr:cNvPr id="60691" name="Button 275" hidden="1">
              <a:extLst>
                <a:ext uri="{63B3BB69-23CF-44E3-9099-C40C66FF867C}">
                  <a14:compatExt spid="_x0000_s60691"/>
                </a:ext>
                <a:ext uri="{FF2B5EF4-FFF2-40B4-BE49-F238E27FC236}">
                  <a16:creationId xmlns:a16="http://schemas.microsoft.com/office/drawing/2014/main" xmlns="" id="{00000000-0008-0000-3B00-00001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458809</xdr:row>
          <xdr:rowOff>0</xdr:rowOff>
        </xdr:from>
        <xdr:to>
          <xdr:col>3331</xdr:col>
          <xdr:colOff>0</xdr:colOff>
          <xdr:row>458809</xdr:row>
          <xdr:rowOff>0</xdr:rowOff>
        </xdr:to>
        <xdr:sp macro="" textlink="">
          <xdr:nvSpPr>
            <xdr:cNvPr id="60692" name="Button 276" hidden="1">
              <a:extLst>
                <a:ext uri="{63B3BB69-23CF-44E3-9099-C40C66FF867C}">
                  <a14:compatExt spid="_x0000_s60692"/>
                </a:ext>
                <a:ext uri="{FF2B5EF4-FFF2-40B4-BE49-F238E27FC236}">
                  <a16:creationId xmlns:a16="http://schemas.microsoft.com/office/drawing/2014/main" xmlns="" id="{00000000-0008-0000-3B00-00001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524345</xdr:row>
          <xdr:rowOff>0</xdr:rowOff>
        </xdr:from>
        <xdr:to>
          <xdr:col>3331</xdr:col>
          <xdr:colOff>0</xdr:colOff>
          <xdr:row>524345</xdr:row>
          <xdr:rowOff>0</xdr:rowOff>
        </xdr:to>
        <xdr:sp macro="" textlink="">
          <xdr:nvSpPr>
            <xdr:cNvPr id="60693" name="Button 277" hidden="1">
              <a:extLst>
                <a:ext uri="{63B3BB69-23CF-44E3-9099-C40C66FF867C}">
                  <a14:compatExt spid="_x0000_s60693"/>
                </a:ext>
                <a:ext uri="{FF2B5EF4-FFF2-40B4-BE49-F238E27FC236}">
                  <a16:creationId xmlns:a16="http://schemas.microsoft.com/office/drawing/2014/main" xmlns="" id="{00000000-0008-0000-3B00-00001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589881</xdr:row>
          <xdr:rowOff>0</xdr:rowOff>
        </xdr:from>
        <xdr:to>
          <xdr:col>3331</xdr:col>
          <xdr:colOff>0</xdr:colOff>
          <xdr:row>589881</xdr:row>
          <xdr:rowOff>0</xdr:rowOff>
        </xdr:to>
        <xdr:sp macro="" textlink="">
          <xdr:nvSpPr>
            <xdr:cNvPr id="60694" name="Button 278" hidden="1">
              <a:extLst>
                <a:ext uri="{63B3BB69-23CF-44E3-9099-C40C66FF867C}">
                  <a14:compatExt spid="_x0000_s60694"/>
                </a:ext>
                <a:ext uri="{FF2B5EF4-FFF2-40B4-BE49-F238E27FC236}">
                  <a16:creationId xmlns:a16="http://schemas.microsoft.com/office/drawing/2014/main" xmlns="" id="{00000000-0008-0000-3B00-00001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655417</xdr:row>
          <xdr:rowOff>0</xdr:rowOff>
        </xdr:from>
        <xdr:to>
          <xdr:col>3331</xdr:col>
          <xdr:colOff>0</xdr:colOff>
          <xdr:row>655417</xdr:row>
          <xdr:rowOff>0</xdr:rowOff>
        </xdr:to>
        <xdr:sp macro="" textlink="">
          <xdr:nvSpPr>
            <xdr:cNvPr id="60695" name="Button 279" hidden="1">
              <a:extLst>
                <a:ext uri="{63B3BB69-23CF-44E3-9099-C40C66FF867C}">
                  <a14:compatExt spid="_x0000_s60695"/>
                </a:ext>
                <a:ext uri="{FF2B5EF4-FFF2-40B4-BE49-F238E27FC236}">
                  <a16:creationId xmlns:a16="http://schemas.microsoft.com/office/drawing/2014/main" xmlns="" id="{00000000-0008-0000-3B00-00001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720953</xdr:row>
          <xdr:rowOff>0</xdr:rowOff>
        </xdr:from>
        <xdr:to>
          <xdr:col>3331</xdr:col>
          <xdr:colOff>0</xdr:colOff>
          <xdr:row>720953</xdr:row>
          <xdr:rowOff>0</xdr:rowOff>
        </xdr:to>
        <xdr:sp macro="" textlink="">
          <xdr:nvSpPr>
            <xdr:cNvPr id="60696" name="Button 280" hidden="1">
              <a:extLst>
                <a:ext uri="{63B3BB69-23CF-44E3-9099-C40C66FF867C}">
                  <a14:compatExt spid="_x0000_s60696"/>
                </a:ext>
                <a:ext uri="{FF2B5EF4-FFF2-40B4-BE49-F238E27FC236}">
                  <a16:creationId xmlns:a16="http://schemas.microsoft.com/office/drawing/2014/main" xmlns="" id="{00000000-0008-0000-3B00-00001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786489</xdr:row>
          <xdr:rowOff>0</xdr:rowOff>
        </xdr:from>
        <xdr:to>
          <xdr:col>3331</xdr:col>
          <xdr:colOff>0</xdr:colOff>
          <xdr:row>786489</xdr:row>
          <xdr:rowOff>0</xdr:rowOff>
        </xdr:to>
        <xdr:sp macro="" textlink="">
          <xdr:nvSpPr>
            <xdr:cNvPr id="60697" name="Button 281" hidden="1">
              <a:extLst>
                <a:ext uri="{63B3BB69-23CF-44E3-9099-C40C66FF867C}">
                  <a14:compatExt spid="_x0000_s60697"/>
                </a:ext>
                <a:ext uri="{FF2B5EF4-FFF2-40B4-BE49-F238E27FC236}">
                  <a16:creationId xmlns:a16="http://schemas.microsoft.com/office/drawing/2014/main" xmlns="" id="{00000000-0008-0000-3B00-00001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852025</xdr:row>
          <xdr:rowOff>0</xdr:rowOff>
        </xdr:from>
        <xdr:to>
          <xdr:col>3331</xdr:col>
          <xdr:colOff>0</xdr:colOff>
          <xdr:row>852025</xdr:row>
          <xdr:rowOff>0</xdr:rowOff>
        </xdr:to>
        <xdr:sp macro="" textlink="">
          <xdr:nvSpPr>
            <xdr:cNvPr id="60698" name="Button 282" hidden="1">
              <a:extLst>
                <a:ext uri="{63B3BB69-23CF-44E3-9099-C40C66FF867C}">
                  <a14:compatExt spid="_x0000_s60698"/>
                </a:ext>
                <a:ext uri="{FF2B5EF4-FFF2-40B4-BE49-F238E27FC236}">
                  <a16:creationId xmlns:a16="http://schemas.microsoft.com/office/drawing/2014/main" xmlns="" id="{00000000-0008-0000-3B00-00001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917561</xdr:row>
          <xdr:rowOff>0</xdr:rowOff>
        </xdr:from>
        <xdr:to>
          <xdr:col>3331</xdr:col>
          <xdr:colOff>0</xdr:colOff>
          <xdr:row>917561</xdr:row>
          <xdr:rowOff>0</xdr:rowOff>
        </xdr:to>
        <xdr:sp macro="" textlink="">
          <xdr:nvSpPr>
            <xdr:cNvPr id="60699" name="Button 283" hidden="1">
              <a:extLst>
                <a:ext uri="{63B3BB69-23CF-44E3-9099-C40C66FF867C}">
                  <a14:compatExt spid="_x0000_s60699"/>
                </a:ext>
                <a:ext uri="{FF2B5EF4-FFF2-40B4-BE49-F238E27FC236}">
                  <a16:creationId xmlns:a16="http://schemas.microsoft.com/office/drawing/2014/main" xmlns="" id="{00000000-0008-0000-3B00-00001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983097</xdr:row>
          <xdr:rowOff>0</xdr:rowOff>
        </xdr:from>
        <xdr:to>
          <xdr:col>3331</xdr:col>
          <xdr:colOff>0</xdr:colOff>
          <xdr:row>983097</xdr:row>
          <xdr:rowOff>0</xdr:rowOff>
        </xdr:to>
        <xdr:sp macro="" textlink="">
          <xdr:nvSpPr>
            <xdr:cNvPr id="60700" name="Button 284" hidden="1">
              <a:extLst>
                <a:ext uri="{63B3BB69-23CF-44E3-9099-C40C66FF867C}">
                  <a14:compatExt spid="_x0000_s60700"/>
                </a:ext>
                <a:ext uri="{FF2B5EF4-FFF2-40B4-BE49-F238E27FC236}">
                  <a16:creationId xmlns:a16="http://schemas.microsoft.com/office/drawing/2014/main" xmlns="" id="{00000000-0008-0000-3B00-00001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3585</xdr:col>
          <xdr:colOff>0</xdr:colOff>
          <xdr:row>56</xdr:row>
          <xdr:rowOff>0</xdr:rowOff>
        </xdr:from>
        <xdr:to>
          <xdr:col>3585</xdr:col>
          <xdr:colOff>0</xdr:colOff>
          <xdr:row>56</xdr:row>
          <xdr:rowOff>0</xdr:rowOff>
        </xdr:to>
        <xdr:sp macro="" textlink="">
          <xdr:nvSpPr>
            <xdr:cNvPr id="60701" name="Button 285" hidden="1">
              <a:extLst>
                <a:ext uri="{63B3BB69-23CF-44E3-9099-C40C66FF867C}">
                  <a14:compatExt spid="_x0000_s60701"/>
                </a:ext>
                <a:ext uri="{FF2B5EF4-FFF2-40B4-BE49-F238E27FC236}">
                  <a16:creationId xmlns:a16="http://schemas.microsoft.com/office/drawing/2014/main" xmlns="" id="{00000000-0008-0000-3B00-00001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65593</xdr:row>
          <xdr:rowOff>0</xdr:rowOff>
        </xdr:from>
        <xdr:to>
          <xdr:col>3587</xdr:col>
          <xdr:colOff>0</xdr:colOff>
          <xdr:row>65593</xdr:row>
          <xdr:rowOff>0</xdr:rowOff>
        </xdr:to>
        <xdr:sp macro="" textlink="">
          <xdr:nvSpPr>
            <xdr:cNvPr id="60702" name="Button 286" hidden="1">
              <a:extLst>
                <a:ext uri="{63B3BB69-23CF-44E3-9099-C40C66FF867C}">
                  <a14:compatExt spid="_x0000_s60702"/>
                </a:ext>
                <a:ext uri="{FF2B5EF4-FFF2-40B4-BE49-F238E27FC236}">
                  <a16:creationId xmlns:a16="http://schemas.microsoft.com/office/drawing/2014/main" xmlns="" id="{00000000-0008-0000-3B00-00001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131129</xdr:row>
          <xdr:rowOff>0</xdr:rowOff>
        </xdr:from>
        <xdr:to>
          <xdr:col>3587</xdr:col>
          <xdr:colOff>0</xdr:colOff>
          <xdr:row>131129</xdr:row>
          <xdr:rowOff>0</xdr:rowOff>
        </xdr:to>
        <xdr:sp macro="" textlink="">
          <xdr:nvSpPr>
            <xdr:cNvPr id="60703" name="Button 287" hidden="1">
              <a:extLst>
                <a:ext uri="{63B3BB69-23CF-44E3-9099-C40C66FF867C}">
                  <a14:compatExt spid="_x0000_s60703"/>
                </a:ext>
                <a:ext uri="{FF2B5EF4-FFF2-40B4-BE49-F238E27FC236}">
                  <a16:creationId xmlns:a16="http://schemas.microsoft.com/office/drawing/2014/main" xmlns="" id="{00000000-0008-0000-3B00-00001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196665</xdr:row>
          <xdr:rowOff>0</xdr:rowOff>
        </xdr:from>
        <xdr:to>
          <xdr:col>3587</xdr:col>
          <xdr:colOff>0</xdr:colOff>
          <xdr:row>196665</xdr:row>
          <xdr:rowOff>0</xdr:rowOff>
        </xdr:to>
        <xdr:sp macro="" textlink="">
          <xdr:nvSpPr>
            <xdr:cNvPr id="60704" name="Button 288" hidden="1">
              <a:extLst>
                <a:ext uri="{63B3BB69-23CF-44E3-9099-C40C66FF867C}">
                  <a14:compatExt spid="_x0000_s60704"/>
                </a:ext>
                <a:ext uri="{FF2B5EF4-FFF2-40B4-BE49-F238E27FC236}">
                  <a16:creationId xmlns:a16="http://schemas.microsoft.com/office/drawing/2014/main" xmlns="" id="{00000000-0008-0000-3B00-00002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262201</xdr:row>
          <xdr:rowOff>0</xdr:rowOff>
        </xdr:from>
        <xdr:to>
          <xdr:col>3587</xdr:col>
          <xdr:colOff>0</xdr:colOff>
          <xdr:row>262201</xdr:row>
          <xdr:rowOff>0</xdr:rowOff>
        </xdr:to>
        <xdr:sp macro="" textlink="">
          <xdr:nvSpPr>
            <xdr:cNvPr id="60705" name="Button 289" hidden="1">
              <a:extLst>
                <a:ext uri="{63B3BB69-23CF-44E3-9099-C40C66FF867C}">
                  <a14:compatExt spid="_x0000_s60705"/>
                </a:ext>
                <a:ext uri="{FF2B5EF4-FFF2-40B4-BE49-F238E27FC236}">
                  <a16:creationId xmlns:a16="http://schemas.microsoft.com/office/drawing/2014/main" xmlns="" id="{00000000-0008-0000-3B00-00002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327737</xdr:row>
          <xdr:rowOff>0</xdr:rowOff>
        </xdr:from>
        <xdr:to>
          <xdr:col>3587</xdr:col>
          <xdr:colOff>0</xdr:colOff>
          <xdr:row>327737</xdr:row>
          <xdr:rowOff>0</xdr:rowOff>
        </xdr:to>
        <xdr:sp macro="" textlink="">
          <xdr:nvSpPr>
            <xdr:cNvPr id="60706" name="Button 290" hidden="1">
              <a:extLst>
                <a:ext uri="{63B3BB69-23CF-44E3-9099-C40C66FF867C}">
                  <a14:compatExt spid="_x0000_s60706"/>
                </a:ext>
                <a:ext uri="{FF2B5EF4-FFF2-40B4-BE49-F238E27FC236}">
                  <a16:creationId xmlns:a16="http://schemas.microsoft.com/office/drawing/2014/main" xmlns="" id="{00000000-0008-0000-3B00-00002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393273</xdr:row>
          <xdr:rowOff>0</xdr:rowOff>
        </xdr:from>
        <xdr:to>
          <xdr:col>3587</xdr:col>
          <xdr:colOff>0</xdr:colOff>
          <xdr:row>393273</xdr:row>
          <xdr:rowOff>0</xdr:rowOff>
        </xdr:to>
        <xdr:sp macro="" textlink="">
          <xdr:nvSpPr>
            <xdr:cNvPr id="60707" name="Button 291" hidden="1">
              <a:extLst>
                <a:ext uri="{63B3BB69-23CF-44E3-9099-C40C66FF867C}">
                  <a14:compatExt spid="_x0000_s60707"/>
                </a:ext>
                <a:ext uri="{FF2B5EF4-FFF2-40B4-BE49-F238E27FC236}">
                  <a16:creationId xmlns:a16="http://schemas.microsoft.com/office/drawing/2014/main" xmlns="" id="{00000000-0008-0000-3B00-00002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458809</xdr:row>
          <xdr:rowOff>0</xdr:rowOff>
        </xdr:from>
        <xdr:to>
          <xdr:col>3587</xdr:col>
          <xdr:colOff>0</xdr:colOff>
          <xdr:row>458809</xdr:row>
          <xdr:rowOff>0</xdr:rowOff>
        </xdr:to>
        <xdr:sp macro="" textlink="">
          <xdr:nvSpPr>
            <xdr:cNvPr id="60708" name="Button 292" hidden="1">
              <a:extLst>
                <a:ext uri="{63B3BB69-23CF-44E3-9099-C40C66FF867C}">
                  <a14:compatExt spid="_x0000_s60708"/>
                </a:ext>
                <a:ext uri="{FF2B5EF4-FFF2-40B4-BE49-F238E27FC236}">
                  <a16:creationId xmlns:a16="http://schemas.microsoft.com/office/drawing/2014/main" xmlns="" id="{00000000-0008-0000-3B00-00002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524345</xdr:row>
          <xdr:rowOff>0</xdr:rowOff>
        </xdr:from>
        <xdr:to>
          <xdr:col>3587</xdr:col>
          <xdr:colOff>0</xdr:colOff>
          <xdr:row>524345</xdr:row>
          <xdr:rowOff>0</xdr:rowOff>
        </xdr:to>
        <xdr:sp macro="" textlink="">
          <xdr:nvSpPr>
            <xdr:cNvPr id="60709" name="Button 293" hidden="1">
              <a:extLst>
                <a:ext uri="{63B3BB69-23CF-44E3-9099-C40C66FF867C}">
                  <a14:compatExt spid="_x0000_s60709"/>
                </a:ext>
                <a:ext uri="{FF2B5EF4-FFF2-40B4-BE49-F238E27FC236}">
                  <a16:creationId xmlns:a16="http://schemas.microsoft.com/office/drawing/2014/main" xmlns="" id="{00000000-0008-0000-3B00-00002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589881</xdr:row>
          <xdr:rowOff>0</xdr:rowOff>
        </xdr:from>
        <xdr:to>
          <xdr:col>3587</xdr:col>
          <xdr:colOff>0</xdr:colOff>
          <xdr:row>589881</xdr:row>
          <xdr:rowOff>0</xdr:rowOff>
        </xdr:to>
        <xdr:sp macro="" textlink="">
          <xdr:nvSpPr>
            <xdr:cNvPr id="60710" name="Button 294" hidden="1">
              <a:extLst>
                <a:ext uri="{63B3BB69-23CF-44E3-9099-C40C66FF867C}">
                  <a14:compatExt spid="_x0000_s60710"/>
                </a:ext>
                <a:ext uri="{FF2B5EF4-FFF2-40B4-BE49-F238E27FC236}">
                  <a16:creationId xmlns:a16="http://schemas.microsoft.com/office/drawing/2014/main" xmlns="" id="{00000000-0008-0000-3B00-00002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655417</xdr:row>
          <xdr:rowOff>0</xdr:rowOff>
        </xdr:from>
        <xdr:to>
          <xdr:col>3587</xdr:col>
          <xdr:colOff>0</xdr:colOff>
          <xdr:row>655417</xdr:row>
          <xdr:rowOff>0</xdr:rowOff>
        </xdr:to>
        <xdr:sp macro="" textlink="">
          <xdr:nvSpPr>
            <xdr:cNvPr id="60711" name="Button 295" hidden="1">
              <a:extLst>
                <a:ext uri="{63B3BB69-23CF-44E3-9099-C40C66FF867C}">
                  <a14:compatExt spid="_x0000_s60711"/>
                </a:ext>
                <a:ext uri="{FF2B5EF4-FFF2-40B4-BE49-F238E27FC236}">
                  <a16:creationId xmlns:a16="http://schemas.microsoft.com/office/drawing/2014/main" xmlns="" id="{00000000-0008-0000-3B00-00002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720953</xdr:row>
          <xdr:rowOff>0</xdr:rowOff>
        </xdr:from>
        <xdr:to>
          <xdr:col>3587</xdr:col>
          <xdr:colOff>0</xdr:colOff>
          <xdr:row>720953</xdr:row>
          <xdr:rowOff>0</xdr:rowOff>
        </xdr:to>
        <xdr:sp macro="" textlink="">
          <xdr:nvSpPr>
            <xdr:cNvPr id="60712" name="Button 296" hidden="1">
              <a:extLst>
                <a:ext uri="{63B3BB69-23CF-44E3-9099-C40C66FF867C}">
                  <a14:compatExt spid="_x0000_s60712"/>
                </a:ext>
                <a:ext uri="{FF2B5EF4-FFF2-40B4-BE49-F238E27FC236}">
                  <a16:creationId xmlns:a16="http://schemas.microsoft.com/office/drawing/2014/main" xmlns="" id="{00000000-0008-0000-3B00-00002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786489</xdr:row>
          <xdr:rowOff>0</xdr:rowOff>
        </xdr:from>
        <xdr:to>
          <xdr:col>3587</xdr:col>
          <xdr:colOff>0</xdr:colOff>
          <xdr:row>786489</xdr:row>
          <xdr:rowOff>0</xdr:rowOff>
        </xdr:to>
        <xdr:sp macro="" textlink="">
          <xdr:nvSpPr>
            <xdr:cNvPr id="60713" name="Button 297" hidden="1">
              <a:extLst>
                <a:ext uri="{63B3BB69-23CF-44E3-9099-C40C66FF867C}">
                  <a14:compatExt spid="_x0000_s60713"/>
                </a:ext>
                <a:ext uri="{FF2B5EF4-FFF2-40B4-BE49-F238E27FC236}">
                  <a16:creationId xmlns:a16="http://schemas.microsoft.com/office/drawing/2014/main" xmlns="" id="{00000000-0008-0000-3B00-00002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852025</xdr:row>
          <xdr:rowOff>0</xdr:rowOff>
        </xdr:from>
        <xdr:to>
          <xdr:col>3587</xdr:col>
          <xdr:colOff>0</xdr:colOff>
          <xdr:row>852025</xdr:row>
          <xdr:rowOff>0</xdr:rowOff>
        </xdr:to>
        <xdr:sp macro="" textlink="">
          <xdr:nvSpPr>
            <xdr:cNvPr id="60714" name="Button 298" hidden="1">
              <a:extLst>
                <a:ext uri="{63B3BB69-23CF-44E3-9099-C40C66FF867C}">
                  <a14:compatExt spid="_x0000_s60714"/>
                </a:ext>
                <a:ext uri="{FF2B5EF4-FFF2-40B4-BE49-F238E27FC236}">
                  <a16:creationId xmlns:a16="http://schemas.microsoft.com/office/drawing/2014/main" xmlns="" id="{00000000-0008-0000-3B00-00002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917561</xdr:row>
          <xdr:rowOff>0</xdr:rowOff>
        </xdr:from>
        <xdr:to>
          <xdr:col>3587</xdr:col>
          <xdr:colOff>0</xdr:colOff>
          <xdr:row>917561</xdr:row>
          <xdr:rowOff>0</xdr:rowOff>
        </xdr:to>
        <xdr:sp macro="" textlink="">
          <xdr:nvSpPr>
            <xdr:cNvPr id="60715" name="Button 299" hidden="1">
              <a:extLst>
                <a:ext uri="{63B3BB69-23CF-44E3-9099-C40C66FF867C}">
                  <a14:compatExt spid="_x0000_s60715"/>
                </a:ext>
                <a:ext uri="{FF2B5EF4-FFF2-40B4-BE49-F238E27FC236}">
                  <a16:creationId xmlns:a16="http://schemas.microsoft.com/office/drawing/2014/main" xmlns="" id="{00000000-0008-0000-3B00-00002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983097</xdr:row>
          <xdr:rowOff>0</xdr:rowOff>
        </xdr:from>
        <xdr:to>
          <xdr:col>3587</xdr:col>
          <xdr:colOff>0</xdr:colOff>
          <xdr:row>983097</xdr:row>
          <xdr:rowOff>0</xdr:rowOff>
        </xdr:to>
        <xdr:sp macro="" textlink="">
          <xdr:nvSpPr>
            <xdr:cNvPr id="60716" name="Button 300" hidden="1">
              <a:extLst>
                <a:ext uri="{63B3BB69-23CF-44E3-9099-C40C66FF867C}">
                  <a14:compatExt spid="_x0000_s60716"/>
                </a:ext>
                <a:ext uri="{FF2B5EF4-FFF2-40B4-BE49-F238E27FC236}">
                  <a16:creationId xmlns:a16="http://schemas.microsoft.com/office/drawing/2014/main" xmlns="" id="{00000000-0008-0000-3B00-00002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3841</xdr:col>
          <xdr:colOff>0</xdr:colOff>
          <xdr:row>56</xdr:row>
          <xdr:rowOff>0</xdr:rowOff>
        </xdr:from>
        <xdr:to>
          <xdr:col>3841</xdr:col>
          <xdr:colOff>0</xdr:colOff>
          <xdr:row>56</xdr:row>
          <xdr:rowOff>0</xdr:rowOff>
        </xdr:to>
        <xdr:sp macro="" textlink="">
          <xdr:nvSpPr>
            <xdr:cNvPr id="60717" name="Button 301" hidden="1">
              <a:extLst>
                <a:ext uri="{63B3BB69-23CF-44E3-9099-C40C66FF867C}">
                  <a14:compatExt spid="_x0000_s60717"/>
                </a:ext>
                <a:ext uri="{FF2B5EF4-FFF2-40B4-BE49-F238E27FC236}">
                  <a16:creationId xmlns:a16="http://schemas.microsoft.com/office/drawing/2014/main" xmlns="" id="{00000000-0008-0000-3B00-00002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65593</xdr:row>
          <xdr:rowOff>0</xdr:rowOff>
        </xdr:from>
        <xdr:to>
          <xdr:col>3843</xdr:col>
          <xdr:colOff>0</xdr:colOff>
          <xdr:row>65593</xdr:row>
          <xdr:rowOff>0</xdr:rowOff>
        </xdr:to>
        <xdr:sp macro="" textlink="">
          <xdr:nvSpPr>
            <xdr:cNvPr id="60718" name="Button 302" hidden="1">
              <a:extLst>
                <a:ext uri="{63B3BB69-23CF-44E3-9099-C40C66FF867C}">
                  <a14:compatExt spid="_x0000_s60718"/>
                </a:ext>
                <a:ext uri="{FF2B5EF4-FFF2-40B4-BE49-F238E27FC236}">
                  <a16:creationId xmlns:a16="http://schemas.microsoft.com/office/drawing/2014/main" xmlns="" id="{00000000-0008-0000-3B00-00002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131129</xdr:row>
          <xdr:rowOff>0</xdr:rowOff>
        </xdr:from>
        <xdr:to>
          <xdr:col>3843</xdr:col>
          <xdr:colOff>0</xdr:colOff>
          <xdr:row>131129</xdr:row>
          <xdr:rowOff>0</xdr:rowOff>
        </xdr:to>
        <xdr:sp macro="" textlink="">
          <xdr:nvSpPr>
            <xdr:cNvPr id="60719" name="Button 303" hidden="1">
              <a:extLst>
                <a:ext uri="{63B3BB69-23CF-44E3-9099-C40C66FF867C}">
                  <a14:compatExt spid="_x0000_s60719"/>
                </a:ext>
                <a:ext uri="{FF2B5EF4-FFF2-40B4-BE49-F238E27FC236}">
                  <a16:creationId xmlns:a16="http://schemas.microsoft.com/office/drawing/2014/main" xmlns="" id="{00000000-0008-0000-3B00-00002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196665</xdr:row>
          <xdr:rowOff>0</xdr:rowOff>
        </xdr:from>
        <xdr:to>
          <xdr:col>3843</xdr:col>
          <xdr:colOff>0</xdr:colOff>
          <xdr:row>196665</xdr:row>
          <xdr:rowOff>0</xdr:rowOff>
        </xdr:to>
        <xdr:sp macro="" textlink="">
          <xdr:nvSpPr>
            <xdr:cNvPr id="60720" name="Button 304" hidden="1">
              <a:extLst>
                <a:ext uri="{63B3BB69-23CF-44E3-9099-C40C66FF867C}">
                  <a14:compatExt spid="_x0000_s60720"/>
                </a:ext>
                <a:ext uri="{FF2B5EF4-FFF2-40B4-BE49-F238E27FC236}">
                  <a16:creationId xmlns:a16="http://schemas.microsoft.com/office/drawing/2014/main" xmlns="" id="{00000000-0008-0000-3B00-00003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262201</xdr:row>
          <xdr:rowOff>0</xdr:rowOff>
        </xdr:from>
        <xdr:to>
          <xdr:col>3843</xdr:col>
          <xdr:colOff>0</xdr:colOff>
          <xdr:row>262201</xdr:row>
          <xdr:rowOff>0</xdr:rowOff>
        </xdr:to>
        <xdr:sp macro="" textlink="">
          <xdr:nvSpPr>
            <xdr:cNvPr id="60721" name="Button 305" hidden="1">
              <a:extLst>
                <a:ext uri="{63B3BB69-23CF-44E3-9099-C40C66FF867C}">
                  <a14:compatExt spid="_x0000_s60721"/>
                </a:ext>
                <a:ext uri="{FF2B5EF4-FFF2-40B4-BE49-F238E27FC236}">
                  <a16:creationId xmlns:a16="http://schemas.microsoft.com/office/drawing/2014/main" xmlns="" id="{00000000-0008-0000-3B00-00003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327737</xdr:row>
          <xdr:rowOff>0</xdr:rowOff>
        </xdr:from>
        <xdr:to>
          <xdr:col>3843</xdr:col>
          <xdr:colOff>0</xdr:colOff>
          <xdr:row>327737</xdr:row>
          <xdr:rowOff>0</xdr:rowOff>
        </xdr:to>
        <xdr:sp macro="" textlink="">
          <xdr:nvSpPr>
            <xdr:cNvPr id="60722" name="Button 306" hidden="1">
              <a:extLst>
                <a:ext uri="{63B3BB69-23CF-44E3-9099-C40C66FF867C}">
                  <a14:compatExt spid="_x0000_s60722"/>
                </a:ext>
                <a:ext uri="{FF2B5EF4-FFF2-40B4-BE49-F238E27FC236}">
                  <a16:creationId xmlns:a16="http://schemas.microsoft.com/office/drawing/2014/main" xmlns="" id="{00000000-0008-0000-3B00-00003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393273</xdr:row>
          <xdr:rowOff>0</xdr:rowOff>
        </xdr:from>
        <xdr:to>
          <xdr:col>3843</xdr:col>
          <xdr:colOff>0</xdr:colOff>
          <xdr:row>393273</xdr:row>
          <xdr:rowOff>0</xdr:rowOff>
        </xdr:to>
        <xdr:sp macro="" textlink="">
          <xdr:nvSpPr>
            <xdr:cNvPr id="60723" name="Button 307" hidden="1">
              <a:extLst>
                <a:ext uri="{63B3BB69-23CF-44E3-9099-C40C66FF867C}">
                  <a14:compatExt spid="_x0000_s60723"/>
                </a:ext>
                <a:ext uri="{FF2B5EF4-FFF2-40B4-BE49-F238E27FC236}">
                  <a16:creationId xmlns:a16="http://schemas.microsoft.com/office/drawing/2014/main" xmlns="" id="{00000000-0008-0000-3B00-00003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458809</xdr:row>
          <xdr:rowOff>0</xdr:rowOff>
        </xdr:from>
        <xdr:to>
          <xdr:col>3843</xdr:col>
          <xdr:colOff>0</xdr:colOff>
          <xdr:row>458809</xdr:row>
          <xdr:rowOff>0</xdr:rowOff>
        </xdr:to>
        <xdr:sp macro="" textlink="">
          <xdr:nvSpPr>
            <xdr:cNvPr id="60724" name="Button 308" hidden="1">
              <a:extLst>
                <a:ext uri="{63B3BB69-23CF-44E3-9099-C40C66FF867C}">
                  <a14:compatExt spid="_x0000_s60724"/>
                </a:ext>
                <a:ext uri="{FF2B5EF4-FFF2-40B4-BE49-F238E27FC236}">
                  <a16:creationId xmlns:a16="http://schemas.microsoft.com/office/drawing/2014/main" xmlns="" id="{00000000-0008-0000-3B00-00003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524345</xdr:row>
          <xdr:rowOff>0</xdr:rowOff>
        </xdr:from>
        <xdr:to>
          <xdr:col>3843</xdr:col>
          <xdr:colOff>0</xdr:colOff>
          <xdr:row>524345</xdr:row>
          <xdr:rowOff>0</xdr:rowOff>
        </xdr:to>
        <xdr:sp macro="" textlink="">
          <xdr:nvSpPr>
            <xdr:cNvPr id="60725" name="Button 309" hidden="1">
              <a:extLst>
                <a:ext uri="{63B3BB69-23CF-44E3-9099-C40C66FF867C}">
                  <a14:compatExt spid="_x0000_s60725"/>
                </a:ext>
                <a:ext uri="{FF2B5EF4-FFF2-40B4-BE49-F238E27FC236}">
                  <a16:creationId xmlns:a16="http://schemas.microsoft.com/office/drawing/2014/main" xmlns="" id="{00000000-0008-0000-3B00-00003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589881</xdr:row>
          <xdr:rowOff>0</xdr:rowOff>
        </xdr:from>
        <xdr:to>
          <xdr:col>3843</xdr:col>
          <xdr:colOff>0</xdr:colOff>
          <xdr:row>589881</xdr:row>
          <xdr:rowOff>0</xdr:rowOff>
        </xdr:to>
        <xdr:sp macro="" textlink="">
          <xdr:nvSpPr>
            <xdr:cNvPr id="60726" name="Button 310" hidden="1">
              <a:extLst>
                <a:ext uri="{63B3BB69-23CF-44E3-9099-C40C66FF867C}">
                  <a14:compatExt spid="_x0000_s60726"/>
                </a:ext>
                <a:ext uri="{FF2B5EF4-FFF2-40B4-BE49-F238E27FC236}">
                  <a16:creationId xmlns:a16="http://schemas.microsoft.com/office/drawing/2014/main" xmlns="" id="{00000000-0008-0000-3B00-00003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655417</xdr:row>
          <xdr:rowOff>0</xdr:rowOff>
        </xdr:from>
        <xdr:to>
          <xdr:col>3843</xdr:col>
          <xdr:colOff>0</xdr:colOff>
          <xdr:row>655417</xdr:row>
          <xdr:rowOff>0</xdr:rowOff>
        </xdr:to>
        <xdr:sp macro="" textlink="">
          <xdr:nvSpPr>
            <xdr:cNvPr id="60727" name="Button 311" hidden="1">
              <a:extLst>
                <a:ext uri="{63B3BB69-23CF-44E3-9099-C40C66FF867C}">
                  <a14:compatExt spid="_x0000_s60727"/>
                </a:ext>
                <a:ext uri="{FF2B5EF4-FFF2-40B4-BE49-F238E27FC236}">
                  <a16:creationId xmlns:a16="http://schemas.microsoft.com/office/drawing/2014/main" xmlns="" id="{00000000-0008-0000-3B00-00003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720953</xdr:row>
          <xdr:rowOff>0</xdr:rowOff>
        </xdr:from>
        <xdr:to>
          <xdr:col>3843</xdr:col>
          <xdr:colOff>0</xdr:colOff>
          <xdr:row>720953</xdr:row>
          <xdr:rowOff>0</xdr:rowOff>
        </xdr:to>
        <xdr:sp macro="" textlink="">
          <xdr:nvSpPr>
            <xdr:cNvPr id="60728" name="Button 312" hidden="1">
              <a:extLst>
                <a:ext uri="{63B3BB69-23CF-44E3-9099-C40C66FF867C}">
                  <a14:compatExt spid="_x0000_s60728"/>
                </a:ext>
                <a:ext uri="{FF2B5EF4-FFF2-40B4-BE49-F238E27FC236}">
                  <a16:creationId xmlns:a16="http://schemas.microsoft.com/office/drawing/2014/main" xmlns="" id="{00000000-0008-0000-3B00-00003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786489</xdr:row>
          <xdr:rowOff>0</xdr:rowOff>
        </xdr:from>
        <xdr:to>
          <xdr:col>3843</xdr:col>
          <xdr:colOff>0</xdr:colOff>
          <xdr:row>786489</xdr:row>
          <xdr:rowOff>0</xdr:rowOff>
        </xdr:to>
        <xdr:sp macro="" textlink="">
          <xdr:nvSpPr>
            <xdr:cNvPr id="60729" name="Button 313" hidden="1">
              <a:extLst>
                <a:ext uri="{63B3BB69-23CF-44E3-9099-C40C66FF867C}">
                  <a14:compatExt spid="_x0000_s60729"/>
                </a:ext>
                <a:ext uri="{FF2B5EF4-FFF2-40B4-BE49-F238E27FC236}">
                  <a16:creationId xmlns:a16="http://schemas.microsoft.com/office/drawing/2014/main" xmlns="" id="{00000000-0008-0000-3B00-00003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852025</xdr:row>
          <xdr:rowOff>0</xdr:rowOff>
        </xdr:from>
        <xdr:to>
          <xdr:col>3843</xdr:col>
          <xdr:colOff>0</xdr:colOff>
          <xdr:row>852025</xdr:row>
          <xdr:rowOff>0</xdr:rowOff>
        </xdr:to>
        <xdr:sp macro="" textlink="">
          <xdr:nvSpPr>
            <xdr:cNvPr id="60730" name="Button 314" hidden="1">
              <a:extLst>
                <a:ext uri="{63B3BB69-23CF-44E3-9099-C40C66FF867C}">
                  <a14:compatExt spid="_x0000_s60730"/>
                </a:ext>
                <a:ext uri="{FF2B5EF4-FFF2-40B4-BE49-F238E27FC236}">
                  <a16:creationId xmlns:a16="http://schemas.microsoft.com/office/drawing/2014/main" xmlns="" id="{00000000-0008-0000-3B00-00003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917561</xdr:row>
          <xdr:rowOff>0</xdr:rowOff>
        </xdr:from>
        <xdr:to>
          <xdr:col>3843</xdr:col>
          <xdr:colOff>0</xdr:colOff>
          <xdr:row>917561</xdr:row>
          <xdr:rowOff>0</xdr:rowOff>
        </xdr:to>
        <xdr:sp macro="" textlink="">
          <xdr:nvSpPr>
            <xdr:cNvPr id="60731" name="Button 315" hidden="1">
              <a:extLst>
                <a:ext uri="{63B3BB69-23CF-44E3-9099-C40C66FF867C}">
                  <a14:compatExt spid="_x0000_s60731"/>
                </a:ext>
                <a:ext uri="{FF2B5EF4-FFF2-40B4-BE49-F238E27FC236}">
                  <a16:creationId xmlns:a16="http://schemas.microsoft.com/office/drawing/2014/main" xmlns="" id="{00000000-0008-0000-3B00-00003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983097</xdr:row>
          <xdr:rowOff>0</xdr:rowOff>
        </xdr:from>
        <xdr:to>
          <xdr:col>3843</xdr:col>
          <xdr:colOff>0</xdr:colOff>
          <xdr:row>983097</xdr:row>
          <xdr:rowOff>0</xdr:rowOff>
        </xdr:to>
        <xdr:sp macro="" textlink="">
          <xdr:nvSpPr>
            <xdr:cNvPr id="60732" name="Button 316" hidden="1">
              <a:extLst>
                <a:ext uri="{63B3BB69-23CF-44E3-9099-C40C66FF867C}">
                  <a14:compatExt spid="_x0000_s60732"/>
                </a:ext>
                <a:ext uri="{FF2B5EF4-FFF2-40B4-BE49-F238E27FC236}">
                  <a16:creationId xmlns:a16="http://schemas.microsoft.com/office/drawing/2014/main" xmlns="" id="{00000000-0008-0000-3B00-00003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4097</xdr:col>
          <xdr:colOff>0</xdr:colOff>
          <xdr:row>56</xdr:row>
          <xdr:rowOff>0</xdr:rowOff>
        </xdr:from>
        <xdr:to>
          <xdr:col>4097</xdr:col>
          <xdr:colOff>0</xdr:colOff>
          <xdr:row>56</xdr:row>
          <xdr:rowOff>0</xdr:rowOff>
        </xdr:to>
        <xdr:sp macro="" textlink="">
          <xdr:nvSpPr>
            <xdr:cNvPr id="60733" name="Button 317" hidden="1">
              <a:extLst>
                <a:ext uri="{63B3BB69-23CF-44E3-9099-C40C66FF867C}">
                  <a14:compatExt spid="_x0000_s60733"/>
                </a:ext>
                <a:ext uri="{FF2B5EF4-FFF2-40B4-BE49-F238E27FC236}">
                  <a16:creationId xmlns:a16="http://schemas.microsoft.com/office/drawing/2014/main" xmlns="" id="{00000000-0008-0000-3B00-00003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65593</xdr:row>
          <xdr:rowOff>0</xdr:rowOff>
        </xdr:from>
        <xdr:to>
          <xdr:col>4099</xdr:col>
          <xdr:colOff>0</xdr:colOff>
          <xdr:row>65593</xdr:row>
          <xdr:rowOff>0</xdr:rowOff>
        </xdr:to>
        <xdr:sp macro="" textlink="">
          <xdr:nvSpPr>
            <xdr:cNvPr id="60734" name="Button 318" hidden="1">
              <a:extLst>
                <a:ext uri="{63B3BB69-23CF-44E3-9099-C40C66FF867C}">
                  <a14:compatExt spid="_x0000_s60734"/>
                </a:ext>
                <a:ext uri="{FF2B5EF4-FFF2-40B4-BE49-F238E27FC236}">
                  <a16:creationId xmlns:a16="http://schemas.microsoft.com/office/drawing/2014/main" xmlns="" id="{00000000-0008-0000-3B00-00003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131129</xdr:row>
          <xdr:rowOff>0</xdr:rowOff>
        </xdr:from>
        <xdr:to>
          <xdr:col>4099</xdr:col>
          <xdr:colOff>0</xdr:colOff>
          <xdr:row>131129</xdr:row>
          <xdr:rowOff>0</xdr:rowOff>
        </xdr:to>
        <xdr:sp macro="" textlink="">
          <xdr:nvSpPr>
            <xdr:cNvPr id="60735" name="Button 319" hidden="1">
              <a:extLst>
                <a:ext uri="{63B3BB69-23CF-44E3-9099-C40C66FF867C}">
                  <a14:compatExt spid="_x0000_s60735"/>
                </a:ext>
                <a:ext uri="{FF2B5EF4-FFF2-40B4-BE49-F238E27FC236}">
                  <a16:creationId xmlns:a16="http://schemas.microsoft.com/office/drawing/2014/main" xmlns="" id="{00000000-0008-0000-3B00-00003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196665</xdr:row>
          <xdr:rowOff>0</xdr:rowOff>
        </xdr:from>
        <xdr:to>
          <xdr:col>4099</xdr:col>
          <xdr:colOff>0</xdr:colOff>
          <xdr:row>196665</xdr:row>
          <xdr:rowOff>0</xdr:rowOff>
        </xdr:to>
        <xdr:sp macro="" textlink="">
          <xdr:nvSpPr>
            <xdr:cNvPr id="60736" name="Button 320" hidden="1">
              <a:extLst>
                <a:ext uri="{63B3BB69-23CF-44E3-9099-C40C66FF867C}">
                  <a14:compatExt spid="_x0000_s60736"/>
                </a:ext>
                <a:ext uri="{FF2B5EF4-FFF2-40B4-BE49-F238E27FC236}">
                  <a16:creationId xmlns:a16="http://schemas.microsoft.com/office/drawing/2014/main" xmlns="" id="{00000000-0008-0000-3B00-00004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262201</xdr:row>
          <xdr:rowOff>0</xdr:rowOff>
        </xdr:from>
        <xdr:to>
          <xdr:col>4099</xdr:col>
          <xdr:colOff>0</xdr:colOff>
          <xdr:row>262201</xdr:row>
          <xdr:rowOff>0</xdr:rowOff>
        </xdr:to>
        <xdr:sp macro="" textlink="">
          <xdr:nvSpPr>
            <xdr:cNvPr id="60737" name="Button 321" hidden="1">
              <a:extLst>
                <a:ext uri="{63B3BB69-23CF-44E3-9099-C40C66FF867C}">
                  <a14:compatExt spid="_x0000_s60737"/>
                </a:ext>
                <a:ext uri="{FF2B5EF4-FFF2-40B4-BE49-F238E27FC236}">
                  <a16:creationId xmlns:a16="http://schemas.microsoft.com/office/drawing/2014/main" xmlns="" id="{00000000-0008-0000-3B00-00004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327737</xdr:row>
          <xdr:rowOff>0</xdr:rowOff>
        </xdr:from>
        <xdr:to>
          <xdr:col>4099</xdr:col>
          <xdr:colOff>0</xdr:colOff>
          <xdr:row>327737</xdr:row>
          <xdr:rowOff>0</xdr:rowOff>
        </xdr:to>
        <xdr:sp macro="" textlink="">
          <xdr:nvSpPr>
            <xdr:cNvPr id="60738" name="Button 322" hidden="1">
              <a:extLst>
                <a:ext uri="{63B3BB69-23CF-44E3-9099-C40C66FF867C}">
                  <a14:compatExt spid="_x0000_s60738"/>
                </a:ext>
                <a:ext uri="{FF2B5EF4-FFF2-40B4-BE49-F238E27FC236}">
                  <a16:creationId xmlns:a16="http://schemas.microsoft.com/office/drawing/2014/main" xmlns="" id="{00000000-0008-0000-3B00-00004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393273</xdr:row>
          <xdr:rowOff>0</xdr:rowOff>
        </xdr:from>
        <xdr:to>
          <xdr:col>4099</xdr:col>
          <xdr:colOff>0</xdr:colOff>
          <xdr:row>393273</xdr:row>
          <xdr:rowOff>0</xdr:rowOff>
        </xdr:to>
        <xdr:sp macro="" textlink="">
          <xdr:nvSpPr>
            <xdr:cNvPr id="60739" name="Button 323" hidden="1">
              <a:extLst>
                <a:ext uri="{63B3BB69-23CF-44E3-9099-C40C66FF867C}">
                  <a14:compatExt spid="_x0000_s60739"/>
                </a:ext>
                <a:ext uri="{FF2B5EF4-FFF2-40B4-BE49-F238E27FC236}">
                  <a16:creationId xmlns:a16="http://schemas.microsoft.com/office/drawing/2014/main" xmlns="" id="{00000000-0008-0000-3B00-00004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458809</xdr:row>
          <xdr:rowOff>0</xdr:rowOff>
        </xdr:from>
        <xdr:to>
          <xdr:col>4099</xdr:col>
          <xdr:colOff>0</xdr:colOff>
          <xdr:row>458809</xdr:row>
          <xdr:rowOff>0</xdr:rowOff>
        </xdr:to>
        <xdr:sp macro="" textlink="">
          <xdr:nvSpPr>
            <xdr:cNvPr id="60740" name="Button 324" hidden="1">
              <a:extLst>
                <a:ext uri="{63B3BB69-23CF-44E3-9099-C40C66FF867C}">
                  <a14:compatExt spid="_x0000_s60740"/>
                </a:ext>
                <a:ext uri="{FF2B5EF4-FFF2-40B4-BE49-F238E27FC236}">
                  <a16:creationId xmlns:a16="http://schemas.microsoft.com/office/drawing/2014/main" xmlns="" id="{00000000-0008-0000-3B00-00004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524345</xdr:row>
          <xdr:rowOff>0</xdr:rowOff>
        </xdr:from>
        <xdr:to>
          <xdr:col>4099</xdr:col>
          <xdr:colOff>0</xdr:colOff>
          <xdr:row>524345</xdr:row>
          <xdr:rowOff>0</xdr:rowOff>
        </xdr:to>
        <xdr:sp macro="" textlink="">
          <xdr:nvSpPr>
            <xdr:cNvPr id="60741" name="Button 325" hidden="1">
              <a:extLst>
                <a:ext uri="{63B3BB69-23CF-44E3-9099-C40C66FF867C}">
                  <a14:compatExt spid="_x0000_s60741"/>
                </a:ext>
                <a:ext uri="{FF2B5EF4-FFF2-40B4-BE49-F238E27FC236}">
                  <a16:creationId xmlns:a16="http://schemas.microsoft.com/office/drawing/2014/main" xmlns="" id="{00000000-0008-0000-3B00-00004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589881</xdr:row>
          <xdr:rowOff>0</xdr:rowOff>
        </xdr:from>
        <xdr:to>
          <xdr:col>4099</xdr:col>
          <xdr:colOff>0</xdr:colOff>
          <xdr:row>589881</xdr:row>
          <xdr:rowOff>0</xdr:rowOff>
        </xdr:to>
        <xdr:sp macro="" textlink="">
          <xdr:nvSpPr>
            <xdr:cNvPr id="60742" name="Button 326" hidden="1">
              <a:extLst>
                <a:ext uri="{63B3BB69-23CF-44E3-9099-C40C66FF867C}">
                  <a14:compatExt spid="_x0000_s60742"/>
                </a:ext>
                <a:ext uri="{FF2B5EF4-FFF2-40B4-BE49-F238E27FC236}">
                  <a16:creationId xmlns:a16="http://schemas.microsoft.com/office/drawing/2014/main" xmlns="" id="{00000000-0008-0000-3B00-00004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655417</xdr:row>
          <xdr:rowOff>0</xdr:rowOff>
        </xdr:from>
        <xdr:to>
          <xdr:col>4099</xdr:col>
          <xdr:colOff>0</xdr:colOff>
          <xdr:row>655417</xdr:row>
          <xdr:rowOff>0</xdr:rowOff>
        </xdr:to>
        <xdr:sp macro="" textlink="">
          <xdr:nvSpPr>
            <xdr:cNvPr id="60743" name="Button 327" hidden="1">
              <a:extLst>
                <a:ext uri="{63B3BB69-23CF-44E3-9099-C40C66FF867C}">
                  <a14:compatExt spid="_x0000_s60743"/>
                </a:ext>
                <a:ext uri="{FF2B5EF4-FFF2-40B4-BE49-F238E27FC236}">
                  <a16:creationId xmlns:a16="http://schemas.microsoft.com/office/drawing/2014/main" xmlns="" id="{00000000-0008-0000-3B00-00004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720953</xdr:row>
          <xdr:rowOff>0</xdr:rowOff>
        </xdr:from>
        <xdr:to>
          <xdr:col>4099</xdr:col>
          <xdr:colOff>0</xdr:colOff>
          <xdr:row>720953</xdr:row>
          <xdr:rowOff>0</xdr:rowOff>
        </xdr:to>
        <xdr:sp macro="" textlink="">
          <xdr:nvSpPr>
            <xdr:cNvPr id="60744" name="Button 328" hidden="1">
              <a:extLst>
                <a:ext uri="{63B3BB69-23CF-44E3-9099-C40C66FF867C}">
                  <a14:compatExt spid="_x0000_s60744"/>
                </a:ext>
                <a:ext uri="{FF2B5EF4-FFF2-40B4-BE49-F238E27FC236}">
                  <a16:creationId xmlns:a16="http://schemas.microsoft.com/office/drawing/2014/main" xmlns="" id="{00000000-0008-0000-3B00-00004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786489</xdr:row>
          <xdr:rowOff>0</xdr:rowOff>
        </xdr:from>
        <xdr:to>
          <xdr:col>4099</xdr:col>
          <xdr:colOff>0</xdr:colOff>
          <xdr:row>786489</xdr:row>
          <xdr:rowOff>0</xdr:rowOff>
        </xdr:to>
        <xdr:sp macro="" textlink="">
          <xdr:nvSpPr>
            <xdr:cNvPr id="60745" name="Button 329" hidden="1">
              <a:extLst>
                <a:ext uri="{63B3BB69-23CF-44E3-9099-C40C66FF867C}">
                  <a14:compatExt spid="_x0000_s60745"/>
                </a:ext>
                <a:ext uri="{FF2B5EF4-FFF2-40B4-BE49-F238E27FC236}">
                  <a16:creationId xmlns:a16="http://schemas.microsoft.com/office/drawing/2014/main" xmlns="" id="{00000000-0008-0000-3B00-00004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852025</xdr:row>
          <xdr:rowOff>0</xdr:rowOff>
        </xdr:from>
        <xdr:to>
          <xdr:col>4099</xdr:col>
          <xdr:colOff>0</xdr:colOff>
          <xdr:row>852025</xdr:row>
          <xdr:rowOff>0</xdr:rowOff>
        </xdr:to>
        <xdr:sp macro="" textlink="">
          <xdr:nvSpPr>
            <xdr:cNvPr id="60746" name="Button 330" hidden="1">
              <a:extLst>
                <a:ext uri="{63B3BB69-23CF-44E3-9099-C40C66FF867C}">
                  <a14:compatExt spid="_x0000_s60746"/>
                </a:ext>
                <a:ext uri="{FF2B5EF4-FFF2-40B4-BE49-F238E27FC236}">
                  <a16:creationId xmlns:a16="http://schemas.microsoft.com/office/drawing/2014/main" xmlns="" id="{00000000-0008-0000-3B00-00004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917561</xdr:row>
          <xdr:rowOff>0</xdr:rowOff>
        </xdr:from>
        <xdr:to>
          <xdr:col>4099</xdr:col>
          <xdr:colOff>0</xdr:colOff>
          <xdr:row>917561</xdr:row>
          <xdr:rowOff>0</xdr:rowOff>
        </xdr:to>
        <xdr:sp macro="" textlink="">
          <xdr:nvSpPr>
            <xdr:cNvPr id="60747" name="Button 331" hidden="1">
              <a:extLst>
                <a:ext uri="{63B3BB69-23CF-44E3-9099-C40C66FF867C}">
                  <a14:compatExt spid="_x0000_s60747"/>
                </a:ext>
                <a:ext uri="{FF2B5EF4-FFF2-40B4-BE49-F238E27FC236}">
                  <a16:creationId xmlns:a16="http://schemas.microsoft.com/office/drawing/2014/main" xmlns="" id="{00000000-0008-0000-3B00-00004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983097</xdr:row>
          <xdr:rowOff>0</xdr:rowOff>
        </xdr:from>
        <xdr:to>
          <xdr:col>4099</xdr:col>
          <xdr:colOff>0</xdr:colOff>
          <xdr:row>983097</xdr:row>
          <xdr:rowOff>0</xdr:rowOff>
        </xdr:to>
        <xdr:sp macro="" textlink="">
          <xdr:nvSpPr>
            <xdr:cNvPr id="60748" name="Button 332" hidden="1">
              <a:extLst>
                <a:ext uri="{63B3BB69-23CF-44E3-9099-C40C66FF867C}">
                  <a14:compatExt spid="_x0000_s60748"/>
                </a:ext>
                <a:ext uri="{FF2B5EF4-FFF2-40B4-BE49-F238E27FC236}">
                  <a16:creationId xmlns:a16="http://schemas.microsoft.com/office/drawing/2014/main" xmlns="" id="{00000000-0008-0000-3B00-00004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4353</xdr:col>
          <xdr:colOff>0</xdr:colOff>
          <xdr:row>56</xdr:row>
          <xdr:rowOff>0</xdr:rowOff>
        </xdr:from>
        <xdr:to>
          <xdr:col>4353</xdr:col>
          <xdr:colOff>0</xdr:colOff>
          <xdr:row>56</xdr:row>
          <xdr:rowOff>0</xdr:rowOff>
        </xdr:to>
        <xdr:sp macro="" textlink="">
          <xdr:nvSpPr>
            <xdr:cNvPr id="60749" name="Button 333" hidden="1">
              <a:extLst>
                <a:ext uri="{63B3BB69-23CF-44E3-9099-C40C66FF867C}">
                  <a14:compatExt spid="_x0000_s60749"/>
                </a:ext>
                <a:ext uri="{FF2B5EF4-FFF2-40B4-BE49-F238E27FC236}">
                  <a16:creationId xmlns:a16="http://schemas.microsoft.com/office/drawing/2014/main" xmlns="" id="{00000000-0008-0000-3B00-00004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65593</xdr:row>
          <xdr:rowOff>0</xdr:rowOff>
        </xdr:from>
        <xdr:to>
          <xdr:col>4355</xdr:col>
          <xdr:colOff>0</xdr:colOff>
          <xdr:row>65593</xdr:row>
          <xdr:rowOff>0</xdr:rowOff>
        </xdr:to>
        <xdr:sp macro="" textlink="">
          <xdr:nvSpPr>
            <xdr:cNvPr id="60750" name="Button 334" hidden="1">
              <a:extLst>
                <a:ext uri="{63B3BB69-23CF-44E3-9099-C40C66FF867C}">
                  <a14:compatExt spid="_x0000_s60750"/>
                </a:ext>
                <a:ext uri="{FF2B5EF4-FFF2-40B4-BE49-F238E27FC236}">
                  <a16:creationId xmlns:a16="http://schemas.microsoft.com/office/drawing/2014/main" xmlns="" id="{00000000-0008-0000-3B00-00004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131129</xdr:row>
          <xdr:rowOff>0</xdr:rowOff>
        </xdr:from>
        <xdr:to>
          <xdr:col>4355</xdr:col>
          <xdr:colOff>0</xdr:colOff>
          <xdr:row>131129</xdr:row>
          <xdr:rowOff>0</xdr:rowOff>
        </xdr:to>
        <xdr:sp macro="" textlink="">
          <xdr:nvSpPr>
            <xdr:cNvPr id="60751" name="Button 335" hidden="1">
              <a:extLst>
                <a:ext uri="{63B3BB69-23CF-44E3-9099-C40C66FF867C}">
                  <a14:compatExt spid="_x0000_s60751"/>
                </a:ext>
                <a:ext uri="{FF2B5EF4-FFF2-40B4-BE49-F238E27FC236}">
                  <a16:creationId xmlns:a16="http://schemas.microsoft.com/office/drawing/2014/main" xmlns="" id="{00000000-0008-0000-3B00-00004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196665</xdr:row>
          <xdr:rowOff>0</xdr:rowOff>
        </xdr:from>
        <xdr:to>
          <xdr:col>4355</xdr:col>
          <xdr:colOff>0</xdr:colOff>
          <xdr:row>196665</xdr:row>
          <xdr:rowOff>0</xdr:rowOff>
        </xdr:to>
        <xdr:sp macro="" textlink="">
          <xdr:nvSpPr>
            <xdr:cNvPr id="60752" name="Button 336" hidden="1">
              <a:extLst>
                <a:ext uri="{63B3BB69-23CF-44E3-9099-C40C66FF867C}">
                  <a14:compatExt spid="_x0000_s60752"/>
                </a:ext>
                <a:ext uri="{FF2B5EF4-FFF2-40B4-BE49-F238E27FC236}">
                  <a16:creationId xmlns:a16="http://schemas.microsoft.com/office/drawing/2014/main" xmlns="" id="{00000000-0008-0000-3B00-00005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262201</xdr:row>
          <xdr:rowOff>0</xdr:rowOff>
        </xdr:from>
        <xdr:to>
          <xdr:col>4355</xdr:col>
          <xdr:colOff>0</xdr:colOff>
          <xdr:row>262201</xdr:row>
          <xdr:rowOff>0</xdr:rowOff>
        </xdr:to>
        <xdr:sp macro="" textlink="">
          <xdr:nvSpPr>
            <xdr:cNvPr id="60753" name="Button 337" hidden="1">
              <a:extLst>
                <a:ext uri="{63B3BB69-23CF-44E3-9099-C40C66FF867C}">
                  <a14:compatExt spid="_x0000_s60753"/>
                </a:ext>
                <a:ext uri="{FF2B5EF4-FFF2-40B4-BE49-F238E27FC236}">
                  <a16:creationId xmlns:a16="http://schemas.microsoft.com/office/drawing/2014/main" xmlns="" id="{00000000-0008-0000-3B00-00005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327737</xdr:row>
          <xdr:rowOff>0</xdr:rowOff>
        </xdr:from>
        <xdr:to>
          <xdr:col>4355</xdr:col>
          <xdr:colOff>0</xdr:colOff>
          <xdr:row>327737</xdr:row>
          <xdr:rowOff>0</xdr:rowOff>
        </xdr:to>
        <xdr:sp macro="" textlink="">
          <xdr:nvSpPr>
            <xdr:cNvPr id="60754" name="Button 338" hidden="1">
              <a:extLst>
                <a:ext uri="{63B3BB69-23CF-44E3-9099-C40C66FF867C}">
                  <a14:compatExt spid="_x0000_s60754"/>
                </a:ext>
                <a:ext uri="{FF2B5EF4-FFF2-40B4-BE49-F238E27FC236}">
                  <a16:creationId xmlns:a16="http://schemas.microsoft.com/office/drawing/2014/main" xmlns="" id="{00000000-0008-0000-3B00-00005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393273</xdr:row>
          <xdr:rowOff>0</xdr:rowOff>
        </xdr:from>
        <xdr:to>
          <xdr:col>4355</xdr:col>
          <xdr:colOff>0</xdr:colOff>
          <xdr:row>393273</xdr:row>
          <xdr:rowOff>0</xdr:rowOff>
        </xdr:to>
        <xdr:sp macro="" textlink="">
          <xdr:nvSpPr>
            <xdr:cNvPr id="60755" name="Button 339" hidden="1">
              <a:extLst>
                <a:ext uri="{63B3BB69-23CF-44E3-9099-C40C66FF867C}">
                  <a14:compatExt spid="_x0000_s60755"/>
                </a:ext>
                <a:ext uri="{FF2B5EF4-FFF2-40B4-BE49-F238E27FC236}">
                  <a16:creationId xmlns:a16="http://schemas.microsoft.com/office/drawing/2014/main" xmlns="" id="{00000000-0008-0000-3B00-00005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458809</xdr:row>
          <xdr:rowOff>0</xdr:rowOff>
        </xdr:from>
        <xdr:to>
          <xdr:col>4355</xdr:col>
          <xdr:colOff>0</xdr:colOff>
          <xdr:row>458809</xdr:row>
          <xdr:rowOff>0</xdr:rowOff>
        </xdr:to>
        <xdr:sp macro="" textlink="">
          <xdr:nvSpPr>
            <xdr:cNvPr id="60756" name="Button 340" hidden="1">
              <a:extLst>
                <a:ext uri="{63B3BB69-23CF-44E3-9099-C40C66FF867C}">
                  <a14:compatExt spid="_x0000_s60756"/>
                </a:ext>
                <a:ext uri="{FF2B5EF4-FFF2-40B4-BE49-F238E27FC236}">
                  <a16:creationId xmlns:a16="http://schemas.microsoft.com/office/drawing/2014/main" xmlns="" id="{00000000-0008-0000-3B00-00005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524345</xdr:row>
          <xdr:rowOff>0</xdr:rowOff>
        </xdr:from>
        <xdr:to>
          <xdr:col>4355</xdr:col>
          <xdr:colOff>0</xdr:colOff>
          <xdr:row>524345</xdr:row>
          <xdr:rowOff>0</xdr:rowOff>
        </xdr:to>
        <xdr:sp macro="" textlink="">
          <xdr:nvSpPr>
            <xdr:cNvPr id="60757" name="Button 341" hidden="1">
              <a:extLst>
                <a:ext uri="{63B3BB69-23CF-44E3-9099-C40C66FF867C}">
                  <a14:compatExt spid="_x0000_s60757"/>
                </a:ext>
                <a:ext uri="{FF2B5EF4-FFF2-40B4-BE49-F238E27FC236}">
                  <a16:creationId xmlns:a16="http://schemas.microsoft.com/office/drawing/2014/main" xmlns="" id="{00000000-0008-0000-3B00-00005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589881</xdr:row>
          <xdr:rowOff>0</xdr:rowOff>
        </xdr:from>
        <xdr:to>
          <xdr:col>4355</xdr:col>
          <xdr:colOff>0</xdr:colOff>
          <xdr:row>589881</xdr:row>
          <xdr:rowOff>0</xdr:rowOff>
        </xdr:to>
        <xdr:sp macro="" textlink="">
          <xdr:nvSpPr>
            <xdr:cNvPr id="60758" name="Button 342" hidden="1">
              <a:extLst>
                <a:ext uri="{63B3BB69-23CF-44E3-9099-C40C66FF867C}">
                  <a14:compatExt spid="_x0000_s60758"/>
                </a:ext>
                <a:ext uri="{FF2B5EF4-FFF2-40B4-BE49-F238E27FC236}">
                  <a16:creationId xmlns:a16="http://schemas.microsoft.com/office/drawing/2014/main" xmlns="" id="{00000000-0008-0000-3B00-00005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655417</xdr:row>
          <xdr:rowOff>0</xdr:rowOff>
        </xdr:from>
        <xdr:to>
          <xdr:col>4355</xdr:col>
          <xdr:colOff>0</xdr:colOff>
          <xdr:row>655417</xdr:row>
          <xdr:rowOff>0</xdr:rowOff>
        </xdr:to>
        <xdr:sp macro="" textlink="">
          <xdr:nvSpPr>
            <xdr:cNvPr id="60759" name="Button 343" hidden="1">
              <a:extLst>
                <a:ext uri="{63B3BB69-23CF-44E3-9099-C40C66FF867C}">
                  <a14:compatExt spid="_x0000_s60759"/>
                </a:ext>
                <a:ext uri="{FF2B5EF4-FFF2-40B4-BE49-F238E27FC236}">
                  <a16:creationId xmlns:a16="http://schemas.microsoft.com/office/drawing/2014/main" xmlns="" id="{00000000-0008-0000-3B00-00005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720953</xdr:row>
          <xdr:rowOff>0</xdr:rowOff>
        </xdr:from>
        <xdr:to>
          <xdr:col>4355</xdr:col>
          <xdr:colOff>0</xdr:colOff>
          <xdr:row>720953</xdr:row>
          <xdr:rowOff>0</xdr:rowOff>
        </xdr:to>
        <xdr:sp macro="" textlink="">
          <xdr:nvSpPr>
            <xdr:cNvPr id="60760" name="Button 344" hidden="1">
              <a:extLst>
                <a:ext uri="{63B3BB69-23CF-44E3-9099-C40C66FF867C}">
                  <a14:compatExt spid="_x0000_s60760"/>
                </a:ext>
                <a:ext uri="{FF2B5EF4-FFF2-40B4-BE49-F238E27FC236}">
                  <a16:creationId xmlns:a16="http://schemas.microsoft.com/office/drawing/2014/main" xmlns="" id="{00000000-0008-0000-3B00-00005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786489</xdr:row>
          <xdr:rowOff>0</xdr:rowOff>
        </xdr:from>
        <xdr:to>
          <xdr:col>4355</xdr:col>
          <xdr:colOff>0</xdr:colOff>
          <xdr:row>786489</xdr:row>
          <xdr:rowOff>0</xdr:rowOff>
        </xdr:to>
        <xdr:sp macro="" textlink="">
          <xdr:nvSpPr>
            <xdr:cNvPr id="60761" name="Button 345" hidden="1">
              <a:extLst>
                <a:ext uri="{63B3BB69-23CF-44E3-9099-C40C66FF867C}">
                  <a14:compatExt spid="_x0000_s60761"/>
                </a:ext>
                <a:ext uri="{FF2B5EF4-FFF2-40B4-BE49-F238E27FC236}">
                  <a16:creationId xmlns:a16="http://schemas.microsoft.com/office/drawing/2014/main" xmlns="" id="{00000000-0008-0000-3B00-00005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852025</xdr:row>
          <xdr:rowOff>0</xdr:rowOff>
        </xdr:from>
        <xdr:to>
          <xdr:col>4355</xdr:col>
          <xdr:colOff>0</xdr:colOff>
          <xdr:row>852025</xdr:row>
          <xdr:rowOff>0</xdr:rowOff>
        </xdr:to>
        <xdr:sp macro="" textlink="">
          <xdr:nvSpPr>
            <xdr:cNvPr id="60762" name="Button 346" hidden="1">
              <a:extLst>
                <a:ext uri="{63B3BB69-23CF-44E3-9099-C40C66FF867C}">
                  <a14:compatExt spid="_x0000_s60762"/>
                </a:ext>
                <a:ext uri="{FF2B5EF4-FFF2-40B4-BE49-F238E27FC236}">
                  <a16:creationId xmlns:a16="http://schemas.microsoft.com/office/drawing/2014/main" xmlns="" id="{00000000-0008-0000-3B00-00005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917561</xdr:row>
          <xdr:rowOff>0</xdr:rowOff>
        </xdr:from>
        <xdr:to>
          <xdr:col>4355</xdr:col>
          <xdr:colOff>0</xdr:colOff>
          <xdr:row>917561</xdr:row>
          <xdr:rowOff>0</xdr:rowOff>
        </xdr:to>
        <xdr:sp macro="" textlink="">
          <xdr:nvSpPr>
            <xdr:cNvPr id="60763" name="Button 347" hidden="1">
              <a:extLst>
                <a:ext uri="{63B3BB69-23CF-44E3-9099-C40C66FF867C}">
                  <a14:compatExt spid="_x0000_s60763"/>
                </a:ext>
                <a:ext uri="{FF2B5EF4-FFF2-40B4-BE49-F238E27FC236}">
                  <a16:creationId xmlns:a16="http://schemas.microsoft.com/office/drawing/2014/main" xmlns="" id="{00000000-0008-0000-3B00-00005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983097</xdr:row>
          <xdr:rowOff>0</xdr:rowOff>
        </xdr:from>
        <xdr:to>
          <xdr:col>4355</xdr:col>
          <xdr:colOff>0</xdr:colOff>
          <xdr:row>983097</xdr:row>
          <xdr:rowOff>0</xdr:rowOff>
        </xdr:to>
        <xdr:sp macro="" textlink="">
          <xdr:nvSpPr>
            <xdr:cNvPr id="60764" name="Button 348" hidden="1">
              <a:extLst>
                <a:ext uri="{63B3BB69-23CF-44E3-9099-C40C66FF867C}">
                  <a14:compatExt spid="_x0000_s60764"/>
                </a:ext>
                <a:ext uri="{FF2B5EF4-FFF2-40B4-BE49-F238E27FC236}">
                  <a16:creationId xmlns:a16="http://schemas.microsoft.com/office/drawing/2014/main" xmlns="" id="{00000000-0008-0000-3B00-00005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4609</xdr:col>
          <xdr:colOff>0</xdr:colOff>
          <xdr:row>56</xdr:row>
          <xdr:rowOff>0</xdr:rowOff>
        </xdr:from>
        <xdr:to>
          <xdr:col>4609</xdr:col>
          <xdr:colOff>0</xdr:colOff>
          <xdr:row>56</xdr:row>
          <xdr:rowOff>0</xdr:rowOff>
        </xdr:to>
        <xdr:sp macro="" textlink="">
          <xdr:nvSpPr>
            <xdr:cNvPr id="60765" name="Button 349" hidden="1">
              <a:extLst>
                <a:ext uri="{63B3BB69-23CF-44E3-9099-C40C66FF867C}">
                  <a14:compatExt spid="_x0000_s60765"/>
                </a:ext>
                <a:ext uri="{FF2B5EF4-FFF2-40B4-BE49-F238E27FC236}">
                  <a16:creationId xmlns:a16="http://schemas.microsoft.com/office/drawing/2014/main" xmlns="" id="{00000000-0008-0000-3B00-00005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65593</xdr:row>
          <xdr:rowOff>0</xdr:rowOff>
        </xdr:from>
        <xdr:to>
          <xdr:col>4611</xdr:col>
          <xdr:colOff>0</xdr:colOff>
          <xdr:row>65593</xdr:row>
          <xdr:rowOff>0</xdr:rowOff>
        </xdr:to>
        <xdr:sp macro="" textlink="">
          <xdr:nvSpPr>
            <xdr:cNvPr id="60766" name="Button 350" hidden="1">
              <a:extLst>
                <a:ext uri="{63B3BB69-23CF-44E3-9099-C40C66FF867C}">
                  <a14:compatExt spid="_x0000_s60766"/>
                </a:ext>
                <a:ext uri="{FF2B5EF4-FFF2-40B4-BE49-F238E27FC236}">
                  <a16:creationId xmlns:a16="http://schemas.microsoft.com/office/drawing/2014/main" xmlns="" id="{00000000-0008-0000-3B00-00005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131129</xdr:row>
          <xdr:rowOff>0</xdr:rowOff>
        </xdr:from>
        <xdr:to>
          <xdr:col>4611</xdr:col>
          <xdr:colOff>0</xdr:colOff>
          <xdr:row>131129</xdr:row>
          <xdr:rowOff>0</xdr:rowOff>
        </xdr:to>
        <xdr:sp macro="" textlink="">
          <xdr:nvSpPr>
            <xdr:cNvPr id="60767" name="Button 351" hidden="1">
              <a:extLst>
                <a:ext uri="{63B3BB69-23CF-44E3-9099-C40C66FF867C}">
                  <a14:compatExt spid="_x0000_s60767"/>
                </a:ext>
                <a:ext uri="{FF2B5EF4-FFF2-40B4-BE49-F238E27FC236}">
                  <a16:creationId xmlns:a16="http://schemas.microsoft.com/office/drawing/2014/main" xmlns="" id="{00000000-0008-0000-3B00-00005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196665</xdr:row>
          <xdr:rowOff>0</xdr:rowOff>
        </xdr:from>
        <xdr:to>
          <xdr:col>4611</xdr:col>
          <xdr:colOff>0</xdr:colOff>
          <xdr:row>196665</xdr:row>
          <xdr:rowOff>0</xdr:rowOff>
        </xdr:to>
        <xdr:sp macro="" textlink="">
          <xdr:nvSpPr>
            <xdr:cNvPr id="60768" name="Button 352" hidden="1">
              <a:extLst>
                <a:ext uri="{63B3BB69-23CF-44E3-9099-C40C66FF867C}">
                  <a14:compatExt spid="_x0000_s60768"/>
                </a:ext>
                <a:ext uri="{FF2B5EF4-FFF2-40B4-BE49-F238E27FC236}">
                  <a16:creationId xmlns:a16="http://schemas.microsoft.com/office/drawing/2014/main" xmlns="" id="{00000000-0008-0000-3B00-00006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262201</xdr:row>
          <xdr:rowOff>0</xdr:rowOff>
        </xdr:from>
        <xdr:to>
          <xdr:col>4611</xdr:col>
          <xdr:colOff>0</xdr:colOff>
          <xdr:row>262201</xdr:row>
          <xdr:rowOff>0</xdr:rowOff>
        </xdr:to>
        <xdr:sp macro="" textlink="">
          <xdr:nvSpPr>
            <xdr:cNvPr id="60769" name="Button 353" hidden="1">
              <a:extLst>
                <a:ext uri="{63B3BB69-23CF-44E3-9099-C40C66FF867C}">
                  <a14:compatExt spid="_x0000_s60769"/>
                </a:ext>
                <a:ext uri="{FF2B5EF4-FFF2-40B4-BE49-F238E27FC236}">
                  <a16:creationId xmlns:a16="http://schemas.microsoft.com/office/drawing/2014/main" xmlns="" id="{00000000-0008-0000-3B00-00006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327737</xdr:row>
          <xdr:rowOff>0</xdr:rowOff>
        </xdr:from>
        <xdr:to>
          <xdr:col>4611</xdr:col>
          <xdr:colOff>0</xdr:colOff>
          <xdr:row>327737</xdr:row>
          <xdr:rowOff>0</xdr:rowOff>
        </xdr:to>
        <xdr:sp macro="" textlink="">
          <xdr:nvSpPr>
            <xdr:cNvPr id="60770" name="Button 354" hidden="1">
              <a:extLst>
                <a:ext uri="{63B3BB69-23CF-44E3-9099-C40C66FF867C}">
                  <a14:compatExt spid="_x0000_s60770"/>
                </a:ext>
                <a:ext uri="{FF2B5EF4-FFF2-40B4-BE49-F238E27FC236}">
                  <a16:creationId xmlns:a16="http://schemas.microsoft.com/office/drawing/2014/main" xmlns="" id="{00000000-0008-0000-3B00-00006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393273</xdr:row>
          <xdr:rowOff>0</xdr:rowOff>
        </xdr:from>
        <xdr:to>
          <xdr:col>4611</xdr:col>
          <xdr:colOff>0</xdr:colOff>
          <xdr:row>393273</xdr:row>
          <xdr:rowOff>0</xdr:rowOff>
        </xdr:to>
        <xdr:sp macro="" textlink="">
          <xdr:nvSpPr>
            <xdr:cNvPr id="60771" name="Button 355" hidden="1">
              <a:extLst>
                <a:ext uri="{63B3BB69-23CF-44E3-9099-C40C66FF867C}">
                  <a14:compatExt spid="_x0000_s60771"/>
                </a:ext>
                <a:ext uri="{FF2B5EF4-FFF2-40B4-BE49-F238E27FC236}">
                  <a16:creationId xmlns:a16="http://schemas.microsoft.com/office/drawing/2014/main" xmlns="" id="{00000000-0008-0000-3B00-00006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458809</xdr:row>
          <xdr:rowOff>0</xdr:rowOff>
        </xdr:from>
        <xdr:to>
          <xdr:col>4611</xdr:col>
          <xdr:colOff>0</xdr:colOff>
          <xdr:row>458809</xdr:row>
          <xdr:rowOff>0</xdr:rowOff>
        </xdr:to>
        <xdr:sp macro="" textlink="">
          <xdr:nvSpPr>
            <xdr:cNvPr id="60772" name="Button 356" hidden="1">
              <a:extLst>
                <a:ext uri="{63B3BB69-23CF-44E3-9099-C40C66FF867C}">
                  <a14:compatExt spid="_x0000_s60772"/>
                </a:ext>
                <a:ext uri="{FF2B5EF4-FFF2-40B4-BE49-F238E27FC236}">
                  <a16:creationId xmlns:a16="http://schemas.microsoft.com/office/drawing/2014/main" xmlns="" id="{00000000-0008-0000-3B00-00006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524345</xdr:row>
          <xdr:rowOff>0</xdr:rowOff>
        </xdr:from>
        <xdr:to>
          <xdr:col>4611</xdr:col>
          <xdr:colOff>0</xdr:colOff>
          <xdr:row>524345</xdr:row>
          <xdr:rowOff>0</xdr:rowOff>
        </xdr:to>
        <xdr:sp macro="" textlink="">
          <xdr:nvSpPr>
            <xdr:cNvPr id="60773" name="Button 357" hidden="1">
              <a:extLst>
                <a:ext uri="{63B3BB69-23CF-44E3-9099-C40C66FF867C}">
                  <a14:compatExt spid="_x0000_s60773"/>
                </a:ext>
                <a:ext uri="{FF2B5EF4-FFF2-40B4-BE49-F238E27FC236}">
                  <a16:creationId xmlns:a16="http://schemas.microsoft.com/office/drawing/2014/main" xmlns="" id="{00000000-0008-0000-3B00-00006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589881</xdr:row>
          <xdr:rowOff>0</xdr:rowOff>
        </xdr:from>
        <xdr:to>
          <xdr:col>4611</xdr:col>
          <xdr:colOff>0</xdr:colOff>
          <xdr:row>589881</xdr:row>
          <xdr:rowOff>0</xdr:rowOff>
        </xdr:to>
        <xdr:sp macro="" textlink="">
          <xdr:nvSpPr>
            <xdr:cNvPr id="60774" name="Button 358" hidden="1">
              <a:extLst>
                <a:ext uri="{63B3BB69-23CF-44E3-9099-C40C66FF867C}">
                  <a14:compatExt spid="_x0000_s60774"/>
                </a:ext>
                <a:ext uri="{FF2B5EF4-FFF2-40B4-BE49-F238E27FC236}">
                  <a16:creationId xmlns:a16="http://schemas.microsoft.com/office/drawing/2014/main" xmlns="" id="{00000000-0008-0000-3B00-00006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655417</xdr:row>
          <xdr:rowOff>0</xdr:rowOff>
        </xdr:from>
        <xdr:to>
          <xdr:col>4611</xdr:col>
          <xdr:colOff>0</xdr:colOff>
          <xdr:row>655417</xdr:row>
          <xdr:rowOff>0</xdr:rowOff>
        </xdr:to>
        <xdr:sp macro="" textlink="">
          <xdr:nvSpPr>
            <xdr:cNvPr id="60775" name="Button 359" hidden="1">
              <a:extLst>
                <a:ext uri="{63B3BB69-23CF-44E3-9099-C40C66FF867C}">
                  <a14:compatExt spid="_x0000_s60775"/>
                </a:ext>
                <a:ext uri="{FF2B5EF4-FFF2-40B4-BE49-F238E27FC236}">
                  <a16:creationId xmlns:a16="http://schemas.microsoft.com/office/drawing/2014/main" xmlns="" id="{00000000-0008-0000-3B00-00006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720953</xdr:row>
          <xdr:rowOff>0</xdr:rowOff>
        </xdr:from>
        <xdr:to>
          <xdr:col>4611</xdr:col>
          <xdr:colOff>0</xdr:colOff>
          <xdr:row>720953</xdr:row>
          <xdr:rowOff>0</xdr:rowOff>
        </xdr:to>
        <xdr:sp macro="" textlink="">
          <xdr:nvSpPr>
            <xdr:cNvPr id="60776" name="Button 360" hidden="1">
              <a:extLst>
                <a:ext uri="{63B3BB69-23CF-44E3-9099-C40C66FF867C}">
                  <a14:compatExt spid="_x0000_s60776"/>
                </a:ext>
                <a:ext uri="{FF2B5EF4-FFF2-40B4-BE49-F238E27FC236}">
                  <a16:creationId xmlns:a16="http://schemas.microsoft.com/office/drawing/2014/main" xmlns="" id="{00000000-0008-0000-3B00-00006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786489</xdr:row>
          <xdr:rowOff>0</xdr:rowOff>
        </xdr:from>
        <xdr:to>
          <xdr:col>4611</xdr:col>
          <xdr:colOff>0</xdr:colOff>
          <xdr:row>786489</xdr:row>
          <xdr:rowOff>0</xdr:rowOff>
        </xdr:to>
        <xdr:sp macro="" textlink="">
          <xdr:nvSpPr>
            <xdr:cNvPr id="60777" name="Button 361" hidden="1">
              <a:extLst>
                <a:ext uri="{63B3BB69-23CF-44E3-9099-C40C66FF867C}">
                  <a14:compatExt spid="_x0000_s60777"/>
                </a:ext>
                <a:ext uri="{FF2B5EF4-FFF2-40B4-BE49-F238E27FC236}">
                  <a16:creationId xmlns:a16="http://schemas.microsoft.com/office/drawing/2014/main" xmlns="" id="{00000000-0008-0000-3B00-00006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852025</xdr:row>
          <xdr:rowOff>0</xdr:rowOff>
        </xdr:from>
        <xdr:to>
          <xdr:col>4611</xdr:col>
          <xdr:colOff>0</xdr:colOff>
          <xdr:row>852025</xdr:row>
          <xdr:rowOff>0</xdr:rowOff>
        </xdr:to>
        <xdr:sp macro="" textlink="">
          <xdr:nvSpPr>
            <xdr:cNvPr id="60778" name="Button 362" hidden="1">
              <a:extLst>
                <a:ext uri="{63B3BB69-23CF-44E3-9099-C40C66FF867C}">
                  <a14:compatExt spid="_x0000_s60778"/>
                </a:ext>
                <a:ext uri="{FF2B5EF4-FFF2-40B4-BE49-F238E27FC236}">
                  <a16:creationId xmlns:a16="http://schemas.microsoft.com/office/drawing/2014/main" xmlns="" id="{00000000-0008-0000-3B00-00006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917561</xdr:row>
          <xdr:rowOff>0</xdr:rowOff>
        </xdr:from>
        <xdr:to>
          <xdr:col>4611</xdr:col>
          <xdr:colOff>0</xdr:colOff>
          <xdr:row>917561</xdr:row>
          <xdr:rowOff>0</xdr:rowOff>
        </xdr:to>
        <xdr:sp macro="" textlink="">
          <xdr:nvSpPr>
            <xdr:cNvPr id="60779" name="Button 363" hidden="1">
              <a:extLst>
                <a:ext uri="{63B3BB69-23CF-44E3-9099-C40C66FF867C}">
                  <a14:compatExt spid="_x0000_s60779"/>
                </a:ext>
                <a:ext uri="{FF2B5EF4-FFF2-40B4-BE49-F238E27FC236}">
                  <a16:creationId xmlns:a16="http://schemas.microsoft.com/office/drawing/2014/main" xmlns="" id="{00000000-0008-0000-3B00-00006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983097</xdr:row>
          <xdr:rowOff>0</xdr:rowOff>
        </xdr:from>
        <xdr:to>
          <xdr:col>4611</xdr:col>
          <xdr:colOff>0</xdr:colOff>
          <xdr:row>983097</xdr:row>
          <xdr:rowOff>0</xdr:rowOff>
        </xdr:to>
        <xdr:sp macro="" textlink="">
          <xdr:nvSpPr>
            <xdr:cNvPr id="60780" name="Button 364" hidden="1">
              <a:extLst>
                <a:ext uri="{63B3BB69-23CF-44E3-9099-C40C66FF867C}">
                  <a14:compatExt spid="_x0000_s60780"/>
                </a:ext>
                <a:ext uri="{FF2B5EF4-FFF2-40B4-BE49-F238E27FC236}">
                  <a16:creationId xmlns:a16="http://schemas.microsoft.com/office/drawing/2014/main" xmlns="" id="{00000000-0008-0000-3B00-00006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4865</xdr:col>
          <xdr:colOff>0</xdr:colOff>
          <xdr:row>56</xdr:row>
          <xdr:rowOff>0</xdr:rowOff>
        </xdr:from>
        <xdr:to>
          <xdr:col>4865</xdr:col>
          <xdr:colOff>0</xdr:colOff>
          <xdr:row>56</xdr:row>
          <xdr:rowOff>0</xdr:rowOff>
        </xdr:to>
        <xdr:sp macro="" textlink="">
          <xdr:nvSpPr>
            <xdr:cNvPr id="60781" name="Button 365" hidden="1">
              <a:extLst>
                <a:ext uri="{63B3BB69-23CF-44E3-9099-C40C66FF867C}">
                  <a14:compatExt spid="_x0000_s60781"/>
                </a:ext>
                <a:ext uri="{FF2B5EF4-FFF2-40B4-BE49-F238E27FC236}">
                  <a16:creationId xmlns:a16="http://schemas.microsoft.com/office/drawing/2014/main" xmlns="" id="{00000000-0008-0000-3B00-00006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65593</xdr:row>
          <xdr:rowOff>0</xdr:rowOff>
        </xdr:from>
        <xdr:to>
          <xdr:col>4867</xdr:col>
          <xdr:colOff>0</xdr:colOff>
          <xdr:row>65593</xdr:row>
          <xdr:rowOff>0</xdr:rowOff>
        </xdr:to>
        <xdr:sp macro="" textlink="">
          <xdr:nvSpPr>
            <xdr:cNvPr id="60782" name="Button 366" hidden="1">
              <a:extLst>
                <a:ext uri="{63B3BB69-23CF-44E3-9099-C40C66FF867C}">
                  <a14:compatExt spid="_x0000_s60782"/>
                </a:ext>
                <a:ext uri="{FF2B5EF4-FFF2-40B4-BE49-F238E27FC236}">
                  <a16:creationId xmlns:a16="http://schemas.microsoft.com/office/drawing/2014/main" xmlns="" id="{00000000-0008-0000-3B00-00006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131129</xdr:row>
          <xdr:rowOff>0</xdr:rowOff>
        </xdr:from>
        <xdr:to>
          <xdr:col>4867</xdr:col>
          <xdr:colOff>0</xdr:colOff>
          <xdr:row>131129</xdr:row>
          <xdr:rowOff>0</xdr:rowOff>
        </xdr:to>
        <xdr:sp macro="" textlink="">
          <xdr:nvSpPr>
            <xdr:cNvPr id="60783" name="Button 367" hidden="1">
              <a:extLst>
                <a:ext uri="{63B3BB69-23CF-44E3-9099-C40C66FF867C}">
                  <a14:compatExt spid="_x0000_s60783"/>
                </a:ext>
                <a:ext uri="{FF2B5EF4-FFF2-40B4-BE49-F238E27FC236}">
                  <a16:creationId xmlns:a16="http://schemas.microsoft.com/office/drawing/2014/main" xmlns="" id="{00000000-0008-0000-3B00-00006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196665</xdr:row>
          <xdr:rowOff>0</xdr:rowOff>
        </xdr:from>
        <xdr:to>
          <xdr:col>4867</xdr:col>
          <xdr:colOff>0</xdr:colOff>
          <xdr:row>196665</xdr:row>
          <xdr:rowOff>0</xdr:rowOff>
        </xdr:to>
        <xdr:sp macro="" textlink="">
          <xdr:nvSpPr>
            <xdr:cNvPr id="60784" name="Button 368" hidden="1">
              <a:extLst>
                <a:ext uri="{63B3BB69-23CF-44E3-9099-C40C66FF867C}">
                  <a14:compatExt spid="_x0000_s60784"/>
                </a:ext>
                <a:ext uri="{FF2B5EF4-FFF2-40B4-BE49-F238E27FC236}">
                  <a16:creationId xmlns:a16="http://schemas.microsoft.com/office/drawing/2014/main" xmlns="" id="{00000000-0008-0000-3B00-00007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262201</xdr:row>
          <xdr:rowOff>0</xdr:rowOff>
        </xdr:from>
        <xdr:to>
          <xdr:col>4867</xdr:col>
          <xdr:colOff>0</xdr:colOff>
          <xdr:row>262201</xdr:row>
          <xdr:rowOff>0</xdr:rowOff>
        </xdr:to>
        <xdr:sp macro="" textlink="">
          <xdr:nvSpPr>
            <xdr:cNvPr id="60785" name="Button 369" hidden="1">
              <a:extLst>
                <a:ext uri="{63B3BB69-23CF-44E3-9099-C40C66FF867C}">
                  <a14:compatExt spid="_x0000_s60785"/>
                </a:ext>
                <a:ext uri="{FF2B5EF4-FFF2-40B4-BE49-F238E27FC236}">
                  <a16:creationId xmlns:a16="http://schemas.microsoft.com/office/drawing/2014/main" xmlns="" id="{00000000-0008-0000-3B00-00007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327737</xdr:row>
          <xdr:rowOff>0</xdr:rowOff>
        </xdr:from>
        <xdr:to>
          <xdr:col>4867</xdr:col>
          <xdr:colOff>0</xdr:colOff>
          <xdr:row>327737</xdr:row>
          <xdr:rowOff>0</xdr:rowOff>
        </xdr:to>
        <xdr:sp macro="" textlink="">
          <xdr:nvSpPr>
            <xdr:cNvPr id="60786" name="Button 370" hidden="1">
              <a:extLst>
                <a:ext uri="{63B3BB69-23CF-44E3-9099-C40C66FF867C}">
                  <a14:compatExt spid="_x0000_s60786"/>
                </a:ext>
                <a:ext uri="{FF2B5EF4-FFF2-40B4-BE49-F238E27FC236}">
                  <a16:creationId xmlns:a16="http://schemas.microsoft.com/office/drawing/2014/main" xmlns="" id="{00000000-0008-0000-3B00-00007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393273</xdr:row>
          <xdr:rowOff>0</xdr:rowOff>
        </xdr:from>
        <xdr:to>
          <xdr:col>4867</xdr:col>
          <xdr:colOff>0</xdr:colOff>
          <xdr:row>393273</xdr:row>
          <xdr:rowOff>0</xdr:rowOff>
        </xdr:to>
        <xdr:sp macro="" textlink="">
          <xdr:nvSpPr>
            <xdr:cNvPr id="60787" name="Button 371" hidden="1">
              <a:extLst>
                <a:ext uri="{63B3BB69-23CF-44E3-9099-C40C66FF867C}">
                  <a14:compatExt spid="_x0000_s60787"/>
                </a:ext>
                <a:ext uri="{FF2B5EF4-FFF2-40B4-BE49-F238E27FC236}">
                  <a16:creationId xmlns:a16="http://schemas.microsoft.com/office/drawing/2014/main" xmlns="" id="{00000000-0008-0000-3B00-00007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458809</xdr:row>
          <xdr:rowOff>0</xdr:rowOff>
        </xdr:from>
        <xdr:to>
          <xdr:col>4867</xdr:col>
          <xdr:colOff>0</xdr:colOff>
          <xdr:row>458809</xdr:row>
          <xdr:rowOff>0</xdr:rowOff>
        </xdr:to>
        <xdr:sp macro="" textlink="">
          <xdr:nvSpPr>
            <xdr:cNvPr id="60788" name="Button 372" hidden="1">
              <a:extLst>
                <a:ext uri="{63B3BB69-23CF-44E3-9099-C40C66FF867C}">
                  <a14:compatExt spid="_x0000_s60788"/>
                </a:ext>
                <a:ext uri="{FF2B5EF4-FFF2-40B4-BE49-F238E27FC236}">
                  <a16:creationId xmlns:a16="http://schemas.microsoft.com/office/drawing/2014/main" xmlns="" id="{00000000-0008-0000-3B00-00007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524345</xdr:row>
          <xdr:rowOff>0</xdr:rowOff>
        </xdr:from>
        <xdr:to>
          <xdr:col>4867</xdr:col>
          <xdr:colOff>0</xdr:colOff>
          <xdr:row>524345</xdr:row>
          <xdr:rowOff>0</xdr:rowOff>
        </xdr:to>
        <xdr:sp macro="" textlink="">
          <xdr:nvSpPr>
            <xdr:cNvPr id="60789" name="Button 373" hidden="1">
              <a:extLst>
                <a:ext uri="{63B3BB69-23CF-44E3-9099-C40C66FF867C}">
                  <a14:compatExt spid="_x0000_s60789"/>
                </a:ext>
                <a:ext uri="{FF2B5EF4-FFF2-40B4-BE49-F238E27FC236}">
                  <a16:creationId xmlns:a16="http://schemas.microsoft.com/office/drawing/2014/main" xmlns="" id="{00000000-0008-0000-3B00-00007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589881</xdr:row>
          <xdr:rowOff>0</xdr:rowOff>
        </xdr:from>
        <xdr:to>
          <xdr:col>4867</xdr:col>
          <xdr:colOff>0</xdr:colOff>
          <xdr:row>589881</xdr:row>
          <xdr:rowOff>0</xdr:rowOff>
        </xdr:to>
        <xdr:sp macro="" textlink="">
          <xdr:nvSpPr>
            <xdr:cNvPr id="60790" name="Button 374" hidden="1">
              <a:extLst>
                <a:ext uri="{63B3BB69-23CF-44E3-9099-C40C66FF867C}">
                  <a14:compatExt spid="_x0000_s60790"/>
                </a:ext>
                <a:ext uri="{FF2B5EF4-FFF2-40B4-BE49-F238E27FC236}">
                  <a16:creationId xmlns:a16="http://schemas.microsoft.com/office/drawing/2014/main" xmlns="" id="{00000000-0008-0000-3B00-00007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655417</xdr:row>
          <xdr:rowOff>0</xdr:rowOff>
        </xdr:from>
        <xdr:to>
          <xdr:col>4867</xdr:col>
          <xdr:colOff>0</xdr:colOff>
          <xdr:row>655417</xdr:row>
          <xdr:rowOff>0</xdr:rowOff>
        </xdr:to>
        <xdr:sp macro="" textlink="">
          <xdr:nvSpPr>
            <xdr:cNvPr id="60791" name="Button 375" hidden="1">
              <a:extLst>
                <a:ext uri="{63B3BB69-23CF-44E3-9099-C40C66FF867C}">
                  <a14:compatExt spid="_x0000_s60791"/>
                </a:ext>
                <a:ext uri="{FF2B5EF4-FFF2-40B4-BE49-F238E27FC236}">
                  <a16:creationId xmlns:a16="http://schemas.microsoft.com/office/drawing/2014/main" xmlns="" id="{00000000-0008-0000-3B00-00007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720953</xdr:row>
          <xdr:rowOff>0</xdr:rowOff>
        </xdr:from>
        <xdr:to>
          <xdr:col>4867</xdr:col>
          <xdr:colOff>0</xdr:colOff>
          <xdr:row>720953</xdr:row>
          <xdr:rowOff>0</xdr:rowOff>
        </xdr:to>
        <xdr:sp macro="" textlink="">
          <xdr:nvSpPr>
            <xdr:cNvPr id="60792" name="Button 376" hidden="1">
              <a:extLst>
                <a:ext uri="{63B3BB69-23CF-44E3-9099-C40C66FF867C}">
                  <a14:compatExt spid="_x0000_s60792"/>
                </a:ext>
                <a:ext uri="{FF2B5EF4-FFF2-40B4-BE49-F238E27FC236}">
                  <a16:creationId xmlns:a16="http://schemas.microsoft.com/office/drawing/2014/main" xmlns="" id="{00000000-0008-0000-3B00-00007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786489</xdr:row>
          <xdr:rowOff>0</xdr:rowOff>
        </xdr:from>
        <xdr:to>
          <xdr:col>4867</xdr:col>
          <xdr:colOff>0</xdr:colOff>
          <xdr:row>786489</xdr:row>
          <xdr:rowOff>0</xdr:rowOff>
        </xdr:to>
        <xdr:sp macro="" textlink="">
          <xdr:nvSpPr>
            <xdr:cNvPr id="60793" name="Button 377" hidden="1">
              <a:extLst>
                <a:ext uri="{63B3BB69-23CF-44E3-9099-C40C66FF867C}">
                  <a14:compatExt spid="_x0000_s60793"/>
                </a:ext>
                <a:ext uri="{FF2B5EF4-FFF2-40B4-BE49-F238E27FC236}">
                  <a16:creationId xmlns:a16="http://schemas.microsoft.com/office/drawing/2014/main" xmlns="" id="{00000000-0008-0000-3B00-00007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852025</xdr:row>
          <xdr:rowOff>0</xdr:rowOff>
        </xdr:from>
        <xdr:to>
          <xdr:col>4867</xdr:col>
          <xdr:colOff>0</xdr:colOff>
          <xdr:row>852025</xdr:row>
          <xdr:rowOff>0</xdr:rowOff>
        </xdr:to>
        <xdr:sp macro="" textlink="">
          <xdr:nvSpPr>
            <xdr:cNvPr id="60794" name="Button 378" hidden="1">
              <a:extLst>
                <a:ext uri="{63B3BB69-23CF-44E3-9099-C40C66FF867C}">
                  <a14:compatExt spid="_x0000_s60794"/>
                </a:ext>
                <a:ext uri="{FF2B5EF4-FFF2-40B4-BE49-F238E27FC236}">
                  <a16:creationId xmlns:a16="http://schemas.microsoft.com/office/drawing/2014/main" xmlns="" id="{00000000-0008-0000-3B00-00007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917561</xdr:row>
          <xdr:rowOff>0</xdr:rowOff>
        </xdr:from>
        <xdr:to>
          <xdr:col>4867</xdr:col>
          <xdr:colOff>0</xdr:colOff>
          <xdr:row>917561</xdr:row>
          <xdr:rowOff>0</xdr:rowOff>
        </xdr:to>
        <xdr:sp macro="" textlink="">
          <xdr:nvSpPr>
            <xdr:cNvPr id="60795" name="Button 379" hidden="1">
              <a:extLst>
                <a:ext uri="{63B3BB69-23CF-44E3-9099-C40C66FF867C}">
                  <a14:compatExt spid="_x0000_s60795"/>
                </a:ext>
                <a:ext uri="{FF2B5EF4-FFF2-40B4-BE49-F238E27FC236}">
                  <a16:creationId xmlns:a16="http://schemas.microsoft.com/office/drawing/2014/main" xmlns="" id="{00000000-0008-0000-3B00-00007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983097</xdr:row>
          <xdr:rowOff>0</xdr:rowOff>
        </xdr:from>
        <xdr:to>
          <xdr:col>4867</xdr:col>
          <xdr:colOff>0</xdr:colOff>
          <xdr:row>983097</xdr:row>
          <xdr:rowOff>0</xdr:rowOff>
        </xdr:to>
        <xdr:sp macro="" textlink="">
          <xdr:nvSpPr>
            <xdr:cNvPr id="60796" name="Button 380" hidden="1">
              <a:extLst>
                <a:ext uri="{63B3BB69-23CF-44E3-9099-C40C66FF867C}">
                  <a14:compatExt spid="_x0000_s60796"/>
                </a:ext>
                <a:ext uri="{FF2B5EF4-FFF2-40B4-BE49-F238E27FC236}">
                  <a16:creationId xmlns:a16="http://schemas.microsoft.com/office/drawing/2014/main" xmlns="" id="{00000000-0008-0000-3B00-00007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5121</xdr:col>
          <xdr:colOff>0</xdr:colOff>
          <xdr:row>56</xdr:row>
          <xdr:rowOff>0</xdr:rowOff>
        </xdr:from>
        <xdr:to>
          <xdr:col>5121</xdr:col>
          <xdr:colOff>0</xdr:colOff>
          <xdr:row>56</xdr:row>
          <xdr:rowOff>0</xdr:rowOff>
        </xdr:to>
        <xdr:sp macro="" textlink="">
          <xdr:nvSpPr>
            <xdr:cNvPr id="60797" name="Button 381" hidden="1">
              <a:extLst>
                <a:ext uri="{63B3BB69-23CF-44E3-9099-C40C66FF867C}">
                  <a14:compatExt spid="_x0000_s60797"/>
                </a:ext>
                <a:ext uri="{FF2B5EF4-FFF2-40B4-BE49-F238E27FC236}">
                  <a16:creationId xmlns:a16="http://schemas.microsoft.com/office/drawing/2014/main" xmlns="" id="{00000000-0008-0000-3B00-00007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65593</xdr:row>
          <xdr:rowOff>0</xdr:rowOff>
        </xdr:from>
        <xdr:to>
          <xdr:col>5123</xdr:col>
          <xdr:colOff>0</xdr:colOff>
          <xdr:row>65593</xdr:row>
          <xdr:rowOff>0</xdr:rowOff>
        </xdr:to>
        <xdr:sp macro="" textlink="">
          <xdr:nvSpPr>
            <xdr:cNvPr id="60798" name="Button 382" hidden="1">
              <a:extLst>
                <a:ext uri="{63B3BB69-23CF-44E3-9099-C40C66FF867C}">
                  <a14:compatExt spid="_x0000_s60798"/>
                </a:ext>
                <a:ext uri="{FF2B5EF4-FFF2-40B4-BE49-F238E27FC236}">
                  <a16:creationId xmlns:a16="http://schemas.microsoft.com/office/drawing/2014/main" xmlns="" id="{00000000-0008-0000-3B00-00007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131129</xdr:row>
          <xdr:rowOff>0</xdr:rowOff>
        </xdr:from>
        <xdr:to>
          <xdr:col>5123</xdr:col>
          <xdr:colOff>0</xdr:colOff>
          <xdr:row>131129</xdr:row>
          <xdr:rowOff>0</xdr:rowOff>
        </xdr:to>
        <xdr:sp macro="" textlink="">
          <xdr:nvSpPr>
            <xdr:cNvPr id="60799" name="Button 383" hidden="1">
              <a:extLst>
                <a:ext uri="{63B3BB69-23CF-44E3-9099-C40C66FF867C}">
                  <a14:compatExt spid="_x0000_s60799"/>
                </a:ext>
                <a:ext uri="{FF2B5EF4-FFF2-40B4-BE49-F238E27FC236}">
                  <a16:creationId xmlns:a16="http://schemas.microsoft.com/office/drawing/2014/main" xmlns="" id="{00000000-0008-0000-3B00-00007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196665</xdr:row>
          <xdr:rowOff>0</xdr:rowOff>
        </xdr:from>
        <xdr:to>
          <xdr:col>5123</xdr:col>
          <xdr:colOff>0</xdr:colOff>
          <xdr:row>196665</xdr:row>
          <xdr:rowOff>0</xdr:rowOff>
        </xdr:to>
        <xdr:sp macro="" textlink="">
          <xdr:nvSpPr>
            <xdr:cNvPr id="60800" name="Button 384" hidden="1">
              <a:extLst>
                <a:ext uri="{63B3BB69-23CF-44E3-9099-C40C66FF867C}">
                  <a14:compatExt spid="_x0000_s60800"/>
                </a:ext>
                <a:ext uri="{FF2B5EF4-FFF2-40B4-BE49-F238E27FC236}">
                  <a16:creationId xmlns:a16="http://schemas.microsoft.com/office/drawing/2014/main" xmlns="" id="{00000000-0008-0000-3B00-00008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262201</xdr:row>
          <xdr:rowOff>0</xdr:rowOff>
        </xdr:from>
        <xdr:to>
          <xdr:col>5123</xdr:col>
          <xdr:colOff>0</xdr:colOff>
          <xdr:row>262201</xdr:row>
          <xdr:rowOff>0</xdr:rowOff>
        </xdr:to>
        <xdr:sp macro="" textlink="">
          <xdr:nvSpPr>
            <xdr:cNvPr id="60801" name="Button 385" hidden="1">
              <a:extLst>
                <a:ext uri="{63B3BB69-23CF-44E3-9099-C40C66FF867C}">
                  <a14:compatExt spid="_x0000_s60801"/>
                </a:ext>
                <a:ext uri="{FF2B5EF4-FFF2-40B4-BE49-F238E27FC236}">
                  <a16:creationId xmlns:a16="http://schemas.microsoft.com/office/drawing/2014/main" xmlns="" id="{00000000-0008-0000-3B00-00008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327737</xdr:row>
          <xdr:rowOff>0</xdr:rowOff>
        </xdr:from>
        <xdr:to>
          <xdr:col>5123</xdr:col>
          <xdr:colOff>0</xdr:colOff>
          <xdr:row>327737</xdr:row>
          <xdr:rowOff>0</xdr:rowOff>
        </xdr:to>
        <xdr:sp macro="" textlink="">
          <xdr:nvSpPr>
            <xdr:cNvPr id="60802" name="Button 386" hidden="1">
              <a:extLst>
                <a:ext uri="{63B3BB69-23CF-44E3-9099-C40C66FF867C}">
                  <a14:compatExt spid="_x0000_s60802"/>
                </a:ext>
                <a:ext uri="{FF2B5EF4-FFF2-40B4-BE49-F238E27FC236}">
                  <a16:creationId xmlns:a16="http://schemas.microsoft.com/office/drawing/2014/main" xmlns="" id="{00000000-0008-0000-3B00-00008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393273</xdr:row>
          <xdr:rowOff>0</xdr:rowOff>
        </xdr:from>
        <xdr:to>
          <xdr:col>5123</xdr:col>
          <xdr:colOff>0</xdr:colOff>
          <xdr:row>393273</xdr:row>
          <xdr:rowOff>0</xdr:rowOff>
        </xdr:to>
        <xdr:sp macro="" textlink="">
          <xdr:nvSpPr>
            <xdr:cNvPr id="60803" name="Button 387" hidden="1">
              <a:extLst>
                <a:ext uri="{63B3BB69-23CF-44E3-9099-C40C66FF867C}">
                  <a14:compatExt spid="_x0000_s60803"/>
                </a:ext>
                <a:ext uri="{FF2B5EF4-FFF2-40B4-BE49-F238E27FC236}">
                  <a16:creationId xmlns:a16="http://schemas.microsoft.com/office/drawing/2014/main" xmlns="" id="{00000000-0008-0000-3B00-00008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458809</xdr:row>
          <xdr:rowOff>0</xdr:rowOff>
        </xdr:from>
        <xdr:to>
          <xdr:col>5123</xdr:col>
          <xdr:colOff>0</xdr:colOff>
          <xdr:row>458809</xdr:row>
          <xdr:rowOff>0</xdr:rowOff>
        </xdr:to>
        <xdr:sp macro="" textlink="">
          <xdr:nvSpPr>
            <xdr:cNvPr id="60804" name="Button 388" hidden="1">
              <a:extLst>
                <a:ext uri="{63B3BB69-23CF-44E3-9099-C40C66FF867C}">
                  <a14:compatExt spid="_x0000_s60804"/>
                </a:ext>
                <a:ext uri="{FF2B5EF4-FFF2-40B4-BE49-F238E27FC236}">
                  <a16:creationId xmlns:a16="http://schemas.microsoft.com/office/drawing/2014/main" xmlns="" id="{00000000-0008-0000-3B00-00008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524345</xdr:row>
          <xdr:rowOff>0</xdr:rowOff>
        </xdr:from>
        <xdr:to>
          <xdr:col>5123</xdr:col>
          <xdr:colOff>0</xdr:colOff>
          <xdr:row>524345</xdr:row>
          <xdr:rowOff>0</xdr:rowOff>
        </xdr:to>
        <xdr:sp macro="" textlink="">
          <xdr:nvSpPr>
            <xdr:cNvPr id="60805" name="Button 389" hidden="1">
              <a:extLst>
                <a:ext uri="{63B3BB69-23CF-44E3-9099-C40C66FF867C}">
                  <a14:compatExt spid="_x0000_s60805"/>
                </a:ext>
                <a:ext uri="{FF2B5EF4-FFF2-40B4-BE49-F238E27FC236}">
                  <a16:creationId xmlns:a16="http://schemas.microsoft.com/office/drawing/2014/main" xmlns="" id="{00000000-0008-0000-3B00-00008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589881</xdr:row>
          <xdr:rowOff>0</xdr:rowOff>
        </xdr:from>
        <xdr:to>
          <xdr:col>5123</xdr:col>
          <xdr:colOff>0</xdr:colOff>
          <xdr:row>589881</xdr:row>
          <xdr:rowOff>0</xdr:rowOff>
        </xdr:to>
        <xdr:sp macro="" textlink="">
          <xdr:nvSpPr>
            <xdr:cNvPr id="60806" name="Button 390" hidden="1">
              <a:extLst>
                <a:ext uri="{63B3BB69-23CF-44E3-9099-C40C66FF867C}">
                  <a14:compatExt spid="_x0000_s60806"/>
                </a:ext>
                <a:ext uri="{FF2B5EF4-FFF2-40B4-BE49-F238E27FC236}">
                  <a16:creationId xmlns:a16="http://schemas.microsoft.com/office/drawing/2014/main" xmlns="" id="{00000000-0008-0000-3B00-00008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655417</xdr:row>
          <xdr:rowOff>0</xdr:rowOff>
        </xdr:from>
        <xdr:to>
          <xdr:col>5123</xdr:col>
          <xdr:colOff>0</xdr:colOff>
          <xdr:row>655417</xdr:row>
          <xdr:rowOff>0</xdr:rowOff>
        </xdr:to>
        <xdr:sp macro="" textlink="">
          <xdr:nvSpPr>
            <xdr:cNvPr id="60807" name="Button 391" hidden="1">
              <a:extLst>
                <a:ext uri="{63B3BB69-23CF-44E3-9099-C40C66FF867C}">
                  <a14:compatExt spid="_x0000_s60807"/>
                </a:ext>
                <a:ext uri="{FF2B5EF4-FFF2-40B4-BE49-F238E27FC236}">
                  <a16:creationId xmlns:a16="http://schemas.microsoft.com/office/drawing/2014/main" xmlns="" id="{00000000-0008-0000-3B00-00008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720953</xdr:row>
          <xdr:rowOff>0</xdr:rowOff>
        </xdr:from>
        <xdr:to>
          <xdr:col>5123</xdr:col>
          <xdr:colOff>0</xdr:colOff>
          <xdr:row>720953</xdr:row>
          <xdr:rowOff>0</xdr:rowOff>
        </xdr:to>
        <xdr:sp macro="" textlink="">
          <xdr:nvSpPr>
            <xdr:cNvPr id="60808" name="Button 392" hidden="1">
              <a:extLst>
                <a:ext uri="{63B3BB69-23CF-44E3-9099-C40C66FF867C}">
                  <a14:compatExt spid="_x0000_s60808"/>
                </a:ext>
                <a:ext uri="{FF2B5EF4-FFF2-40B4-BE49-F238E27FC236}">
                  <a16:creationId xmlns:a16="http://schemas.microsoft.com/office/drawing/2014/main" xmlns="" id="{00000000-0008-0000-3B00-00008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786489</xdr:row>
          <xdr:rowOff>0</xdr:rowOff>
        </xdr:from>
        <xdr:to>
          <xdr:col>5123</xdr:col>
          <xdr:colOff>0</xdr:colOff>
          <xdr:row>786489</xdr:row>
          <xdr:rowOff>0</xdr:rowOff>
        </xdr:to>
        <xdr:sp macro="" textlink="">
          <xdr:nvSpPr>
            <xdr:cNvPr id="60809" name="Button 393" hidden="1">
              <a:extLst>
                <a:ext uri="{63B3BB69-23CF-44E3-9099-C40C66FF867C}">
                  <a14:compatExt spid="_x0000_s60809"/>
                </a:ext>
                <a:ext uri="{FF2B5EF4-FFF2-40B4-BE49-F238E27FC236}">
                  <a16:creationId xmlns:a16="http://schemas.microsoft.com/office/drawing/2014/main" xmlns="" id="{00000000-0008-0000-3B00-00008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852025</xdr:row>
          <xdr:rowOff>0</xdr:rowOff>
        </xdr:from>
        <xdr:to>
          <xdr:col>5123</xdr:col>
          <xdr:colOff>0</xdr:colOff>
          <xdr:row>852025</xdr:row>
          <xdr:rowOff>0</xdr:rowOff>
        </xdr:to>
        <xdr:sp macro="" textlink="">
          <xdr:nvSpPr>
            <xdr:cNvPr id="60810" name="Button 394" hidden="1">
              <a:extLst>
                <a:ext uri="{63B3BB69-23CF-44E3-9099-C40C66FF867C}">
                  <a14:compatExt spid="_x0000_s60810"/>
                </a:ext>
                <a:ext uri="{FF2B5EF4-FFF2-40B4-BE49-F238E27FC236}">
                  <a16:creationId xmlns:a16="http://schemas.microsoft.com/office/drawing/2014/main" xmlns="" id="{00000000-0008-0000-3B00-00008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917561</xdr:row>
          <xdr:rowOff>0</xdr:rowOff>
        </xdr:from>
        <xdr:to>
          <xdr:col>5123</xdr:col>
          <xdr:colOff>0</xdr:colOff>
          <xdr:row>917561</xdr:row>
          <xdr:rowOff>0</xdr:rowOff>
        </xdr:to>
        <xdr:sp macro="" textlink="">
          <xdr:nvSpPr>
            <xdr:cNvPr id="60811" name="Button 395" hidden="1">
              <a:extLst>
                <a:ext uri="{63B3BB69-23CF-44E3-9099-C40C66FF867C}">
                  <a14:compatExt spid="_x0000_s60811"/>
                </a:ext>
                <a:ext uri="{FF2B5EF4-FFF2-40B4-BE49-F238E27FC236}">
                  <a16:creationId xmlns:a16="http://schemas.microsoft.com/office/drawing/2014/main" xmlns="" id="{00000000-0008-0000-3B00-00008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983097</xdr:row>
          <xdr:rowOff>0</xdr:rowOff>
        </xdr:from>
        <xdr:to>
          <xdr:col>5123</xdr:col>
          <xdr:colOff>0</xdr:colOff>
          <xdr:row>983097</xdr:row>
          <xdr:rowOff>0</xdr:rowOff>
        </xdr:to>
        <xdr:sp macro="" textlink="">
          <xdr:nvSpPr>
            <xdr:cNvPr id="60812" name="Button 396" hidden="1">
              <a:extLst>
                <a:ext uri="{63B3BB69-23CF-44E3-9099-C40C66FF867C}">
                  <a14:compatExt spid="_x0000_s60812"/>
                </a:ext>
                <a:ext uri="{FF2B5EF4-FFF2-40B4-BE49-F238E27FC236}">
                  <a16:creationId xmlns:a16="http://schemas.microsoft.com/office/drawing/2014/main" xmlns="" id="{00000000-0008-0000-3B00-00008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5377</xdr:col>
          <xdr:colOff>0</xdr:colOff>
          <xdr:row>56</xdr:row>
          <xdr:rowOff>0</xdr:rowOff>
        </xdr:from>
        <xdr:to>
          <xdr:col>5377</xdr:col>
          <xdr:colOff>0</xdr:colOff>
          <xdr:row>56</xdr:row>
          <xdr:rowOff>0</xdr:rowOff>
        </xdr:to>
        <xdr:sp macro="" textlink="">
          <xdr:nvSpPr>
            <xdr:cNvPr id="60813" name="Button 397" hidden="1">
              <a:extLst>
                <a:ext uri="{63B3BB69-23CF-44E3-9099-C40C66FF867C}">
                  <a14:compatExt spid="_x0000_s60813"/>
                </a:ext>
                <a:ext uri="{FF2B5EF4-FFF2-40B4-BE49-F238E27FC236}">
                  <a16:creationId xmlns:a16="http://schemas.microsoft.com/office/drawing/2014/main" xmlns="" id="{00000000-0008-0000-3B00-00008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65593</xdr:row>
          <xdr:rowOff>0</xdr:rowOff>
        </xdr:from>
        <xdr:to>
          <xdr:col>5379</xdr:col>
          <xdr:colOff>0</xdr:colOff>
          <xdr:row>65593</xdr:row>
          <xdr:rowOff>0</xdr:rowOff>
        </xdr:to>
        <xdr:sp macro="" textlink="">
          <xdr:nvSpPr>
            <xdr:cNvPr id="60814" name="Button 398" hidden="1">
              <a:extLst>
                <a:ext uri="{63B3BB69-23CF-44E3-9099-C40C66FF867C}">
                  <a14:compatExt spid="_x0000_s60814"/>
                </a:ext>
                <a:ext uri="{FF2B5EF4-FFF2-40B4-BE49-F238E27FC236}">
                  <a16:creationId xmlns:a16="http://schemas.microsoft.com/office/drawing/2014/main" xmlns="" id="{00000000-0008-0000-3B00-00008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131129</xdr:row>
          <xdr:rowOff>0</xdr:rowOff>
        </xdr:from>
        <xdr:to>
          <xdr:col>5379</xdr:col>
          <xdr:colOff>0</xdr:colOff>
          <xdr:row>131129</xdr:row>
          <xdr:rowOff>0</xdr:rowOff>
        </xdr:to>
        <xdr:sp macro="" textlink="">
          <xdr:nvSpPr>
            <xdr:cNvPr id="60815" name="Button 399" hidden="1">
              <a:extLst>
                <a:ext uri="{63B3BB69-23CF-44E3-9099-C40C66FF867C}">
                  <a14:compatExt spid="_x0000_s60815"/>
                </a:ext>
                <a:ext uri="{FF2B5EF4-FFF2-40B4-BE49-F238E27FC236}">
                  <a16:creationId xmlns:a16="http://schemas.microsoft.com/office/drawing/2014/main" xmlns="" id="{00000000-0008-0000-3B00-00008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196665</xdr:row>
          <xdr:rowOff>0</xdr:rowOff>
        </xdr:from>
        <xdr:to>
          <xdr:col>5379</xdr:col>
          <xdr:colOff>0</xdr:colOff>
          <xdr:row>196665</xdr:row>
          <xdr:rowOff>0</xdr:rowOff>
        </xdr:to>
        <xdr:sp macro="" textlink="">
          <xdr:nvSpPr>
            <xdr:cNvPr id="60816" name="Button 400" hidden="1">
              <a:extLst>
                <a:ext uri="{63B3BB69-23CF-44E3-9099-C40C66FF867C}">
                  <a14:compatExt spid="_x0000_s60816"/>
                </a:ext>
                <a:ext uri="{FF2B5EF4-FFF2-40B4-BE49-F238E27FC236}">
                  <a16:creationId xmlns:a16="http://schemas.microsoft.com/office/drawing/2014/main" xmlns="" id="{00000000-0008-0000-3B00-00009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262201</xdr:row>
          <xdr:rowOff>0</xdr:rowOff>
        </xdr:from>
        <xdr:to>
          <xdr:col>5379</xdr:col>
          <xdr:colOff>0</xdr:colOff>
          <xdr:row>262201</xdr:row>
          <xdr:rowOff>0</xdr:rowOff>
        </xdr:to>
        <xdr:sp macro="" textlink="">
          <xdr:nvSpPr>
            <xdr:cNvPr id="60817" name="Button 401" hidden="1">
              <a:extLst>
                <a:ext uri="{63B3BB69-23CF-44E3-9099-C40C66FF867C}">
                  <a14:compatExt spid="_x0000_s60817"/>
                </a:ext>
                <a:ext uri="{FF2B5EF4-FFF2-40B4-BE49-F238E27FC236}">
                  <a16:creationId xmlns:a16="http://schemas.microsoft.com/office/drawing/2014/main" xmlns="" id="{00000000-0008-0000-3B00-00009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327737</xdr:row>
          <xdr:rowOff>0</xdr:rowOff>
        </xdr:from>
        <xdr:to>
          <xdr:col>5379</xdr:col>
          <xdr:colOff>0</xdr:colOff>
          <xdr:row>327737</xdr:row>
          <xdr:rowOff>0</xdr:rowOff>
        </xdr:to>
        <xdr:sp macro="" textlink="">
          <xdr:nvSpPr>
            <xdr:cNvPr id="60818" name="Button 402" hidden="1">
              <a:extLst>
                <a:ext uri="{63B3BB69-23CF-44E3-9099-C40C66FF867C}">
                  <a14:compatExt spid="_x0000_s60818"/>
                </a:ext>
                <a:ext uri="{FF2B5EF4-FFF2-40B4-BE49-F238E27FC236}">
                  <a16:creationId xmlns:a16="http://schemas.microsoft.com/office/drawing/2014/main" xmlns="" id="{00000000-0008-0000-3B00-00009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393273</xdr:row>
          <xdr:rowOff>0</xdr:rowOff>
        </xdr:from>
        <xdr:to>
          <xdr:col>5379</xdr:col>
          <xdr:colOff>0</xdr:colOff>
          <xdr:row>393273</xdr:row>
          <xdr:rowOff>0</xdr:rowOff>
        </xdr:to>
        <xdr:sp macro="" textlink="">
          <xdr:nvSpPr>
            <xdr:cNvPr id="60819" name="Button 403" hidden="1">
              <a:extLst>
                <a:ext uri="{63B3BB69-23CF-44E3-9099-C40C66FF867C}">
                  <a14:compatExt spid="_x0000_s60819"/>
                </a:ext>
                <a:ext uri="{FF2B5EF4-FFF2-40B4-BE49-F238E27FC236}">
                  <a16:creationId xmlns:a16="http://schemas.microsoft.com/office/drawing/2014/main" xmlns="" id="{00000000-0008-0000-3B00-00009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458809</xdr:row>
          <xdr:rowOff>0</xdr:rowOff>
        </xdr:from>
        <xdr:to>
          <xdr:col>5379</xdr:col>
          <xdr:colOff>0</xdr:colOff>
          <xdr:row>458809</xdr:row>
          <xdr:rowOff>0</xdr:rowOff>
        </xdr:to>
        <xdr:sp macro="" textlink="">
          <xdr:nvSpPr>
            <xdr:cNvPr id="60820" name="Button 404" hidden="1">
              <a:extLst>
                <a:ext uri="{63B3BB69-23CF-44E3-9099-C40C66FF867C}">
                  <a14:compatExt spid="_x0000_s60820"/>
                </a:ext>
                <a:ext uri="{FF2B5EF4-FFF2-40B4-BE49-F238E27FC236}">
                  <a16:creationId xmlns:a16="http://schemas.microsoft.com/office/drawing/2014/main" xmlns="" id="{00000000-0008-0000-3B00-00009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524345</xdr:row>
          <xdr:rowOff>0</xdr:rowOff>
        </xdr:from>
        <xdr:to>
          <xdr:col>5379</xdr:col>
          <xdr:colOff>0</xdr:colOff>
          <xdr:row>524345</xdr:row>
          <xdr:rowOff>0</xdr:rowOff>
        </xdr:to>
        <xdr:sp macro="" textlink="">
          <xdr:nvSpPr>
            <xdr:cNvPr id="60821" name="Button 405" hidden="1">
              <a:extLst>
                <a:ext uri="{63B3BB69-23CF-44E3-9099-C40C66FF867C}">
                  <a14:compatExt spid="_x0000_s60821"/>
                </a:ext>
                <a:ext uri="{FF2B5EF4-FFF2-40B4-BE49-F238E27FC236}">
                  <a16:creationId xmlns:a16="http://schemas.microsoft.com/office/drawing/2014/main" xmlns="" id="{00000000-0008-0000-3B00-00009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589881</xdr:row>
          <xdr:rowOff>0</xdr:rowOff>
        </xdr:from>
        <xdr:to>
          <xdr:col>5379</xdr:col>
          <xdr:colOff>0</xdr:colOff>
          <xdr:row>589881</xdr:row>
          <xdr:rowOff>0</xdr:rowOff>
        </xdr:to>
        <xdr:sp macro="" textlink="">
          <xdr:nvSpPr>
            <xdr:cNvPr id="60822" name="Button 406" hidden="1">
              <a:extLst>
                <a:ext uri="{63B3BB69-23CF-44E3-9099-C40C66FF867C}">
                  <a14:compatExt spid="_x0000_s60822"/>
                </a:ext>
                <a:ext uri="{FF2B5EF4-FFF2-40B4-BE49-F238E27FC236}">
                  <a16:creationId xmlns:a16="http://schemas.microsoft.com/office/drawing/2014/main" xmlns="" id="{00000000-0008-0000-3B00-00009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655417</xdr:row>
          <xdr:rowOff>0</xdr:rowOff>
        </xdr:from>
        <xdr:to>
          <xdr:col>5379</xdr:col>
          <xdr:colOff>0</xdr:colOff>
          <xdr:row>655417</xdr:row>
          <xdr:rowOff>0</xdr:rowOff>
        </xdr:to>
        <xdr:sp macro="" textlink="">
          <xdr:nvSpPr>
            <xdr:cNvPr id="60823" name="Button 407" hidden="1">
              <a:extLst>
                <a:ext uri="{63B3BB69-23CF-44E3-9099-C40C66FF867C}">
                  <a14:compatExt spid="_x0000_s60823"/>
                </a:ext>
                <a:ext uri="{FF2B5EF4-FFF2-40B4-BE49-F238E27FC236}">
                  <a16:creationId xmlns:a16="http://schemas.microsoft.com/office/drawing/2014/main" xmlns="" id="{00000000-0008-0000-3B00-00009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720953</xdr:row>
          <xdr:rowOff>0</xdr:rowOff>
        </xdr:from>
        <xdr:to>
          <xdr:col>5379</xdr:col>
          <xdr:colOff>0</xdr:colOff>
          <xdr:row>720953</xdr:row>
          <xdr:rowOff>0</xdr:rowOff>
        </xdr:to>
        <xdr:sp macro="" textlink="">
          <xdr:nvSpPr>
            <xdr:cNvPr id="60824" name="Button 408" hidden="1">
              <a:extLst>
                <a:ext uri="{63B3BB69-23CF-44E3-9099-C40C66FF867C}">
                  <a14:compatExt spid="_x0000_s60824"/>
                </a:ext>
                <a:ext uri="{FF2B5EF4-FFF2-40B4-BE49-F238E27FC236}">
                  <a16:creationId xmlns:a16="http://schemas.microsoft.com/office/drawing/2014/main" xmlns="" id="{00000000-0008-0000-3B00-00009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786489</xdr:row>
          <xdr:rowOff>0</xdr:rowOff>
        </xdr:from>
        <xdr:to>
          <xdr:col>5379</xdr:col>
          <xdr:colOff>0</xdr:colOff>
          <xdr:row>786489</xdr:row>
          <xdr:rowOff>0</xdr:rowOff>
        </xdr:to>
        <xdr:sp macro="" textlink="">
          <xdr:nvSpPr>
            <xdr:cNvPr id="60825" name="Button 409" hidden="1">
              <a:extLst>
                <a:ext uri="{63B3BB69-23CF-44E3-9099-C40C66FF867C}">
                  <a14:compatExt spid="_x0000_s60825"/>
                </a:ext>
                <a:ext uri="{FF2B5EF4-FFF2-40B4-BE49-F238E27FC236}">
                  <a16:creationId xmlns:a16="http://schemas.microsoft.com/office/drawing/2014/main" xmlns="" id="{00000000-0008-0000-3B00-00009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852025</xdr:row>
          <xdr:rowOff>0</xdr:rowOff>
        </xdr:from>
        <xdr:to>
          <xdr:col>5379</xdr:col>
          <xdr:colOff>0</xdr:colOff>
          <xdr:row>852025</xdr:row>
          <xdr:rowOff>0</xdr:rowOff>
        </xdr:to>
        <xdr:sp macro="" textlink="">
          <xdr:nvSpPr>
            <xdr:cNvPr id="60826" name="Button 410" hidden="1">
              <a:extLst>
                <a:ext uri="{63B3BB69-23CF-44E3-9099-C40C66FF867C}">
                  <a14:compatExt spid="_x0000_s60826"/>
                </a:ext>
                <a:ext uri="{FF2B5EF4-FFF2-40B4-BE49-F238E27FC236}">
                  <a16:creationId xmlns:a16="http://schemas.microsoft.com/office/drawing/2014/main" xmlns="" id="{00000000-0008-0000-3B00-00009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917561</xdr:row>
          <xdr:rowOff>0</xdr:rowOff>
        </xdr:from>
        <xdr:to>
          <xdr:col>5379</xdr:col>
          <xdr:colOff>0</xdr:colOff>
          <xdr:row>917561</xdr:row>
          <xdr:rowOff>0</xdr:rowOff>
        </xdr:to>
        <xdr:sp macro="" textlink="">
          <xdr:nvSpPr>
            <xdr:cNvPr id="60827" name="Button 411" hidden="1">
              <a:extLst>
                <a:ext uri="{63B3BB69-23CF-44E3-9099-C40C66FF867C}">
                  <a14:compatExt spid="_x0000_s60827"/>
                </a:ext>
                <a:ext uri="{FF2B5EF4-FFF2-40B4-BE49-F238E27FC236}">
                  <a16:creationId xmlns:a16="http://schemas.microsoft.com/office/drawing/2014/main" xmlns="" id="{00000000-0008-0000-3B00-00009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983097</xdr:row>
          <xdr:rowOff>0</xdr:rowOff>
        </xdr:from>
        <xdr:to>
          <xdr:col>5379</xdr:col>
          <xdr:colOff>0</xdr:colOff>
          <xdr:row>983097</xdr:row>
          <xdr:rowOff>0</xdr:rowOff>
        </xdr:to>
        <xdr:sp macro="" textlink="">
          <xdr:nvSpPr>
            <xdr:cNvPr id="60828" name="Button 412" hidden="1">
              <a:extLst>
                <a:ext uri="{63B3BB69-23CF-44E3-9099-C40C66FF867C}">
                  <a14:compatExt spid="_x0000_s60828"/>
                </a:ext>
                <a:ext uri="{FF2B5EF4-FFF2-40B4-BE49-F238E27FC236}">
                  <a16:creationId xmlns:a16="http://schemas.microsoft.com/office/drawing/2014/main" xmlns="" id="{00000000-0008-0000-3B00-00009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5633</xdr:col>
          <xdr:colOff>0</xdr:colOff>
          <xdr:row>56</xdr:row>
          <xdr:rowOff>0</xdr:rowOff>
        </xdr:from>
        <xdr:to>
          <xdr:col>5633</xdr:col>
          <xdr:colOff>0</xdr:colOff>
          <xdr:row>56</xdr:row>
          <xdr:rowOff>0</xdr:rowOff>
        </xdr:to>
        <xdr:sp macro="" textlink="">
          <xdr:nvSpPr>
            <xdr:cNvPr id="60829" name="Button 413" hidden="1">
              <a:extLst>
                <a:ext uri="{63B3BB69-23CF-44E3-9099-C40C66FF867C}">
                  <a14:compatExt spid="_x0000_s60829"/>
                </a:ext>
                <a:ext uri="{FF2B5EF4-FFF2-40B4-BE49-F238E27FC236}">
                  <a16:creationId xmlns:a16="http://schemas.microsoft.com/office/drawing/2014/main" xmlns="" id="{00000000-0008-0000-3B00-00009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65593</xdr:row>
          <xdr:rowOff>0</xdr:rowOff>
        </xdr:from>
        <xdr:to>
          <xdr:col>5635</xdr:col>
          <xdr:colOff>0</xdr:colOff>
          <xdr:row>65593</xdr:row>
          <xdr:rowOff>0</xdr:rowOff>
        </xdr:to>
        <xdr:sp macro="" textlink="">
          <xdr:nvSpPr>
            <xdr:cNvPr id="60830" name="Button 414" hidden="1">
              <a:extLst>
                <a:ext uri="{63B3BB69-23CF-44E3-9099-C40C66FF867C}">
                  <a14:compatExt spid="_x0000_s60830"/>
                </a:ext>
                <a:ext uri="{FF2B5EF4-FFF2-40B4-BE49-F238E27FC236}">
                  <a16:creationId xmlns:a16="http://schemas.microsoft.com/office/drawing/2014/main" xmlns="" id="{00000000-0008-0000-3B00-00009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131129</xdr:row>
          <xdr:rowOff>0</xdr:rowOff>
        </xdr:from>
        <xdr:to>
          <xdr:col>5635</xdr:col>
          <xdr:colOff>0</xdr:colOff>
          <xdr:row>131129</xdr:row>
          <xdr:rowOff>0</xdr:rowOff>
        </xdr:to>
        <xdr:sp macro="" textlink="">
          <xdr:nvSpPr>
            <xdr:cNvPr id="60831" name="Button 415" hidden="1">
              <a:extLst>
                <a:ext uri="{63B3BB69-23CF-44E3-9099-C40C66FF867C}">
                  <a14:compatExt spid="_x0000_s60831"/>
                </a:ext>
                <a:ext uri="{FF2B5EF4-FFF2-40B4-BE49-F238E27FC236}">
                  <a16:creationId xmlns:a16="http://schemas.microsoft.com/office/drawing/2014/main" xmlns="" id="{00000000-0008-0000-3B00-00009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196665</xdr:row>
          <xdr:rowOff>0</xdr:rowOff>
        </xdr:from>
        <xdr:to>
          <xdr:col>5635</xdr:col>
          <xdr:colOff>0</xdr:colOff>
          <xdr:row>196665</xdr:row>
          <xdr:rowOff>0</xdr:rowOff>
        </xdr:to>
        <xdr:sp macro="" textlink="">
          <xdr:nvSpPr>
            <xdr:cNvPr id="60832" name="Button 416" hidden="1">
              <a:extLst>
                <a:ext uri="{63B3BB69-23CF-44E3-9099-C40C66FF867C}">
                  <a14:compatExt spid="_x0000_s60832"/>
                </a:ext>
                <a:ext uri="{FF2B5EF4-FFF2-40B4-BE49-F238E27FC236}">
                  <a16:creationId xmlns:a16="http://schemas.microsoft.com/office/drawing/2014/main" xmlns="" id="{00000000-0008-0000-3B00-0000A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262201</xdr:row>
          <xdr:rowOff>0</xdr:rowOff>
        </xdr:from>
        <xdr:to>
          <xdr:col>5635</xdr:col>
          <xdr:colOff>0</xdr:colOff>
          <xdr:row>262201</xdr:row>
          <xdr:rowOff>0</xdr:rowOff>
        </xdr:to>
        <xdr:sp macro="" textlink="">
          <xdr:nvSpPr>
            <xdr:cNvPr id="60833" name="Button 417" hidden="1">
              <a:extLst>
                <a:ext uri="{63B3BB69-23CF-44E3-9099-C40C66FF867C}">
                  <a14:compatExt spid="_x0000_s60833"/>
                </a:ext>
                <a:ext uri="{FF2B5EF4-FFF2-40B4-BE49-F238E27FC236}">
                  <a16:creationId xmlns:a16="http://schemas.microsoft.com/office/drawing/2014/main" xmlns="" id="{00000000-0008-0000-3B00-0000A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327737</xdr:row>
          <xdr:rowOff>0</xdr:rowOff>
        </xdr:from>
        <xdr:to>
          <xdr:col>5635</xdr:col>
          <xdr:colOff>0</xdr:colOff>
          <xdr:row>327737</xdr:row>
          <xdr:rowOff>0</xdr:rowOff>
        </xdr:to>
        <xdr:sp macro="" textlink="">
          <xdr:nvSpPr>
            <xdr:cNvPr id="60834" name="Button 418" hidden="1">
              <a:extLst>
                <a:ext uri="{63B3BB69-23CF-44E3-9099-C40C66FF867C}">
                  <a14:compatExt spid="_x0000_s60834"/>
                </a:ext>
                <a:ext uri="{FF2B5EF4-FFF2-40B4-BE49-F238E27FC236}">
                  <a16:creationId xmlns:a16="http://schemas.microsoft.com/office/drawing/2014/main" xmlns="" id="{00000000-0008-0000-3B00-0000A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393273</xdr:row>
          <xdr:rowOff>0</xdr:rowOff>
        </xdr:from>
        <xdr:to>
          <xdr:col>5635</xdr:col>
          <xdr:colOff>0</xdr:colOff>
          <xdr:row>393273</xdr:row>
          <xdr:rowOff>0</xdr:rowOff>
        </xdr:to>
        <xdr:sp macro="" textlink="">
          <xdr:nvSpPr>
            <xdr:cNvPr id="60835" name="Button 419" hidden="1">
              <a:extLst>
                <a:ext uri="{63B3BB69-23CF-44E3-9099-C40C66FF867C}">
                  <a14:compatExt spid="_x0000_s60835"/>
                </a:ext>
                <a:ext uri="{FF2B5EF4-FFF2-40B4-BE49-F238E27FC236}">
                  <a16:creationId xmlns:a16="http://schemas.microsoft.com/office/drawing/2014/main" xmlns="" id="{00000000-0008-0000-3B00-0000A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458809</xdr:row>
          <xdr:rowOff>0</xdr:rowOff>
        </xdr:from>
        <xdr:to>
          <xdr:col>5635</xdr:col>
          <xdr:colOff>0</xdr:colOff>
          <xdr:row>458809</xdr:row>
          <xdr:rowOff>0</xdr:rowOff>
        </xdr:to>
        <xdr:sp macro="" textlink="">
          <xdr:nvSpPr>
            <xdr:cNvPr id="60836" name="Button 420" hidden="1">
              <a:extLst>
                <a:ext uri="{63B3BB69-23CF-44E3-9099-C40C66FF867C}">
                  <a14:compatExt spid="_x0000_s60836"/>
                </a:ext>
                <a:ext uri="{FF2B5EF4-FFF2-40B4-BE49-F238E27FC236}">
                  <a16:creationId xmlns:a16="http://schemas.microsoft.com/office/drawing/2014/main" xmlns="" id="{00000000-0008-0000-3B00-0000A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524345</xdr:row>
          <xdr:rowOff>0</xdr:rowOff>
        </xdr:from>
        <xdr:to>
          <xdr:col>5635</xdr:col>
          <xdr:colOff>0</xdr:colOff>
          <xdr:row>524345</xdr:row>
          <xdr:rowOff>0</xdr:rowOff>
        </xdr:to>
        <xdr:sp macro="" textlink="">
          <xdr:nvSpPr>
            <xdr:cNvPr id="60837" name="Button 421" hidden="1">
              <a:extLst>
                <a:ext uri="{63B3BB69-23CF-44E3-9099-C40C66FF867C}">
                  <a14:compatExt spid="_x0000_s60837"/>
                </a:ext>
                <a:ext uri="{FF2B5EF4-FFF2-40B4-BE49-F238E27FC236}">
                  <a16:creationId xmlns:a16="http://schemas.microsoft.com/office/drawing/2014/main" xmlns="" id="{00000000-0008-0000-3B00-0000A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589881</xdr:row>
          <xdr:rowOff>0</xdr:rowOff>
        </xdr:from>
        <xdr:to>
          <xdr:col>5635</xdr:col>
          <xdr:colOff>0</xdr:colOff>
          <xdr:row>589881</xdr:row>
          <xdr:rowOff>0</xdr:rowOff>
        </xdr:to>
        <xdr:sp macro="" textlink="">
          <xdr:nvSpPr>
            <xdr:cNvPr id="60838" name="Button 422" hidden="1">
              <a:extLst>
                <a:ext uri="{63B3BB69-23CF-44E3-9099-C40C66FF867C}">
                  <a14:compatExt spid="_x0000_s60838"/>
                </a:ext>
                <a:ext uri="{FF2B5EF4-FFF2-40B4-BE49-F238E27FC236}">
                  <a16:creationId xmlns:a16="http://schemas.microsoft.com/office/drawing/2014/main" xmlns="" id="{00000000-0008-0000-3B00-0000A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655417</xdr:row>
          <xdr:rowOff>0</xdr:rowOff>
        </xdr:from>
        <xdr:to>
          <xdr:col>5635</xdr:col>
          <xdr:colOff>0</xdr:colOff>
          <xdr:row>655417</xdr:row>
          <xdr:rowOff>0</xdr:rowOff>
        </xdr:to>
        <xdr:sp macro="" textlink="">
          <xdr:nvSpPr>
            <xdr:cNvPr id="60839" name="Button 423" hidden="1">
              <a:extLst>
                <a:ext uri="{63B3BB69-23CF-44E3-9099-C40C66FF867C}">
                  <a14:compatExt spid="_x0000_s60839"/>
                </a:ext>
                <a:ext uri="{FF2B5EF4-FFF2-40B4-BE49-F238E27FC236}">
                  <a16:creationId xmlns:a16="http://schemas.microsoft.com/office/drawing/2014/main" xmlns="" id="{00000000-0008-0000-3B00-0000A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720953</xdr:row>
          <xdr:rowOff>0</xdr:rowOff>
        </xdr:from>
        <xdr:to>
          <xdr:col>5635</xdr:col>
          <xdr:colOff>0</xdr:colOff>
          <xdr:row>720953</xdr:row>
          <xdr:rowOff>0</xdr:rowOff>
        </xdr:to>
        <xdr:sp macro="" textlink="">
          <xdr:nvSpPr>
            <xdr:cNvPr id="60840" name="Button 424" hidden="1">
              <a:extLst>
                <a:ext uri="{63B3BB69-23CF-44E3-9099-C40C66FF867C}">
                  <a14:compatExt spid="_x0000_s60840"/>
                </a:ext>
                <a:ext uri="{FF2B5EF4-FFF2-40B4-BE49-F238E27FC236}">
                  <a16:creationId xmlns:a16="http://schemas.microsoft.com/office/drawing/2014/main" xmlns="" id="{00000000-0008-0000-3B00-0000A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786489</xdr:row>
          <xdr:rowOff>0</xdr:rowOff>
        </xdr:from>
        <xdr:to>
          <xdr:col>5635</xdr:col>
          <xdr:colOff>0</xdr:colOff>
          <xdr:row>786489</xdr:row>
          <xdr:rowOff>0</xdr:rowOff>
        </xdr:to>
        <xdr:sp macro="" textlink="">
          <xdr:nvSpPr>
            <xdr:cNvPr id="60841" name="Button 425" hidden="1">
              <a:extLst>
                <a:ext uri="{63B3BB69-23CF-44E3-9099-C40C66FF867C}">
                  <a14:compatExt spid="_x0000_s60841"/>
                </a:ext>
                <a:ext uri="{FF2B5EF4-FFF2-40B4-BE49-F238E27FC236}">
                  <a16:creationId xmlns:a16="http://schemas.microsoft.com/office/drawing/2014/main" xmlns="" id="{00000000-0008-0000-3B00-0000A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852025</xdr:row>
          <xdr:rowOff>0</xdr:rowOff>
        </xdr:from>
        <xdr:to>
          <xdr:col>5635</xdr:col>
          <xdr:colOff>0</xdr:colOff>
          <xdr:row>852025</xdr:row>
          <xdr:rowOff>0</xdr:rowOff>
        </xdr:to>
        <xdr:sp macro="" textlink="">
          <xdr:nvSpPr>
            <xdr:cNvPr id="60842" name="Button 426" hidden="1">
              <a:extLst>
                <a:ext uri="{63B3BB69-23CF-44E3-9099-C40C66FF867C}">
                  <a14:compatExt spid="_x0000_s60842"/>
                </a:ext>
                <a:ext uri="{FF2B5EF4-FFF2-40B4-BE49-F238E27FC236}">
                  <a16:creationId xmlns:a16="http://schemas.microsoft.com/office/drawing/2014/main" xmlns="" id="{00000000-0008-0000-3B00-0000A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917561</xdr:row>
          <xdr:rowOff>0</xdr:rowOff>
        </xdr:from>
        <xdr:to>
          <xdr:col>5635</xdr:col>
          <xdr:colOff>0</xdr:colOff>
          <xdr:row>917561</xdr:row>
          <xdr:rowOff>0</xdr:rowOff>
        </xdr:to>
        <xdr:sp macro="" textlink="">
          <xdr:nvSpPr>
            <xdr:cNvPr id="60843" name="Button 427" hidden="1">
              <a:extLst>
                <a:ext uri="{63B3BB69-23CF-44E3-9099-C40C66FF867C}">
                  <a14:compatExt spid="_x0000_s60843"/>
                </a:ext>
                <a:ext uri="{FF2B5EF4-FFF2-40B4-BE49-F238E27FC236}">
                  <a16:creationId xmlns:a16="http://schemas.microsoft.com/office/drawing/2014/main" xmlns="" id="{00000000-0008-0000-3B00-0000A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983097</xdr:row>
          <xdr:rowOff>0</xdr:rowOff>
        </xdr:from>
        <xdr:to>
          <xdr:col>5635</xdr:col>
          <xdr:colOff>0</xdr:colOff>
          <xdr:row>983097</xdr:row>
          <xdr:rowOff>0</xdr:rowOff>
        </xdr:to>
        <xdr:sp macro="" textlink="">
          <xdr:nvSpPr>
            <xdr:cNvPr id="60844" name="Button 428" hidden="1">
              <a:extLst>
                <a:ext uri="{63B3BB69-23CF-44E3-9099-C40C66FF867C}">
                  <a14:compatExt spid="_x0000_s60844"/>
                </a:ext>
                <a:ext uri="{FF2B5EF4-FFF2-40B4-BE49-F238E27FC236}">
                  <a16:creationId xmlns:a16="http://schemas.microsoft.com/office/drawing/2014/main" xmlns="" id="{00000000-0008-0000-3B00-0000A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5889</xdr:col>
          <xdr:colOff>0</xdr:colOff>
          <xdr:row>56</xdr:row>
          <xdr:rowOff>0</xdr:rowOff>
        </xdr:from>
        <xdr:to>
          <xdr:col>5889</xdr:col>
          <xdr:colOff>0</xdr:colOff>
          <xdr:row>56</xdr:row>
          <xdr:rowOff>0</xdr:rowOff>
        </xdr:to>
        <xdr:sp macro="" textlink="">
          <xdr:nvSpPr>
            <xdr:cNvPr id="60845" name="Button 429" hidden="1">
              <a:extLst>
                <a:ext uri="{63B3BB69-23CF-44E3-9099-C40C66FF867C}">
                  <a14:compatExt spid="_x0000_s60845"/>
                </a:ext>
                <a:ext uri="{FF2B5EF4-FFF2-40B4-BE49-F238E27FC236}">
                  <a16:creationId xmlns:a16="http://schemas.microsoft.com/office/drawing/2014/main" xmlns="" id="{00000000-0008-0000-3B00-0000A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65593</xdr:row>
          <xdr:rowOff>0</xdr:rowOff>
        </xdr:from>
        <xdr:to>
          <xdr:col>5891</xdr:col>
          <xdr:colOff>0</xdr:colOff>
          <xdr:row>65593</xdr:row>
          <xdr:rowOff>0</xdr:rowOff>
        </xdr:to>
        <xdr:sp macro="" textlink="">
          <xdr:nvSpPr>
            <xdr:cNvPr id="60846" name="Button 430" hidden="1">
              <a:extLst>
                <a:ext uri="{63B3BB69-23CF-44E3-9099-C40C66FF867C}">
                  <a14:compatExt spid="_x0000_s60846"/>
                </a:ext>
                <a:ext uri="{FF2B5EF4-FFF2-40B4-BE49-F238E27FC236}">
                  <a16:creationId xmlns:a16="http://schemas.microsoft.com/office/drawing/2014/main" xmlns="" id="{00000000-0008-0000-3B00-0000A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131129</xdr:row>
          <xdr:rowOff>0</xdr:rowOff>
        </xdr:from>
        <xdr:to>
          <xdr:col>5891</xdr:col>
          <xdr:colOff>0</xdr:colOff>
          <xdr:row>131129</xdr:row>
          <xdr:rowOff>0</xdr:rowOff>
        </xdr:to>
        <xdr:sp macro="" textlink="">
          <xdr:nvSpPr>
            <xdr:cNvPr id="60847" name="Button 431" hidden="1">
              <a:extLst>
                <a:ext uri="{63B3BB69-23CF-44E3-9099-C40C66FF867C}">
                  <a14:compatExt spid="_x0000_s60847"/>
                </a:ext>
                <a:ext uri="{FF2B5EF4-FFF2-40B4-BE49-F238E27FC236}">
                  <a16:creationId xmlns:a16="http://schemas.microsoft.com/office/drawing/2014/main" xmlns="" id="{00000000-0008-0000-3B00-0000A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196665</xdr:row>
          <xdr:rowOff>0</xdr:rowOff>
        </xdr:from>
        <xdr:to>
          <xdr:col>5891</xdr:col>
          <xdr:colOff>0</xdr:colOff>
          <xdr:row>196665</xdr:row>
          <xdr:rowOff>0</xdr:rowOff>
        </xdr:to>
        <xdr:sp macro="" textlink="">
          <xdr:nvSpPr>
            <xdr:cNvPr id="60848" name="Button 432" hidden="1">
              <a:extLst>
                <a:ext uri="{63B3BB69-23CF-44E3-9099-C40C66FF867C}">
                  <a14:compatExt spid="_x0000_s60848"/>
                </a:ext>
                <a:ext uri="{FF2B5EF4-FFF2-40B4-BE49-F238E27FC236}">
                  <a16:creationId xmlns:a16="http://schemas.microsoft.com/office/drawing/2014/main" xmlns="" id="{00000000-0008-0000-3B00-0000B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262201</xdr:row>
          <xdr:rowOff>0</xdr:rowOff>
        </xdr:from>
        <xdr:to>
          <xdr:col>5891</xdr:col>
          <xdr:colOff>0</xdr:colOff>
          <xdr:row>262201</xdr:row>
          <xdr:rowOff>0</xdr:rowOff>
        </xdr:to>
        <xdr:sp macro="" textlink="">
          <xdr:nvSpPr>
            <xdr:cNvPr id="60849" name="Button 433" hidden="1">
              <a:extLst>
                <a:ext uri="{63B3BB69-23CF-44E3-9099-C40C66FF867C}">
                  <a14:compatExt spid="_x0000_s60849"/>
                </a:ext>
                <a:ext uri="{FF2B5EF4-FFF2-40B4-BE49-F238E27FC236}">
                  <a16:creationId xmlns:a16="http://schemas.microsoft.com/office/drawing/2014/main" xmlns="" id="{00000000-0008-0000-3B00-0000B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327737</xdr:row>
          <xdr:rowOff>0</xdr:rowOff>
        </xdr:from>
        <xdr:to>
          <xdr:col>5891</xdr:col>
          <xdr:colOff>0</xdr:colOff>
          <xdr:row>327737</xdr:row>
          <xdr:rowOff>0</xdr:rowOff>
        </xdr:to>
        <xdr:sp macro="" textlink="">
          <xdr:nvSpPr>
            <xdr:cNvPr id="60850" name="Button 434" hidden="1">
              <a:extLst>
                <a:ext uri="{63B3BB69-23CF-44E3-9099-C40C66FF867C}">
                  <a14:compatExt spid="_x0000_s60850"/>
                </a:ext>
                <a:ext uri="{FF2B5EF4-FFF2-40B4-BE49-F238E27FC236}">
                  <a16:creationId xmlns:a16="http://schemas.microsoft.com/office/drawing/2014/main" xmlns="" id="{00000000-0008-0000-3B00-0000B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393273</xdr:row>
          <xdr:rowOff>0</xdr:rowOff>
        </xdr:from>
        <xdr:to>
          <xdr:col>5891</xdr:col>
          <xdr:colOff>0</xdr:colOff>
          <xdr:row>393273</xdr:row>
          <xdr:rowOff>0</xdr:rowOff>
        </xdr:to>
        <xdr:sp macro="" textlink="">
          <xdr:nvSpPr>
            <xdr:cNvPr id="60851" name="Button 435" hidden="1">
              <a:extLst>
                <a:ext uri="{63B3BB69-23CF-44E3-9099-C40C66FF867C}">
                  <a14:compatExt spid="_x0000_s60851"/>
                </a:ext>
                <a:ext uri="{FF2B5EF4-FFF2-40B4-BE49-F238E27FC236}">
                  <a16:creationId xmlns:a16="http://schemas.microsoft.com/office/drawing/2014/main" xmlns="" id="{00000000-0008-0000-3B00-0000B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458809</xdr:row>
          <xdr:rowOff>0</xdr:rowOff>
        </xdr:from>
        <xdr:to>
          <xdr:col>5891</xdr:col>
          <xdr:colOff>0</xdr:colOff>
          <xdr:row>458809</xdr:row>
          <xdr:rowOff>0</xdr:rowOff>
        </xdr:to>
        <xdr:sp macro="" textlink="">
          <xdr:nvSpPr>
            <xdr:cNvPr id="60852" name="Button 436" hidden="1">
              <a:extLst>
                <a:ext uri="{63B3BB69-23CF-44E3-9099-C40C66FF867C}">
                  <a14:compatExt spid="_x0000_s60852"/>
                </a:ext>
                <a:ext uri="{FF2B5EF4-FFF2-40B4-BE49-F238E27FC236}">
                  <a16:creationId xmlns:a16="http://schemas.microsoft.com/office/drawing/2014/main" xmlns="" id="{00000000-0008-0000-3B00-0000B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524345</xdr:row>
          <xdr:rowOff>0</xdr:rowOff>
        </xdr:from>
        <xdr:to>
          <xdr:col>5891</xdr:col>
          <xdr:colOff>0</xdr:colOff>
          <xdr:row>524345</xdr:row>
          <xdr:rowOff>0</xdr:rowOff>
        </xdr:to>
        <xdr:sp macro="" textlink="">
          <xdr:nvSpPr>
            <xdr:cNvPr id="60853" name="Button 437" hidden="1">
              <a:extLst>
                <a:ext uri="{63B3BB69-23CF-44E3-9099-C40C66FF867C}">
                  <a14:compatExt spid="_x0000_s60853"/>
                </a:ext>
                <a:ext uri="{FF2B5EF4-FFF2-40B4-BE49-F238E27FC236}">
                  <a16:creationId xmlns:a16="http://schemas.microsoft.com/office/drawing/2014/main" xmlns="" id="{00000000-0008-0000-3B00-0000B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589881</xdr:row>
          <xdr:rowOff>0</xdr:rowOff>
        </xdr:from>
        <xdr:to>
          <xdr:col>5891</xdr:col>
          <xdr:colOff>0</xdr:colOff>
          <xdr:row>589881</xdr:row>
          <xdr:rowOff>0</xdr:rowOff>
        </xdr:to>
        <xdr:sp macro="" textlink="">
          <xdr:nvSpPr>
            <xdr:cNvPr id="60854" name="Button 438" hidden="1">
              <a:extLst>
                <a:ext uri="{63B3BB69-23CF-44E3-9099-C40C66FF867C}">
                  <a14:compatExt spid="_x0000_s60854"/>
                </a:ext>
                <a:ext uri="{FF2B5EF4-FFF2-40B4-BE49-F238E27FC236}">
                  <a16:creationId xmlns:a16="http://schemas.microsoft.com/office/drawing/2014/main" xmlns="" id="{00000000-0008-0000-3B00-0000B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655417</xdr:row>
          <xdr:rowOff>0</xdr:rowOff>
        </xdr:from>
        <xdr:to>
          <xdr:col>5891</xdr:col>
          <xdr:colOff>0</xdr:colOff>
          <xdr:row>655417</xdr:row>
          <xdr:rowOff>0</xdr:rowOff>
        </xdr:to>
        <xdr:sp macro="" textlink="">
          <xdr:nvSpPr>
            <xdr:cNvPr id="60855" name="Button 439" hidden="1">
              <a:extLst>
                <a:ext uri="{63B3BB69-23CF-44E3-9099-C40C66FF867C}">
                  <a14:compatExt spid="_x0000_s60855"/>
                </a:ext>
                <a:ext uri="{FF2B5EF4-FFF2-40B4-BE49-F238E27FC236}">
                  <a16:creationId xmlns:a16="http://schemas.microsoft.com/office/drawing/2014/main" xmlns="" id="{00000000-0008-0000-3B00-0000B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720953</xdr:row>
          <xdr:rowOff>0</xdr:rowOff>
        </xdr:from>
        <xdr:to>
          <xdr:col>5891</xdr:col>
          <xdr:colOff>0</xdr:colOff>
          <xdr:row>720953</xdr:row>
          <xdr:rowOff>0</xdr:rowOff>
        </xdr:to>
        <xdr:sp macro="" textlink="">
          <xdr:nvSpPr>
            <xdr:cNvPr id="60856" name="Button 440" hidden="1">
              <a:extLst>
                <a:ext uri="{63B3BB69-23CF-44E3-9099-C40C66FF867C}">
                  <a14:compatExt spid="_x0000_s60856"/>
                </a:ext>
                <a:ext uri="{FF2B5EF4-FFF2-40B4-BE49-F238E27FC236}">
                  <a16:creationId xmlns:a16="http://schemas.microsoft.com/office/drawing/2014/main" xmlns="" id="{00000000-0008-0000-3B00-0000B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786489</xdr:row>
          <xdr:rowOff>0</xdr:rowOff>
        </xdr:from>
        <xdr:to>
          <xdr:col>5891</xdr:col>
          <xdr:colOff>0</xdr:colOff>
          <xdr:row>786489</xdr:row>
          <xdr:rowOff>0</xdr:rowOff>
        </xdr:to>
        <xdr:sp macro="" textlink="">
          <xdr:nvSpPr>
            <xdr:cNvPr id="60857" name="Button 441" hidden="1">
              <a:extLst>
                <a:ext uri="{63B3BB69-23CF-44E3-9099-C40C66FF867C}">
                  <a14:compatExt spid="_x0000_s60857"/>
                </a:ext>
                <a:ext uri="{FF2B5EF4-FFF2-40B4-BE49-F238E27FC236}">
                  <a16:creationId xmlns:a16="http://schemas.microsoft.com/office/drawing/2014/main" xmlns="" id="{00000000-0008-0000-3B00-0000B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852025</xdr:row>
          <xdr:rowOff>0</xdr:rowOff>
        </xdr:from>
        <xdr:to>
          <xdr:col>5891</xdr:col>
          <xdr:colOff>0</xdr:colOff>
          <xdr:row>852025</xdr:row>
          <xdr:rowOff>0</xdr:rowOff>
        </xdr:to>
        <xdr:sp macro="" textlink="">
          <xdr:nvSpPr>
            <xdr:cNvPr id="60858" name="Button 442" hidden="1">
              <a:extLst>
                <a:ext uri="{63B3BB69-23CF-44E3-9099-C40C66FF867C}">
                  <a14:compatExt spid="_x0000_s60858"/>
                </a:ext>
                <a:ext uri="{FF2B5EF4-FFF2-40B4-BE49-F238E27FC236}">
                  <a16:creationId xmlns:a16="http://schemas.microsoft.com/office/drawing/2014/main" xmlns="" id="{00000000-0008-0000-3B00-0000B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917561</xdr:row>
          <xdr:rowOff>0</xdr:rowOff>
        </xdr:from>
        <xdr:to>
          <xdr:col>5891</xdr:col>
          <xdr:colOff>0</xdr:colOff>
          <xdr:row>917561</xdr:row>
          <xdr:rowOff>0</xdr:rowOff>
        </xdr:to>
        <xdr:sp macro="" textlink="">
          <xdr:nvSpPr>
            <xdr:cNvPr id="60859" name="Button 443" hidden="1">
              <a:extLst>
                <a:ext uri="{63B3BB69-23CF-44E3-9099-C40C66FF867C}">
                  <a14:compatExt spid="_x0000_s60859"/>
                </a:ext>
                <a:ext uri="{FF2B5EF4-FFF2-40B4-BE49-F238E27FC236}">
                  <a16:creationId xmlns:a16="http://schemas.microsoft.com/office/drawing/2014/main" xmlns="" id="{00000000-0008-0000-3B00-0000B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983097</xdr:row>
          <xdr:rowOff>0</xdr:rowOff>
        </xdr:from>
        <xdr:to>
          <xdr:col>5891</xdr:col>
          <xdr:colOff>0</xdr:colOff>
          <xdr:row>983097</xdr:row>
          <xdr:rowOff>0</xdr:rowOff>
        </xdr:to>
        <xdr:sp macro="" textlink="">
          <xdr:nvSpPr>
            <xdr:cNvPr id="60860" name="Button 444" hidden="1">
              <a:extLst>
                <a:ext uri="{63B3BB69-23CF-44E3-9099-C40C66FF867C}">
                  <a14:compatExt spid="_x0000_s60860"/>
                </a:ext>
                <a:ext uri="{FF2B5EF4-FFF2-40B4-BE49-F238E27FC236}">
                  <a16:creationId xmlns:a16="http://schemas.microsoft.com/office/drawing/2014/main" xmlns="" id="{00000000-0008-0000-3B00-0000B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6145</xdr:col>
          <xdr:colOff>0</xdr:colOff>
          <xdr:row>56</xdr:row>
          <xdr:rowOff>0</xdr:rowOff>
        </xdr:from>
        <xdr:to>
          <xdr:col>6145</xdr:col>
          <xdr:colOff>0</xdr:colOff>
          <xdr:row>56</xdr:row>
          <xdr:rowOff>0</xdr:rowOff>
        </xdr:to>
        <xdr:sp macro="" textlink="">
          <xdr:nvSpPr>
            <xdr:cNvPr id="60861" name="Button 445" hidden="1">
              <a:extLst>
                <a:ext uri="{63B3BB69-23CF-44E3-9099-C40C66FF867C}">
                  <a14:compatExt spid="_x0000_s60861"/>
                </a:ext>
                <a:ext uri="{FF2B5EF4-FFF2-40B4-BE49-F238E27FC236}">
                  <a16:creationId xmlns:a16="http://schemas.microsoft.com/office/drawing/2014/main" xmlns="" id="{00000000-0008-0000-3B00-0000B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65593</xdr:row>
          <xdr:rowOff>0</xdr:rowOff>
        </xdr:from>
        <xdr:to>
          <xdr:col>6147</xdr:col>
          <xdr:colOff>0</xdr:colOff>
          <xdr:row>65593</xdr:row>
          <xdr:rowOff>0</xdr:rowOff>
        </xdr:to>
        <xdr:sp macro="" textlink="">
          <xdr:nvSpPr>
            <xdr:cNvPr id="60862" name="Button 446" hidden="1">
              <a:extLst>
                <a:ext uri="{63B3BB69-23CF-44E3-9099-C40C66FF867C}">
                  <a14:compatExt spid="_x0000_s60862"/>
                </a:ext>
                <a:ext uri="{FF2B5EF4-FFF2-40B4-BE49-F238E27FC236}">
                  <a16:creationId xmlns:a16="http://schemas.microsoft.com/office/drawing/2014/main" xmlns="" id="{00000000-0008-0000-3B00-0000B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131129</xdr:row>
          <xdr:rowOff>0</xdr:rowOff>
        </xdr:from>
        <xdr:to>
          <xdr:col>6147</xdr:col>
          <xdr:colOff>0</xdr:colOff>
          <xdr:row>131129</xdr:row>
          <xdr:rowOff>0</xdr:rowOff>
        </xdr:to>
        <xdr:sp macro="" textlink="">
          <xdr:nvSpPr>
            <xdr:cNvPr id="60863" name="Button 447" hidden="1">
              <a:extLst>
                <a:ext uri="{63B3BB69-23CF-44E3-9099-C40C66FF867C}">
                  <a14:compatExt spid="_x0000_s60863"/>
                </a:ext>
                <a:ext uri="{FF2B5EF4-FFF2-40B4-BE49-F238E27FC236}">
                  <a16:creationId xmlns:a16="http://schemas.microsoft.com/office/drawing/2014/main" xmlns="" id="{00000000-0008-0000-3B00-0000B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196665</xdr:row>
          <xdr:rowOff>0</xdr:rowOff>
        </xdr:from>
        <xdr:to>
          <xdr:col>6147</xdr:col>
          <xdr:colOff>0</xdr:colOff>
          <xdr:row>196665</xdr:row>
          <xdr:rowOff>0</xdr:rowOff>
        </xdr:to>
        <xdr:sp macro="" textlink="">
          <xdr:nvSpPr>
            <xdr:cNvPr id="60864" name="Button 448" hidden="1">
              <a:extLst>
                <a:ext uri="{63B3BB69-23CF-44E3-9099-C40C66FF867C}">
                  <a14:compatExt spid="_x0000_s60864"/>
                </a:ext>
                <a:ext uri="{FF2B5EF4-FFF2-40B4-BE49-F238E27FC236}">
                  <a16:creationId xmlns:a16="http://schemas.microsoft.com/office/drawing/2014/main" xmlns="" id="{00000000-0008-0000-3B00-0000C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262201</xdr:row>
          <xdr:rowOff>0</xdr:rowOff>
        </xdr:from>
        <xdr:to>
          <xdr:col>6147</xdr:col>
          <xdr:colOff>0</xdr:colOff>
          <xdr:row>262201</xdr:row>
          <xdr:rowOff>0</xdr:rowOff>
        </xdr:to>
        <xdr:sp macro="" textlink="">
          <xdr:nvSpPr>
            <xdr:cNvPr id="60865" name="Button 449" hidden="1">
              <a:extLst>
                <a:ext uri="{63B3BB69-23CF-44E3-9099-C40C66FF867C}">
                  <a14:compatExt spid="_x0000_s60865"/>
                </a:ext>
                <a:ext uri="{FF2B5EF4-FFF2-40B4-BE49-F238E27FC236}">
                  <a16:creationId xmlns:a16="http://schemas.microsoft.com/office/drawing/2014/main" xmlns="" id="{00000000-0008-0000-3B00-0000C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327737</xdr:row>
          <xdr:rowOff>0</xdr:rowOff>
        </xdr:from>
        <xdr:to>
          <xdr:col>6147</xdr:col>
          <xdr:colOff>0</xdr:colOff>
          <xdr:row>327737</xdr:row>
          <xdr:rowOff>0</xdr:rowOff>
        </xdr:to>
        <xdr:sp macro="" textlink="">
          <xdr:nvSpPr>
            <xdr:cNvPr id="60866" name="Button 450" hidden="1">
              <a:extLst>
                <a:ext uri="{63B3BB69-23CF-44E3-9099-C40C66FF867C}">
                  <a14:compatExt spid="_x0000_s60866"/>
                </a:ext>
                <a:ext uri="{FF2B5EF4-FFF2-40B4-BE49-F238E27FC236}">
                  <a16:creationId xmlns:a16="http://schemas.microsoft.com/office/drawing/2014/main" xmlns="" id="{00000000-0008-0000-3B00-0000C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393273</xdr:row>
          <xdr:rowOff>0</xdr:rowOff>
        </xdr:from>
        <xdr:to>
          <xdr:col>6147</xdr:col>
          <xdr:colOff>0</xdr:colOff>
          <xdr:row>393273</xdr:row>
          <xdr:rowOff>0</xdr:rowOff>
        </xdr:to>
        <xdr:sp macro="" textlink="">
          <xdr:nvSpPr>
            <xdr:cNvPr id="60867" name="Button 451" hidden="1">
              <a:extLst>
                <a:ext uri="{63B3BB69-23CF-44E3-9099-C40C66FF867C}">
                  <a14:compatExt spid="_x0000_s60867"/>
                </a:ext>
                <a:ext uri="{FF2B5EF4-FFF2-40B4-BE49-F238E27FC236}">
                  <a16:creationId xmlns:a16="http://schemas.microsoft.com/office/drawing/2014/main" xmlns="" id="{00000000-0008-0000-3B00-0000C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458809</xdr:row>
          <xdr:rowOff>0</xdr:rowOff>
        </xdr:from>
        <xdr:to>
          <xdr:col>6147</xdr:col>
          <xdr:colOff>0</xdr:colOff>
          <xdr:row>458809</xdr:row>
          <xdr:rowOff>0</xdr:rowOff>
        </xdr:to>
        <xdr:sp macro="" textlink="">
          <xdr:nvSpPr>
            <xdr:cNvPr id="60868" name="Button 452" hidden="1">
              <a:extLst>
                <a:ext uri="{63B3BB69-23CF-44E3-9099-C40C66FF867C}">
                  <a14:compatExt spid="_x0000_s60868"/>
                </a:ext>
                <a:ext uri="{FF2B5EF4-FFF2-40B4-BE49-F238E27FC236}">
                  <a16:creationId xmlns:a16="http://schemas.microsoft.com/office/drawing/2014/main" xmlns="" id="{00000000-0008-0000-3B00-0000C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524345</xdr:row>
          <xdr:rowOff>0</xdr:rowOff>
        </xdr:from>
        <xdr:to>
          <xdr:col>6147</xdr:col>
          <xdr:colOff>0</xdr:colOff>
          <xdr:row>524345</xdr:row>
          <xdr:rowOff>0</xdr:rowOff>
        </xdr:to>
        <xdr:sp macro="" textlink="">
          <xdr:nvSpPr>
            <xdr:cNvPr id="60869" name="Button 453" hidden="1">
              <a:extLst>
                <a:ext uri="{63B3BB69-23CF-44E3-9099-C40C66FF867C}">
                  <a14:compatExt spid="_x0000_s60869"/>
                </a:ext>
                <a:ext uri="{FF2B5EF4-FFF2-40B4-BE49-F238E27FC236}">
                  <a16:creationId xmlns:a16="http://schemas.microsoft.com/office/drawing/2014/main" xmlns="" id="{00000000-0008-0000-3B00-0000C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589881</xdr:row>
          <xdr:rowOff>0</xdr:rowOff>
        </xdr:from>
        <xdr:to>
          <xdr:col>6147</xdr:col>
          <xdr:colOff>0</xdr:colOff>
          <xdr:row>589881</xdr:row>
          <xdr:rowOff>0</xdr:rowOff>
        </xdr:to>
        <xdr:sp macro="" textlink="">
          <xdr:nvSpPr>
            <xdr:cNvPr id="60870" name="Button 454" hidden="1">
              <a:extLst>
                <a:ext uri="{63B3BB69-23CF-44E3-9099-C40C66FF867C}">
                  <a14:compatExt spid="_x0000_s60870"/>
                </a:ext>
                <a:ext uri="{FF2B5EF4-FFF2-40B4-BE49-F238E27FC236}">
                  <a16:creationId xmlns:a16="http://schemas.microsoft.com/office/drawing/2014/main" xmlns="" id="{00000000-0008-0000-3B00-0000C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655417</xdr:row>
          <xdr:rowOff>0</xdr:rowOff>
        </xdr:from>
        <xdr:to>
          <xdr:col>6147</xdr:col>
          <xdr:colOff>0</xdr:colOff>
          <xdr:row>655417</xdr:row>
          <xdr:rowOff>0</xdr:rowOff>
        </xdr:to>
        <xdr:sp macro="" textlink="">
          <xdr:nvSpPr>
            <xdr:cNvPr id="60871" name="Button 455" hidden="1">
              <a:extLst>
                <a:ext uri="{63B3BB69-23CF-44E3-9099-C40C66FF867C}">
                  <a14:compatExt spid="_x0000_s60871"/>
                </a:ext>
                <a:ext uri="{FF2B5EF4-FFF2-40B4-BE49-F238E27FC236}">
                  <a16:creationId xmlns:a16="http://schemas.microsoft.com/office/drawing/2014/main" xmlns="" id="{00000000-0008-0000-3B00-0000C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720953</xdr:row>
          <xdr:rowOff>0</xdr:rowOff>
        </xdr:from>
        <xdr:to>
          <xdr:col>6147</xdr:col>
          <xdr:colOff>0</xdr:colOff>
          <xdr:row>720953</xdr:row>
          <xdr:rowOff>0</xdr:rowOff>
        </xdr:to>
        <xdr:sp macro="" textlink="">
          <xdr:nvSpPr>
            <xdr:cNvPr id="60872" name="Button 456" hidden="1">
              <a:extLst>
                <a:ext uri="{63B3BB69-23CF-44E3-9099-C40C66FF867C}">
                  <a14:compatExt spid="_x0000_s60872"/>
                </a:ext>
                <a:ext uri="{FF2B5EF4-FFF2-40B4-BE49-F238E27FC236}">
                  <a16:creationId xmlns:a16="http://schemas.microsoft.com/office/drawing/2014/main" xmlns="" id="{00000000-0008-0000-3B00-0000C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786489</xdr:row>
          <xdr:rowOff>0</xdr:rowOff>
        </xdr:from>
        <xdr:to>
          <xdr:col>6147</xdr:col>
          <xdr:colOff>0</xdr:colOff>
          <xdr:row>786489</xdr:row>
          <xdr:rowOff>0</xdr:rowOff>
        </xdr:to>
        <xdr:sp macro="" textlink="">
          <xdr:nvSpPr>
            <xdr:cNvPr id="60873" name="Button 457" hidden="1">
              <a:extLst>
                <a:ext uri="{63B3BB69-23CF-44E3-9099-C40C66FF867C}">
                  <a14:compatExt spid="_x0000_s60873"/>
                </a:ext>
                <a:ext uri="{FF2B5EF4-FFF2-40B4-BE49-F238E27FC236}">
                  <a16:creationId xmlns:a16="http://schemas.microsoft.com/office/drawing/2014/main" xmlns="" id="{00000000-0008-0000-3B00-0000C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852025</xdr:row>
          <xdr:rowOff>0</xdr:rowOff>
        </xdr:from>
        <xdr:to>
          <xdr:col>6147</xdr:col>
          <xdr:colOff>0</xdr:colOff>
          <xdr:row>852025</xdr:row>
          <xdr:rowOff>0</xdr:rowOff>
        </xdr:to>
        <xdr:sp macro="" textlink="">
          <xdr:nvSpPr>
            <xdr:cNvPr id="60874" name="Button 458" hidden="1">
              <a:extLst>
                <a:ext uri="{63B3BB69-23CF-44E3-9099-C40C66FF867C}">
                  <a14:compatExt spid="_x0000_s60874"/>
                </a:ext>
                <a:ext uri="{FF2B5EF4-FFF2-40B4-BE49-F238E27FC236}">
                  <a16:creationId xmlns:a16="http://schemas.microsoft.com/office/drawing/2014/main" xmlns="" id="{00000000-0008-0000-3B00-0000C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917561</xdr:row>
          <xdr:rowOff>0</xdr:rowOff>
        </xdr:from>
        <xdr:to>
          <xdr:col>6147</xdr:col>
          <xdr:colOff>0</xdr:colOff>
          <xdr:row>917561</xdr:row>
          <xdr:rowOff>0</xdr:rowOff>
        </xdr:to>
        <xdr:sp macro="" textlink="">
          <xdr:nvSpPr>
            <xdr:cNvPr id="60875" name="Button 459" hidden="1">
              <a:extLst>
                <a:ext uri="{63B3BB69-23CF-44E3-9099-C40C66FF867C}">
                  <a14:compatExt spid="_x0000_s60875"/>
                </a:ext>
                <a:ext uri="{FF2B5EF4-FFF2-40B4-BE49-F238E27FC236}">
                  <a16:creationId xmlns:a16="http://schemas.microsoft.com/office/drawing/2014/main" xmlns="" id="{00000000-0008-0000-3B00-0000C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983097</xdr:row>
          <xdr:rowOff>0</xdr:rowOff>
        </xdr:from>
        <xdr:to>
          <xdr:col>6147</xdr:col>
          <xdr:colOff>0</xdr:colOff>
          <xdr:row>983097</xdr:row>
          <xdr:rowOff>0</xdr:rowOff>
        </xdr:to>
        <xdr:sp macro="" textlink="">
          <xdr:nvSpPr>
            <xdr:cNvPr id="60876" name="Button 460" hidden="1">
              <a:extLst>
                <a:ext uri="{63B3BB69-23CF-44E3-9099-C40C66FF867C}">
                  <a14:compatExt spid="_x0000_s60876"/>
                </a:ext>
                <a:ext uri="{FF2B5EF4-FFF2-40B4-BE49-F238E27FC236}">
                  <a16:creationId xmlns:a16="http://schemas.microsoft.com/office/drawing/2014/main" xmlns="" id="{00000000-0008-0000-3B00-0000C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6401</xdr:col>
          <xdr:colOff>0</xdr:colOff>
          <xdr:row>56</xdr:row>
          <xdr:rowOff>0</xdr:rowOff>
        </xdr:from>
        <xdr:to>
          <xdr:col>6401</xdr:col>
          <xdr:colOff>0</xdr:colOff>
          <xdr:row>56</xdr:row>
          <xdr:rowOff>0</xdr:rowOff>
        </xdr:to>
        <xdr:sp macro="" textlink="">
          <xdr:nvSpPr>
            <xdr:cNvPr id="60877" name="Button 461" hidden="1">
              <a:extLst>
                <a:ext uri="{63B3BB69-23CF-44E3-9099-C40C66FF867C}">
                  <a14:compatExt spid="_x0000_s60877"/>
                </a:ext>
                <a:ext uri="{FF2B5EF4-FFF2-40B4-BE49-F238E27FC236}">
                  <a16:creationId xmlns:a16="http://schemas.microsoft.com/office/drawing/2014/main" xmlns="" id="{00000000-0008-0000-3B00-0000C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65593</xdr:row>
          <xdr:rowOff>0</xdr:rowOff>
        </xdr:from>
        <xdr:to>
          <xdr:col>6403</xdr:col>
          <xdr:colOff>0</xdr:colOff>
          <xdr:row>65593</xdr:row>
          <xdr:rowOff>0</xdr:rowOff>
        </xdr:to>
        <xdr:sp macro="" textlink="">
          <xdr:nvSpPr>
            <xdr:cNvPr id="60878" name="Button 462" hidden="1">
              <a:extLst>
                <a:ext uri="{63B3BB69-23CF-44E3-9099-C40C66FF867C}">
                  <a14:compatExt spid="_x0000_s60878"/>
                </a:ext>
                <a:ext uri="{FF2B5EF4-FFF2-40B4-BE49-F238E27FC236}">
                  <a16:creationId xmlns:a16="http://schemas.microsoft.com/office/drawing/2014/main" xmlns="" id="{00000000-0008-0000-3B00-0000C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131129</xdr:row>
          <xdr:rowOff>0</xdr:rowOff>
        </xdr:from>
        <xdr:to>
          <xdr:col>6403</xdr:col>
          <xdr:colOff>0</xdr:colOff>
          <xdr:row>131129</xdr:row>
          <xdr:rowOff>0</xdr:rowOff>
        </xdr:to>
        <xdr:sp macro="" textlink="">
          <xdr:nvSpPr>
            <xdr:cNvPr id="60879" name="Button 463" hidden="1">
              <a:extLst>
                <a:ext uri="{63B3BB69-23CF-44E3-9099-C40C66FF867C}">
                  <a14:compatExt spid="_x0000_s60879"/>
                </a:ext>
                <a:ext uri="{FF2B5EF4-FFF2-40B4-BE49-F238E27FC236}">
                  <a16:creationId xmlns:a16="http://schemas.microsoft.com/office/drawing/2014/main" xmlns="" id="{00000000-0008-0000-3B00-0000C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196665</xdr:row>
          <xdr:rowOff>0</xdr:rowOff>
        </xdr:from>
        <xdr:to>
          <xdr:col>6403</xdr:col>
          <xdr:colOff>0</xdr:colOff>
          <xdr:row>196665</xdr:row>
          <xdr:rowOff>0</xdr:rowOff>
        </xdr:to>
        <xdr:sp macro="" textlink="">
          <xdr:nvSpPr>
            <xdr:cNvPr id="60880" name="Button 464" hidden="1">
              <a:extLst>
                <a:ext uri="{63B3BB69-23CF-44E3-9099-C40C66FF867C}">
                  <a14:compatExt spid="_x0000_s60880"/>
                </a:ext>
                <a:ext uri="{FF2B5EF4-FFF2-40B4-BE49-F238E27FC236}">
                  <a16:creationId xmlns:a16="http://schemas.microsoft.com/office/drawing/2014/main" xmlns="" id="{00000000-0008-0000-3B00-0000D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262201</xdr:row>
          <xdr:rowOff>0</xdr:rowOff>
        </xdr:from>
        <xdr:to>
          <xdr:col>6403</xdr:col>
          <xdr:colOff>0</xdr:colOff>
          <xdr:row>262201</xdr:row>
          <xdr:rowOff>0</xdr:rowOff>
        </xdr:to>
        <xdr:sp macro="" textlink="">
          <xdr:nvSpPr>
            <xdr:cNvPr id="60881" name="Button 465" hidden="1">
              <a:extLst>
                <a:ext uri="{63B3BB69-23CF-44E3-9099-C40C66FF867C}">
                  <a14:compatExt spid="_x0000_s60881"/>
                </a:ext>
                <a:ext uri="{FF2B5EF4-FFF2-40B4-BE49-F238E27FC236}">
                  <a16:creationId xmlns:a16="http://schemas.microsoft.com/office/drawing/2014/main" xmlns="" id="{00000000-0008-0000-3B00-0000D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327737</xdr:row>
          <xdr:rowOff>0</xdr:rowOff>
        </xdr:from>
        <xdr:to>
          <xdr:col>6403</xdr:col>
          <xdr:colOff>0</xdr:colOff>
          <xdr:row>327737</xdr:row>
          <xdr:rowOff>0</xdr:rowOff>
        </xdr:to>
        <xdr:sp macro="" textlink="">
          <xdr:nvSpPr>
            <xdr:cNvPr id="60882" name="Button 466" hidden="1">
              <a:extLst>
                <a:ext uri="{63B3BB69-23CF-44E3-9099-C40C66FF867C}">
                  <a14:compatExt spid="_x0000_s60882"/>
                </a:ext>
                <a:ext uri="{FF2B5EF4-FFF2-40B4-BE49-F238E27FC236}">
                  <a16:creationId xmlns:a16="http://schemas.microsoft.com/office/drawing/2014/main" xmlns="" id="{00000000-0008-0000-3B00-0000D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393273</xdr:row>
          <xdr:rowOff>0</xdr:rowOff>
        </xdr:from>
        <xdr:to>
          <xdr:col>6403</xdr:col>
          <xdr:colOff>0</xdr:colOff>
          <xdr:row>393273</xdr:row>
          <xdr:rowOff>0</xdr:rowOff>
        </xdr:to>
        <xdr:sp macro="" textlink="">
          <xdr:nvSpPr>
            <xdr:cNvPr id="60883" name="Button 467" hidden="1">
              <a:extLst>
                <a:ext uri="{63B3BB69-23CF-44E3-9099-C40C66FF867C}">
                  <a14:compatExt spid="_x0000_s60883"/>
                </a:ext>
                <a:ext uri="{FF2B5EF4-FFF2-40B4-BE49-F238E27FC236}">
                  <a16:creationId xmlns:a16="http://schemas.microsoft.com/office/drawing/2014/main" xmlns="" id="{00000000-0008-0000-3B00-0000D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458809</xdr:row>
          <xdr:rowOff>0</xdr:rowOff>
        </xdr:from>
        <xdr:to>
          <xdr:col>6403</xdr:col>
          <xdr:colOff>0</xdr:colOff>
          <xdr:row>458809</xdr:row>
          <xdr:rowOff>0</xdr:rowOff>
        </xdr:to>
        <xdr:sp macro="" textlink="">
          <xdr:nvSpPr>
            <xdr:cNvPr id="60884" name="Button 468" hidden="1">
              <a:extLst>
                <a:ext uri="{63B3BB69-23CF-44E3-9099-C40C66FF867C}">
                  <a14:compatExt spid="_x0000_s60884"/>
                </a:ext>
                <a:ext uri="{FF2B5EF4-FFF2-40B4-BE49-F238E27FC236}">
                  <a16:creationId xmlns:a16="http://schemas.microsoft.com/office/drawing/2014/main" xmlns="" id="{00000000-0008-0000-3B00-0000D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524345</xdr:row>
          <xdr:rowOff>0</xdr:rowOff>
        </xdr:from>
        <xdr:to>
          <xdr:col>6403</xdr:col>
          <xdr:colOff>0</xdr:colOff>
          <xdr:row>524345</xdr:row>
          <xdr:rowOff>0</xdr:rowOff>
        </xdr:to>
        <xdr:sp macro="" textlink="">
          <xdr:nvSpPr>
            <xdr:cNvPr id="60885" name="Button 469" hidden="1">
              <a:extLst>
                <a:ext uri="{63B3BB69-23CF-44E3-9099-C40C66FF867C}">
                  <a14:compatExt spid="_x0000_s60885"/>
                </a:ext>
                <a:ext uri="{FF2B5EF4-FFF2-40B4-BE49-F238E27FC236}">
                  <a16:creationId xmlns:a16="http://schemas.microsoft.com/office/drawing/2014/main" xmlns="" id="{00000000-0008-0000-3B00-0000D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589881</xdr:row>
          <xdr:rowOff>0</xdr:rowOff>
        </xdr:from>
        <xdr:to>
          <xdr:col>6403</xdr:col>
          <xdr:colOff>0</xdr:colOff>
          <xdr:row>589881</xdr:row>
          <xdr:rowOff>0</xdr:rowOff>
        </xdr:to>
        <xdr:sp macro="" textlink="">
          <xdr:nvSpPr>
            <xdr:cNvPr id="60886" name="Button 470" hidden="1">
              <a:extLst>
                <a:ext uri="{63B3BB69-23CF-44E3-9099-C40C66FF867C}">
                  <a14:compatExt spid="_x0000_s60886"/>
                </a:ext>
                <a:ext uri="{FF2B5EF4-FFF2-40B4-BE49-F238E27FC236}">
                  <a16:creationId xmlns:a16="http://schemas.microsoft.com/office/drawing/2014/main" xmlns="" id="{00000000-0008-0000-3B00-0000D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655417</xdr:row>
          <xdr:rowOff>0</xdr:rowOff>
        </xdr:from>
        <xdr:to>
          <xdr:col>6403</xdr:col>
          <xdr:colOff>0</xdr:colOff>
          <xdr:row>655417</xdr:row>
          <xdr:rowOff>0</xdr:rowOff>
        </xdr:to>
        <xdr:sp macro="" textlink="">
          <xdr:nvSpPr>
            <xdr:cNvPr id="60887" name="Button 471" hidden="1">
              <a:extLst>
                <a:ext uri="{63B3BB69-23CF-44E3-9099-C40C66FF867C}">
                  <a14:compatExt spid="_x0000_s60887"/>
                </a:ext>
                <a:ext uri="{FF2B5EF4-FFF2-40B4-BE49-F238E27FC236}">
                  <a16:creationId xmlns:a16="http://schemas.microsoft.com/office/drawing/2014/main" xmlns="" id="{00000000-0008-0000-3B00-0000D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720953</xdr:row>
          <xdr:rowOff>0</xdr:rowOff>
        </xdr:from>
        <xdr:to>
          <xdr:col>6403</xdr:col>
          <xdr:colOff>0</xdr:colOff>
          <xdr:row>720953</xdr:row>
          <xdr:rowOff>0</xdr:rowOff>
        </xdr:to>
        <xdr:sp macro="" textlink="">
          <xdr:nvSpPr>
            <xdr:cNvPr id="60888" name="Button 472" hidden="1">
              <a:extLst>
                <a:ext uri="{63B3BB69-23CF-44E3-9099-C40C66FF867C}">
                  <a14:compatExt spid="_x0000_s60888"/>
                </a:ext>
                <a:ext uri="{FF2B5EF4-FFF2-40B4-BE49-F238E27FC236}">
                  <a16:creationId xmlns:a16="http://schemas.microsoft.com/office/drawing/2014/main" xmlns="" id="{00000000-0008-0000-3B00-0000D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786489</xdr:row>
          <xdr:rowOff>0</xdr:rowOff>
        </xdr:from>
        <xdr:to>
          <xdr:col>6403</xdr:col>
          <xdr:colOff>0</xdr:colOff>
          <xdr:row>786489</xdr:row>
          <xdr:rowOff>0</xdr:rowOff>
        </xdr:to>
        <xdr:sp macro="" textlink="">
          <xdr:nvSpPr>
            <xdr:cNvPr id="60889" name="Button 473" hidden="1">
              <a:extLst>
                <a:ext uri="{63B3BB69-23CF-44E3-9099-C40C66FF867C}">
                  <a14:compatExt spid="_x0000_s60889"/>
                </a:ext>
                <a:ext uri="{FF2B5EF4-FFF2-40B4-BE49-F238E27FC236}">
                  <a16:creationId xmlns:a16="http://schemas.microsoft.com/office/drawing/2014/main" xmlns="" id="{00000000-0008-0000-3B00-0000D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852025</xdr:row>
          <xdr:rowOff>0</xdr:rowOff>
        </xdr:from>
        <xdr:to>
          <xdr:col>6403</xdr:col>
          <xdr:colOff>0</xdr:colOff>
          <xdr:row>852025</xdr:row>
          <xdr:rowOff>0</xdr:rowOff>
        </xdr:to>
        <xdr:sp macro="" textlink="">
          <xdr:nvSpPr>
            <xdr:cNvPr id="60890" name="Button 474" hidden="1">
              <a:extLst>
                <a:ext uri="{63B3BB69-23CF-44E3-9099-C40C66FF867C}">
                  <a14:compatExt spid="_x0000_s60890"/>
                </a:ext>
                <a:ext uri="{FF2B5EF4-FFF2-40B4-BE49-F238E27FC236}">
                  <a16:creationId xmlns:a16="http://schemas.microsoft.com/office/drawing/2014/main" xmlns="" id="{00000000-0008-0000-3B00-0000D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917561</xdr:row>
          <xdr:rowOff>0</xdr:rowOff>
        </xdr:from>
        <xdr:to>
          <xdr:col>6403</xdr:col>
          <xdr:colOff>0</xdr:colOff>
          <xdr:row>917561</xdr:row>
          <xdr:rowOff>0</xdr:rowOff>
        </xdr:to>
        <xdr:sp macro="" textlink="">
          <xdr:nvSpPr>
            <xdr:cNvPr id="60891" name="Button 475" hidden="1">
              <a:extLst>
                <a:ext uri="{63B3BB69-23CF-44E3-9099-C40C66FF867C}">
                  <a14:compatExt spid="_x0000_s60891"/>
                </a:ext>
                <a:ext uri="{FF2B5EF4-FFF2-40B4-BE49-F238E27FC236}">
                  <a16:creationId xmlns:a16="http://schemas.microsoft.com/office/drawing/2014/main" xmlns="" id="{00000000-0008-0000-3B00-0000D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983097</xdr:row>
          <xdr:rowOff>0</xdr:rowOff>
        </xdr:from>
        <xdr:to>
          <xdr:col>6403</xdr:col>
          <xdr:colOff>0</xdr:colOff>
          <xdr:row>983097</xdr:row>
          <xdr:rowOff>0</xdr:rowOff>
        </xdr:to>
        <xdr:sp macro="" textlink="">
          <xdr:nvSpPr>
            <xdr:cNvPr id="60892" name="Button 476" hidden="1">
              <a:extLst>
                <a:ext uri="{63B3BB69-23CF-44E3-9099-C40C66FF867C}">
                  <a14:compatExt spid="_x0000_s60892"/>
                </a:ext>
                <a:ext uri="{FF2B5EF4-FFF2-40B4-BE49-F238E27FC236}">
                  <a16:creationId xmlns:a16="http://schemas.microsoft.com/office/drawing/2014/main" xmlns="" id="{00000000-0008-0000-3B00-0000D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6657</xdr:col>
          <xdr:colOff>0</xdr:colOff>
          <xdr:row>56</xdr:row>
          <xdr:rowOff>0</xdr:rowOff>
        </xdr:from>
        <xdr:to>
          <xdr:col>6657</xdr:col>
          <xdr:colOff>0</xdr:colOff>
          <xdr:row>56</xdr:row>
          <xdr:rowOff>0</xdr:rowOff>
        </xdr:to>
        <xdr:sp macro="" textlink="">
          <xdr:nvSpPr>
            <xdr:cNvPr id="60893" name="Button 477" hidden="1">
              <a:extLst>
                <a:ext uri="{63B3BB69-23CF-44E3-9099-C40C66FF867C}">
                  <a14:compatExt spid="_x0000_s60893"/>
                </a:ext>
                <a:ext uri="{FF2B5EF4-FFF2-40B4-BE49-F238E27FC236}">
                  <a16:creationId xmlns:a16="http://schemas.microsoft.com/office/drawing/2014/main" xmlns="" id="{00000000-0008-0000-3B00-0000D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65593</xdr:row>
          <xdr:rowOff>0</xdr:rowOff>
        </xdr:from>
        <xdr:to>
          <xdr:col>6659</xdr:col>
          <xdr:colOff>0</xdr:colOff>
          <xdr:row>65593</xdr:row>
          <xdr:rowOff>0</xdr:rowOff>
        </xdr:to>
        <xdr:sp macro="" textlink="">
          <xdr:nvSpPr>
            <xdr:cNvPr id="60894" name="Button 478" hidden="1">
              <a:extLst>
                <a:ext uri="{63B3BB69-23CF-44E3-9099-C40C66FF867C}">
                  <a14:compatExt spid="_x0000_s60894"/>
                </a:ext>
                <a:ext uri="{FF2B5EF4-FFF2-40B4-BE49-F238E27FC236}">
                  <a16:creationId xmlns:a16="http://schemas.microsoft.com/office/drawing/2014/main" xmlns="" id="{00000000-0008-0000-3B00-0000D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131129</xdr:row>
          <xdr:rowOff>0</xdr:rowOff>
        </xdr:from>
        <xdr:to>
          <xdr:col>6659</xdr:col>
          <xdr:colOff>0</xdr:colOff>
          <xdr:row>131129</xdr:row>
          <xdr:rowOff>0</xdr:rowOff>
        </xdr:to>
        <xdr:sp macro="" textlink="">
          <xdr:nvSpPr>
            <xdr:cNvPr id="60895" name="Button 479" hidden="1">
              <a:extLst>
                <a:ext uri="{63B3BB69-23CF-44E3-9099-C40C66FF867C}">
                  <a14:compatExt spid="_x0000_s60895"/>
                </a:ext>
                <a:ext uri="{FF2B5EF4-FFF2-40B4-BE49-F238E27FC236}">
                  <a16:creationId xmlns:a16="http://schemas.microsoft.com/office/drawing/2014/main" xmlns="" id="{00000000-0008-0000-3B00-0000D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196665</xdr:row>
          <xdr:rowOff>0</xdr:rowOff>
        </xdr:from>
        <xdr:to>
          <xdr:col>6659</xdr:col>
          <xdr:colOff>0</xdr:colOff>
          <xdr:row>196665</xdr:row>
          <xdr:rowOff>0</xdr:rowOff>
        </xdr:to>
        <xdr:sp macro="" textlink="">
          <xdr:nvSpPr>
            <xdr:cNvPr id="60896" name="Button 480" hidden="1">
              <a:extLst>
                <a:ext uri="{63B3BB69-23CF-44E3-9099-C40C66FF867C}">
                  <a14:compatExt spid="_x0000_s60896"/>
                </a:ext>
                <a:ext uri="{FF2B5EF4-FFF2-40B4-BE49-F238E27FC236}">
                  <a16:creationId xmlns:a16="http://schemas.microsoft.com/office/drawing/2014/main" xmlns="" id="{00000000-0008-0000-3B00-0000E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262201</xdr:row>
          <xdr:rowOff>0</xdr:rowOff>
        </xdr:from>
        <xdr:to>
          <xdr:col>6659</xdr:col>
          <xdr:colOff>0</xdr:colOff>
          <xdr:row>262201</xdr:row>
          <xdr:rowOff>0</xdr:rowOff>
        </xdr:to>
        <xdr:sp macro="" textlink="">
          <xdr:nvSpPr>
            <xdr:cNvPr id="60897" name="Button 481" hidden="1">
              <a:extLst>
                <a:ext uri="{63B3BB69-23CF-44E3-9099-C40C66FF867C}">
                  <a14:compatExt spid="_x0000_s60897"/>
                </a:ext>
                <a:ext uri="{FF2B5EF4-FFF2-40B4-BE49-F238E27FC236}">
                  <a16:creationId xmlns:a16="http://schemas.microsoft.com/office/drawing/2014/main" xmlns="" id="{00000000-0008-0000-3B00-0000E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327737</xdr:row>
          <xdr:rowOff>0</xdr:rowOff>
        </xdr:from>
        <xdr:to>
          <xdr:col>6659</xdr:col>
          <xdr:colOff>0</xdr:colOff>
          <xdr:row>327737</xdr:row>
          <xdr:rowOff>0</xdr:rowOff>
        </xdr:to>
        <xdr:sp macro="" textlink="">
          <xdr:nvSpPr>
            <xdr:cNvPr id="60898" name="Button 482" hidden="1">
              <a:extLst>
                <a:ext uri="{63B3BB69-23CF-44E3-9099-C40C66FF867C}">
                  <a14:compatExt spid="_x0000_s60898"/>
                </a:ext>
                <a:ext uri="{FF2B5EF4-FFF2-40B4-BE49-F238E27FC236}">
                  <a16:creationId xmlns:a16="http://schemas.microsoft.com/office/drawing/2014/main" xmlns="" id="{00000000-0008-0000-3B00-0000E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393273</xdr:row>
          <xdr:rowOff>0</xdr:rowOff>
        </xdr:from>
        <xdr:to>
          <xdr:col>6659</xdr:col>
          <xdr:colOff>0</xdr:colOff>
          <xdr:row>393273</xdr:row>
          <xdr:rowOff>0</xdr:rowOff>
        </xdr:to>
        <xdr:sp macro="" textlink="">
          <xdr:nvSpPr>
            <xdr:cNvPr id="60899" name="Button 483" hidden="1">
              <a:extLst>
                <a:ext uri="{63B3BB69-23CF-44E3-9099-C40C66FF867C}">
                  <a14:compatExt spid="_x0000_s60899"/>
                </a:ext>
                <a:ext uri="{FF2B5EF4-FFF2-40B4-BE49-F238E27FC236}">
                  <a16:creationId xmlns:a16="http://schemas.microsoft.com/office/drawing/2014/main" xmlns="" id="{00000000-0008-0000-3B00-0000E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458809</xdr:row>
          <xdr:rowOff>0</xdr:rowOff>
        </xdr:from>
        <xdr:to>
          <xdr:col>6659</xdr:col>
          <xdr:colOff>0</xdr:colOff>
          <xdr:row>458809</xdr:row>
          <xdr:rowOff>0</xdr:rowOff>
        </xdr:to>
        <xdr:sp macro="" textlink="">
          <xdr:nvSpPr>
            <xdr:cNvPr id="60900" name="Button 484" hidden="1">
              <a:extLst>
                <a:ext uri="{63B3BB69-23CF-44E3-9099-C40C66FF867C}">
                  <a14:compatExt spid="_x0000_s60900"/>
                </a:ext>
                <a:ext uri="{FF2B5EF4-FFF2-40B4-BE49-F238E27FC236}">
                  <a16:creationId xmlns:a16="http://schemas.microsoft.com/office/drawing/2014/main" xmlns="" id="{00000000-0008-0000-3B00-0000E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524345</xdr:row>
          <xdr:rowOff>0</xdr:rowOff>
        </xdr:from>
        <xdr:to>
          <xdr:col>6659</xdr:col>
          <xdr:colOff>0</xdr:colOff>
          <xdr:row>524345</xdr:row>
          <xdr:rowOff>0</xdr:rowOff>
        </xdr:to>
        <xdr:sp macro="" textlink="">
          <xdr:nvSpPr>
            <xdr:cNvPr id="60901" name="Button 485" hidden="1">
              <a:extLst>
                <a:ext uri="{63B3BB69-23CF-44E3-9099-C40C66FF867C}">
                  <a14:compatExt spid="_x0000_s60901"/>
                </a:ext>
                <a:ext uri="{FF2B5EF4-FFF2-40B4-BE49-F238E27FC236}">
                  <a16:creationId xmlns:a16="http://schemas.microsoft.com/office/drawing/2014/main" xmlns="" id="{00000000-0008-0000-3B00-0000E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589881</xdr:row>
          <xdr:rowOff>0</xdr:rowOff>
        </xdr:from>
        <xdr:to>
          <xdr:col>6659</xdr:col>
          <xdr:colOff>0</xdr:colOff>
          <xdr:row>589881</xdr:row>
          <xdr:rowOff>0</xdr:rowOff>
        </xdr:to>
        <xdr:sp macro="" textlink="">
          <xdr:nvSpPr>
            <xdr:cNvPr id="60902" name="Button 486" hidden="1">
              <a:extLst>
                <a:ext uri="{63B3BB69-23CF-44E3-9099-C40C66FF867C}">
                  <a14:compatExt spid="_x0000_s60902"/>
                </a:ext>
                <a:ext uri="{FF2B5EF4-FFF2-40B4-BE49-F238E27FC236}">
                  <a16:creationId xmlns:a16="http://schemas.microsoft.com/office/drawing/2014/main" xmlns="" id="{00000000-0008-0000-3B00-0000E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655417</xdr:row>
          <xdr:rowOff>0</xdr:rowOff>
        </xdr:from>
        <xdr:to>
          <xdr:col>6659</xdr:col>
          <xdr:colOff>0</xdr:colOff>
          <xdr:row>655417</xdr:row>
          <xdr:rowOff>0</xdr:rowOff>
        </xdr:to>
        <xdr:sp macro="" textlink="">
          <xdr:nvSpPr>
            <xdr:cNvPr id="60903" name="Button 487" hidden="1">
              <a:extLst>
                <a:ext uri="{63B3BB69-23CF-44E3-9099-C40C66FF867C}">
                  <a14:compatExt spid="_x0000_s60903"/>
                </a:ext>
                <a:ext uri="{FF2B5EF4-FFF2-40B4-BE49-F238E27FC236}">
                  <a16:creationId xmlns:a16="http://schemas.microsoft.com/office/drawing/2014/main" xmlns="" id="{00000000-0008-0000-3B00-0000E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720953</xdr:row>
          <xdr:rowOff>0</xdr:rowOff>
        </xdr:from>
        <xdr:to>
          <xdr:col>6659</xdr:col>
          <xdr:colOff>0</xdr:colOff>
          <xdr:row>720953</xdr:row>
          <xdr:rowOff>0</xdr:rowOff>
        </xdr:to>
        <xdr:sp macro="" textlink="">
          <xdr:nvSpPr>
            <xdr:cNvPr id="60904" name="Button 488" hidden="1">
              <a:extLst>
                <a:ext uri="{63B3BB69-23CF-44E3-9099-C40C66FF867C}">
                  <a14:compatExt spid="_x0000_s60904"/>
                </a:ext>
                <a:ext uri="{FF2B5EF4-FFF2-40B4-BE49-F238E27FC236}">
                  <a16:creationId xmlns:a16="http://schemas.microsoft.com/office/drawing/2014/main" xmlns="" id="{00000000-0008-0000-3B00-0000E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786489</xdr:row>
          <xdr:rowOff>0</xdr:rowOff>
        </xdr:from>
        <xdr:to>
          <xdr:col>6659</xdr:col>
          <xdr:colOff>0</xdr:colOff>
          <xdr:row>786489</xdr:row>
          <xdr:rowOff>0</xdr:rowOff>
        </xdr:to>
        <xdr:sp macro="" textlink="">
          <xdr:nvSpPr>
            <xdr:cNvPr id="60905" name="Button 489" hidden="1">
              <a:extLst>
                <a:ext uri="{63B3BB69-23CF-44E3-9099-C40C66FF867C}">
                  <a14:compatExt spid="_x0000_s60905"/>
                </a:ext>
                <a:ext uri="{FF2B5EF4-FFF2-40B4-BE49-F238E27FC236}">
                  <a16:creationId xmlns:a16="http://schemas.microsoft.com/office/drawing/2014/main" xmlns="" id="{00000000-0008-0000-3B00-0000E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852025</xdr:row>
          <xdr:rowOff>0</xdr:rowOff>
        </xdr:from>
        <xdr:to>
          <xdr:col>6659</xdr:col>
          <xdr:colOff>0</xdr:colOff>
          <xdr:row>852025</xdr:row>
          <xdr:rowOff>0</xdr:rowOff>
        </xdr:to>
        <xdr:sp macro="" textlink="">
          <xdr:nvSpPr>
            <xdr:cNvPr id="60906" name="Button 490" hidden="1">
              <a:extLst>
                <a:ext uri="{63B3BB69-23CF-44E3-9099-C40C66FF867C}">
                  <a14:compatExt spid="_x0000_s60906"/>
                </a:ext>
                <a:ext uri="{FF2B5EF4-FFF2-40B4-BE49-F238E27FC236}">
                  <a16:creationId xmlns:a16="http://schemas.microsoft.com/office/drawing/2014/main" xmlns="" id="{00000000-0008-0000-3B00-0000E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917561</xdr:row>
          <xdr:rowOff>0</xdr:rowOff>
        </xdr:from>
        <xdr:to>
          <xdr:col>6659</xdr:col>
          <xdr:colOff>0</xdr:colOff>
          <xdr:row>917561</xdr:row>
          <xdr:rowOff>0</xdr:rowOff>
        </xdr:to>
        <xdr:sp macro="" textlink="">
          <xdr:nvSpPr>
            <xdr:cNvPr id="60907" name="Button 491" hidden="1">
              <a:extLst>
                <a:ext uri="{63B3BB69-23CF-44E3-9099-C40C66FF867C}">
                  <a14:compatExt spid="_x0000_s60907"/>
                </a:ext>
                <a:ext uri="{FF2B5EF4-FFF2-40B4-BE49-F238E27FC236}">
                  <a16:creationId xmlns:a16="http://schemas.microsoft.com/office/drawing/2014/main" xmlns="" id="{00000000-0008-0000-3B00-0000E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983097</xdr:row>
          <xdr:rowOff>0</xdr:rowOff>
        </xdr:from>
        <xdr:to>
          <xdr:col>6659</xdr:col>
          <xdr:colOff>0</xdr:colOff>
          <xdr:row>983097</xdr:row>
          <xdr:rowOff>0</xdr:rowOff>
        </xdr:to>
        <xdr:sp macro="" textlink="">
          <xdr:nvSpPr>
            <xdr:cNvPr id="60908" name="Button 492" hidden="1">
              <a:extLst>
                <a:ext uri="{63B3BB69-23CF-44E3-9099-C40C66FF867C}">
                  <a14:compatExt spid="_x0000_s60908"/>
                </a:ext>
                <a:ext uri="{FF2B5EF4-FFF2-40B4-BE49-F238E27FC236}">
                  <a16:creationId xmlns:a16="http://schemas.microsoft.com/office/drawing/2014/main" xmlns="" id="{00000000-0008-0000-3B00-0000E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6913</xdr:col>
          <xdr:colOff>0</xdr:colOff>
          <xdr:row>56</xdr:row>
          <xdr:rowOff>0</xdr:rowOff>
        </xdr:from>
        <xdr:to>
          <xdr:col>6913</xdr:col>
          <xdr:colOff>0</xdr:colOff>
          <xdr:row>56</xdr:row>
          <xdr:rowOff>0</xdr:rowOff>
        </xdr:to>
        <xdr:sp macro="" textlink="">
          <xdr:nvSpPr>
            <xdr:cNvPr id="60909" name="Button 493" hidden="1">
              <a:extLst>
                <a:ext uri="{63B3BB69-23CF-44E3-9099-C40C66FF867C}">
                  <a14:compatExt spid="_x0000_s60909"/>
                </a:ext>
                <a:ext uri="{FF2B5EF4-FFF2-40B4-BE49-F238E27FC236}">
                  <a16:creationId xmlns:a16="http://schemas.microsoft.com/office/drawing/2014/main" xmlns="" id="{00000000-0008-0000-3B00-0000E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65593</xdr:row>
          <xdr:rowOff>0</xdr:rowOff>
        </xdr:from>
        <xdr:to>
          <xdr:col>6915</xdr:col>
          <xdr:colOff>0</xdr:colOff>
          <xdr:row>65593</xdr:row>
          <xdr:rowOff>0</xdr:rowOff>
        </xdr:to>
        <xdr:sp macro="" textlink="">
          <xdr:nvSpPr>
            <xdr:cNvPr id="60910" name="Button 494" hidden="1">
              <a:extLst>
                <a:ext uri="{63B3BB69-23CF-44E3-9099-C40C66FF867C}">
                  <a14:compatExt spid="_x0000_s60910"/>
                </a:ext>
                <a:ext uri="{FF2B5EF4-FFF2-40B4-BE49-F238E27FC236}">
                  <a16:creationId xmlns:a16="http://schemas.microsoft.com/office/drawing/2014/main" xmlns="" id="{00000000-0008-0000-3B00-0000E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131129</xdr:row>
          <xdr:rowOff>0</xdr:rowOff>
        </xdr:from>
        <xdr:to>
          <xdr:col>6915</xdr:col>
          <xdr:colOff>0</xdr:colOff>
          <xdr:row>131129</xdr:row>
          <xdr:rowOff>0</xdr:rowOff>
        </xdr:to>
        <xdr:sp macro="" textlink="">
          <xdr:nvSpPr>
            <xdr:cNvPr id="60911" name="Button 495" hidden="1">
              <a:extLst>
                <a:ext uri="{63B3BB69-23CF-44E3-9099-C40C66FF867C}">
                  <a14:compatExt spid="_x0000_s60911"/>
                </a:ext>
                <a:ext uri="{FF2B5EF4-FFF2-40B4-BE49-F238E27FC236}">
                  <a16:creationId xmlns:a16="http://schemas.microsoft.com/office/drawing/2014/main" xmlns="" id="{00000000-0008-0000-3B00-0000E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196665</xdr:row>
          <xdr:rowOff>0</xdr:rowOff>
        </xdr:from>
        <xdr:to>
          <xdr:col>6915</xdr:col>
          <xdr:colOff>0</xdr:colOff>
          <xdr:row>196665</xdr:row>
          <xdr:rowOff>0</xdr:rowOff>
        </xdr:to>
        <xdr:sp macro="" textlink="">
          <xdr:nvSpPr>
            <xdr:cNvPr id="60912" name="Button 496" hidden="1">
              <a:extLst>
                <a:ext uri="{63B3BB69-23CF-44E3-9099-C40C66FF867C}">
                  <a14:compatExt spid="_x0000_s60912"/>
                </a:ext>
                <a:ext uri="{FF2B5EF4-FFF2-40B4-BE49-F238E27FC236}">
                  <a16:creationId xmlns:a16="http://schemas.microsoft.com/office/drawing/2014/main" xmlns="" id="{00000000-0008-0000-3B00-0000F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262201</xdr:row>
          <xdr:rowOff>0</xdr:rowOff>
        </xdr:from>
        <xdr:to>
          <xdr:col>6915</xdr:col>
          <xdr:colOff>0</xdr:colOff>
          <xdr:row>262201</xdr:row>
          <xdr:rowOff>0</xdr:rowOff>
        </xdr:to>
        <xdr:sp macro="" textlink="">
          <xdr:nvSpPr>
            <xdr:cNvPr id="60913" name="Button 497" hidden="1">
              <a:extLst>
                <a:ext uri="{63B3BB69-23CF-44E3-9099-C40C66FF867C}">
                  <a14:compatExt spid="_x0000_s60913"/>
                </a:ext>
                <a:ext uri="{FF2B5EF4-FFF2-40B4-BE49-F238E27FC236}">
                  <a16:creationId xmlns:a16="http://schemas.microsoft.com/office/drawing/2014/main" xmlns="" id="{00000000-0008-0000-3B00-0000F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327737</xdr:row>
          <xdr:rowOff>0</xdr:rowOff>
        </xdr:from>
        <xdr:to>
          <xdr:col>6915</xdr:col>
          <xdr:colOff>0</xdr:colOff>
          <xdr:row>327737</xdr:row>
          <xdr:rowOff>0</xdr:rowOff>
        </xdr:to>
        <xdr:sp macro="" textlink="">
          <xdr:nvSpPr>
            <xdr:cNvPr id="60914" name="Button 498" hidden="1">
              <a:extLst>
                <a:ext uri="{63B3BB69-23CF-44E3-9099-C40C66FF867C}">
                  <a14:compatExt spid="_x0000_s60914"/>
                </a:ext>
                <a:ext uri="{FF2B5EF4-FFF2-40B4-BE49-F238E27FC236}">
                  <a16:creationId xmlns:a16="http://schemas.microsoft.com/office/drawing/2014/main" xmlns="" id="{00000000-0008-0000-3B00-0000F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393273</xdr:row>
          <xdr:rowOff>0</xdr:rowOff>
        </xdr:from>
        <xdr:to>
          <xdr:col>6915</xdr:col>
          <xdr:colOff>0</xdr:colOff>
          <xdr:row>393273</xdr:row>
          <xdr:rowOff>0</xdr:rowOff>
        </xdr:to>
        <xdr:sp macro="" textlink="">
          <xdr:nvSpPr>
            <xdr:cNvPr id="60915" name="Button 499" hidden="1">
              <a:extLst>
                <a:ext uri="{63B3BB69-23CF-44E3-9099-C40C66FF867C}">
                  <a14:compatExt spid="_x0000_s60915"/>
                </a:ext>
                <a:ext uri="{FF2B5EF4-FFF2-40B4-BE49-F238E27FC236}">
                  <a16:creationId xmlns:a16="http://schemas.microsoft.com/office/drawing/2014/main" xmlns="" id="{00000000-0008-0000-3B00-0000F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458809</xdr:row>
          <xdr:rowOff>0</xdr:rowOff>
        </xdr:from>
        <xdr:to>
          <xdr:col>6915</xdr:col>
          <xdr:colOff>0</xdr:colOff>
          <xdr:row>458809</xdr:row>
          <xdr:rowOff>0</xdr:rowOff>
        </xdr:to>
        <xdr:sp macro="" textlink="">
          <xdr:nvSpPr>
            <xdr:cNvPr id="60916" name="Button 500" hidden="1">
              <a:extLst>
                <a:ext uri="{63B3BB69-23CF-44E3-9099-C40C66FF867C}">
                  <a14:compatExt spid="_x0000_s60916"/>
                </a:ext>
                <a:ext uri="{FF2B5EF4-FFF2-40B4-BE49-F238E27FC236}">
                  <a16:creationId xmlns:a16="http://schemas.microsoft.com/office/drawing/2014/main" xmlns="" id="{00000000-0008-0000-3B00-0000F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524345</xdr:row>
          <xdr:rowOff>0</xdr:rowOff>
        </xdr:from>
        <xdr:to>
          <xdr:col>6915</xdr:col>
          <xdr:colOff>0</xdr:colOff>
          <xdr:row>524345</xdr:row>
          <xdr:rowOff>0</xdr:rowOff>
        </xdr:to>
        <xdr:sp macro="" textlink="">
          <xdr:nvSpPr>
            <xdr:cNvPr id="60917" name="Button 501" hidden="1">
              <a:extLst>
                <a:ext uri="{63B3BB69-23CF-44E3-9099-C40C66FF867C}">
                  <a14:compatExt spid="_x0000_s60917"/>
                </a:ext>
                <a:ext uri="{FF2B5EF4-FFF2-40B4-BE49-F238E27FC236}">
                  <a16:creationId xmlns:a16="http://schemas.microsoft.com/office/drawing/2014/main" xmlns="" id="{00000000-0008-0000-3B00-0000F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589881</xdr:row>
          <xdr:rowOff>0</xdr:rowOff>
        </xdr:from>
        <xdr:to>
          <xdr:col>6915</xdr:col>
          <xdr:colOff>0</xdr:colOff>
          <xdr:row>589881</xdr:row>
          <xdr:rowOff>0</xdr:rowOff>
        </xdr:to>
        <xdr:sp macro="" textlink="">
          <xdr:nvSpPr>
            <xdr:cNvPr id="60918" name="Button 502" hidden="1">
              <a:extLst>
                <a:ext uri="{63B3BB69-23CF-44E3-9099-C40C66FF867C}">
                  <a14:compatExt spid="_x0000_s60918"/>
                </a:ext>
                <a:ext uri="{FF2B5EF4-FFF2-40B4-BE49-F238E27FC236}">
                  <a16:creationId xmlns:a16="http://schemas.microsoft.com/office/drawing/2014/main" xmlns="" id="{00000000-0008-0000-3B00-0000F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655417</xdr:row>
          <xdr:rowOff>0</xdr:rowOff>
        </xdr:from>
        <xdr:to>
          <xdr:col>6915</xdr:col>
          <xdr:colOff>0</xdr:colOff>
          <xdr:row>655417</xdr:row>
          <xdr:rowOff>0</xdr:rowOff>
        </xdr:to>
        <xdr:sp macro="" textlink="">
          <xdr:nvSpPr>
            <xdr:cNvPr id="60919" name="Button 503" hidden="1">
              <a:extLst>
                <a:ext uri="{63B3BB69-23CF-44E3-9099-C40C66FF867C}">
                  <a14:compatExt spid="_x0000_s60919"/>
                </a:ext>
                <a:ext uri="{FF2B5EF4-FFF2-40B4-BE49-F238E27FC236}">
                  <a16:creationId xmlns:a16="http://schemas.microsoft.com/office/drawing/2014/main" xmlns="" id="{00000000-0008-0000-3B00-0000F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720953</xdr:row>
          <xdr:rowOff>0</xdr:rowOff>
        </xdr:from>
        <xdr:to>
          <xdr:col>6915</xdr:col>
          <xdr:colOff>0</xdr:colOff>
          <xdr:row>720953</xdr:row>
          <xdr:rowOff>0</xdr:rowOff>
        </xdr:to>
        <xdr:sp macro="" textlink="">
          <xdr:nvSpPr>
            <xdr:cNvPr id="60920" name="Button 504" hidden="1">
              <a:extLst>
                <a:ext uri="{63B3BB69-23CF-44E3-9099-C40C66FF867C}">
                  <a14:compatExt spid="_x0000_s60920"/>
                </a:ext>
                <a:ext uri="{FF2B5EF4-FFF2-40B4-BE49-F238E27FC236}">
                  <a16:creationId xmlns:a16="http://schemas.microsoft.com/office/drawing/2014/main" xmlns="" id="{00000000-0008-0000-3B00-0000F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786489</xdr:row>
          <xdr:rowOff>0</xdr:rowOff>
        </xdr:from>
        <xdr:to>
          <xdr:col>6915</xdr:col>
          <xdr:colOff>0</xdr:colOff>
          <xdr:row>786489</xdr:row>
          <xdr:rowOff>0</xdr:rowOff>
        </xdr:to>
        <xdr:sp macro="" textlink="">
          <xdr:nvSpPr>
            <xdr:cNvPr id="60921" name="Button 505" hidden="1">
              <a:extLst>
                <a:ext uri="{63B3BB69-23CF-44E3-9099-C40C66FF867C}">
                  <a14:compatExt spid="_x0000_s60921"/>
                </a:ext>
                <a:ext uri="{FF2B5EF4-FFF2-40B4-BE49-F238E27FC236}">
                  <a16:creationId xmlns:a16="http://schemas.microsoft.com/office/drawing/2014/main" xmlns="" id="{00000000-0008-0000-3B00-0000F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852025</xdr:row>
          <xdr:rowOff>0</xdr:rowOff>
        </xdr:from>
        <xdr:to>
          <xdr:col>6915</xdr:col>
          <xdr:colOff>0</xdr:colOff>
          <xdr:row>852025</xdr:row>
          <xdr:rowOff>0</xdr:rowOff>
        </xdr:to>
        <xdr:sp macro="" textlink="">
          <xdr:nvSpPr>
            <xdr:cNvPr id="60922" name="Button 506" hidden="1">
              <a:extLst>
                <a:ext uri="{63B3BB69-23CF-44E3-9099-C40C66FF867C}">
                  <a14:compatExt spid="_x0000_s60922"/>
                </a:ext>
                <a:ext uri="{FF2B5EF4-FFF2-40B4-BE49-F238E27FC236}">
                  <a16:creationId xmlns:a16="http://schemas.microsoft.com/office/drawing/2014/main" xmlns="" id="{00000000-0008-0000-3B00-0000F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917561</xdr:row>
          <xdr:rowOff>0</xdr:rowOff>
        </xdr:from>
        <xdr:to>
          <xdr:col>6915</xdr:col>
          <xdr:colOff>0</xdr:colOff>
          <xdr:row>917561</xdr:row>
          <xdr:rowOff>0</xdr:rowOff>
        </xdr:to>
        <xdr:sp macro="" textlink="">
          <xdr:nvSpPr>
            <xdr:cNvPr id="60923" name="Button 507" hidden="1">
              <a:extLst>
                <a:ext uri="{63B3BB69-23CF-44E3-9099-C40C66FF867C}">
                  <a14:compatExt spid="_x0000_s60923"/>
                </a:ext>
                <a:ext uri="{FF2B5EF4-FFF2-40B4-BE49-F238E27FC236}">
                  <a16:creationId xmlns:a16="http://schemas.microsoft.com/office/drawing/2014/main" xmlns="" id="{00000000-0008-0000-3B00-0000F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983097</xdr:row>
          <xdr:rowOff>0</xdr:rowOff>
        </xdr:from>
        <xdr:to>
          <xdr:col>6915</xdr:col>
          <xdr:colOff>0</xdr:colOff>
          <xdr:row>983097</xdr:row>
          <xdr:rowOff>0</xdr:rowOff>
        </xdr:to>
        <xdr:sp macro="" textlink="">
          <xdr:nvSpPr>
            <xdr:cNvPr id="60924" name="Button 508" hidden="1">
              <a:extLst>
                <a:ext uri="{63B3BB69-23CF-44E3-9099-C40C66FF867C}">
                  <a14:compatExt spid="_x0000_s60924"/>
                </a:ext>
                <a:ext uri="{FF2B5EF4-FFF2-40B4-BE49-F238E27FC236}">
                  <a16:creationId xmlns:a16="http://schemas.microsoft.com/office/drawing/2014/main" xmlns="" id="{00000000-0008-0000-3B00-0000F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7169</xdr:col>
          <xdr:colOff>0</xdr:colOff>
          <xdr:row>56</xdr:row>
          <xdr:rowOff>0</xdr:rowOff>
        </xdr:from>
        <xdr:to>
          <xdr:col>7169</xdr:col>
          <xdr:colOff>0</xdr:colOff>
          <xdr:row>56</xdr:row>
          <xdr:rowOff>0</xdr:rowOff>
        </xdr:to>
        <xdr:sp macro="" textlink="">
          <xdr:nvSpPr>
            <xdr:cNvPr id="60925" name="Button 509" hidden="1">
              <a:extLst>
                <a:ext uri="{63B3BB69-23CF-44E3-9099-C40C66FF867C}">
                  <a14:compatExt spid="_x0000_s60925"/>
                </a:ext>
                <a:ext uri="{FF2B5EF4-FFF2-40B4-BE49-F238E27FC236}">
                  <a16:creationId xmlns:a16="http://schemas.microsoft.com/office/drawing/2014/main" xmlns="" id="{00000000-0008-0000-3B00-0000F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65593</xdr:row>
          <xdr:rowOff>0</xdr:rowOff>
        </xdr:from>
        <xdr:to>
          <xdr:col>7171</xdr:col>
          <xdr:colOff>0</xdr:colOff>
          <xdr:row>65593</xdr:row>
          <xdr:rowOff>0</xdr:rowOff>
        </xdr:to>
        <xdr:sp macro="" textlink="">
          <xdr:nvSpPr>
            <xdr:cNvPr id="60926" name="Button 510" hidden="1">
              <a:extLst>
                <a:ext uri="{63B3BB69-23CF-44E3-9099-C40C66FF867C}">
                  <a14:compatExt spid="_x0000_s60926"/>
                </a:ext>
                <a:ext uri="{FF2B5EF4-FFF2-40B4-BE49-F238E27FC236}">
                  <a16:creationId xmlns:a16="http://schemas.microsoft.com/office/drawing/2014/main" xmlns="" id="{00000000-0008-0000-3B00-0000F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131129</xdr:row>
          <xdr:rowOff>0</xdr:rowOff>
        </xdr:from>
        <xdr:to>
          <xdr:col>7171</xdr:col>
          <xdr:colOff>0</xdr:colOff>
          <xdr:row>131129</xdr:row>
          <xdr:rowOff>0</xdr:rowOff>
        </xdr:to>
        <xdr:sp macro="" textlink="">
          <xdr:nvSpPr>
            <xdr:cNvPr id="60927" name="Button 511" hidden="1">
              <a:extLst>
                <a:ext uri="{63B3BB69-23CF-44E3-9099-C40C66FF867C}">
                  <a14:compatExt spid="_x0000_s60927"/>
                </a:ext>
                <a:ext uri="{FF2B5EF4-FFF2-40B4-BE49-F238E27FC236}">
                  <a16:creationId xmlns:a16="http://schemas.microsoft.com/office/drawing/2014/main" xmlns="" id="{00000000-0008-0000-3B00-0000F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196665</xdr:row>
          <xdr:rowOff>0</xdr:rowOff>
        </xdr:from>
        <xdr:to>
          <xdr:col>7171</xdr:col>
          <xdr:colOff>0</xdr:colOff>
          <xdr:row>196665</xdr:row>
          <xdr:rowOff>0</xdr:rowOff>
        </xdr:to>
        <xdr:sp macro="" textlink="">
          <xdr:nvSpPr>
            <xdr:cNvPr id="60928" name="Button 512" hidden="1">
              <a:extLst>
                <a:ext uri="{63B3BB69-23CF-44E3-9099-C40C66FF867C}">
                  <a14:compatExt spid="_x0000_s60928"/>
                </a:ext>
                <a:ext uri="{FF2B5EF4-FFF2-40B4-BE49-F238E27FC236}">
                  <a16:creationId xmlns:a16="http://schemas.microsoft.com/office/drawing/2014/main" xmlns="" id="{00000000-0008-0000-3B00-00000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262201</xdr:row>
          <xdr:rowOff>0</xdr:rowOff>
        </xdr:from>
        <xdr:to>
          <xdr:col>7171</xdr:col>
          <xdr:colOff>0</xdr:colOff>
          <xdr:row>262201</xdr:row>
          <xdr:rowOff>0</xdr:rowOff>
        </xdr:to>
        <xdr:sp macro="" textlink="">
          <xdr:nvSpPr>
            <xdr:cNvPr id="60929" name="Button 513" hidden="1">
              <a:extLst>
                <a:ext uri="{63B3BB69-23CF-44E3-9099-C40C66FF867C}">
                  <a14:compatExt spid="_x0000_s60929"/>
                </a:ext>
                <a:ext uri="{FF2B5EF4-FFF2-40B4-BE49-F238E27FC236}">
                  <a16:creationId xmlns:a16="http://schemas.microsoft.com/office/drawing/2014/main" xmlns="" id="{00000000-0008-0000-3B00-00000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327737</xdr:row>
          <xdr:rowOff>0</xdr:rowOff>
        </xdr:from>
        <xdr:to>
          <xdr:col>7171</xdr:col>
          <xdr:colOff>0</xdr:colOff>
          <xdr:row>327737</xdr:row>
          <xdr:rowOff>0</xdr:rowOff>
        </xdr:to>
        <xdr:sp macro="" textlink="">
          <xdr:nvSpPr>
            <xdr:cNvPr id="60930" name="Button 514" hidden="1">
              <a:extLst>
                <a:ext uri="{63B3BB69-23CF-44E3-9099-C40C66FF867C}">
                  <a14:compatExt spid="_x0000_s60930"/>
                </a:ext>
                <a:ext uri="{FF2B5EF4-FFF2-40B4-BE49-F238E27FC236}">
                  <a16:creationId xmlns:a16="http://schemas.microsoft.com/office/drawing/2014/main" xmlns="" id="{00000000-0008-0000-3B00-00000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393273</xdr:row>
          <xdr:rowOff>0</xdr:rowOff>
        </xdr:from>
        <xdr:to>
          <xdr:col>7171</xdr:col>
          <xdr:colOff>0</xdr:colOff>
          <xdr:row>393273</xdr:row>
          <xdr:rowOff>0</xdr:rowOff>
        </xdr:to>
        <xdr:sp macro="" textlink="">
          <xdr:nvSpPr>
            <xdr:cNvPr id="60931" name="Button 515" hidden="1">
              <a:extLst>
                <a:ext uri="{63B3BB69-23CF-44E3-9099-C40C66FF867C}">
                  <a14:compatExt spid="_x0000_s60931"/>
                </a:ext>
                <a:ext uri="{FF2B5EF4-FFF2-40B4-BE49-F238E27FC236}">
                  <a16:creationId xmlns:a16="http://schemas.microsoft.com/office/drawing/2014/main" xmlns="" id="{00000000-0008-0000-3B00-00000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458809</xdr:row>
          <xdr:rowOff>0</xdr:rowOff>
        </xdr:from>
        <xdr:to>
          <xdr:col>7171</xdr:col>
          <xdr:colOff>0</xdr:colOff>
          <xdr:row>458809</xdr:row>
          <xdr:rowOff>0</xdr:rowOff>
        </xdr:to>
        <xdr:sp macro="" textlink="">
          <xdr:nvSpPr>
            <xdr:cNvPr id="60932" name="Button 516" hidden="1">
              <a:extLst>
                <a:ext uri="{63B3BB69-23CF-44E3-9099-C40C66FF867C}">
                  <a14:compatExt spid="_x0000_s60932"/>
                </a:ext>
                <a:ext uri="{FF2B5EF4-FFF2-40B4-BE49-F238E27FC236}">
                  <a16:creationId xmlns:a16="http://schemas.microsoft.com/office/drawing/2014/main" xmlns="" id="{00000000-0008-0000-3B00-00000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524345</xdr:row>
          <xdr:rowOff>0</xdr:rowOff>
        </xdr:from>
        <xdr:to>
          <xdr:col>7171</xdr:col>
          <xdr:colOff>0</xdr:colOff>
          <xdr:row>524345</xdr:row>
          <xdr:rowOff>0</xdr:rowOff>
        </xdr:to>
        <xdr:sp macro="" textlink="">
          <xdr:nvSpPr>
            <xdr:cNvPr id="60933" name="Button 517" hidden="1">
              <a:extLst>
                <a:ext uri="{63B3BB69-23CF-44E3-9099-C40C66FF867C}">
                  <a14:compatExt spid="_x0000_s60933"/>
                </a:ext>
                <a:ext uri="{FF2B5EF4-FFF2-40B4-BE49-F238E27FC236}">
                  <a16:creationId xmlns:a16="http://schemas.microsoft.com/office/drawing/2014/main" xmlns="" id="{00000000-0008-0000-3B00-00000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589881</xdr:row>
          <xdr:rowOff>0</xdr:rowOff>
        </xdr:from>
        <xdr:to>
          <xdr:col>7171</xdr:col>
          <xdr:colOff>0</xdr:colOff>
          <xdr:row>589881</xdr:row>
          <xdr:rowOff>0</xdr:rowOff>
        </xdr:to>
        <xdr:sp macro="" textlink="">
          <xdr:nvSpPr>
            <xdr:cNvPr id="60934" name="Button 518" hidden="1">
              <a:extLst>
                <a:ext uri="{63B3BB69-23CF-44E3-9099-C40C66FF867C}">
                  <a14:compatExt spid="_x0000_s60934"/>
                </a:ext>
                <a:ext uri="{FF2B5EF4-FFF2-40B4-BE49-F238E27FC236}">
                  <a16:creationId xmlns:a16="http://schemas.microsoft.com/office/drawing/2014/main" xmlns="" id="{00000000-0008-0000-3B00-00000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655417</xdr:row>
          <xdr:rowOff>0</xdr:rowOff>
        </xdr:from>
        <xdr:to>
          <xdr:col>7171</xdr:col>
          <xdr:colOff>0</xdr:colOff>
          <xdr:row>655417</xdr:row>
          <xdr:rowOff>0</xdr:rowOff>
        </xdr:to>
        <xdr:sp macro="" textlink="">
          <xdr:nvSpPr>
            <xdr:cNvPr id="60935" name="Button 519" hidden="1">
              <a:extLst>
                <a:ext uri="{63B3BB69-23CF-44E3-9099-C40C66FF867C}">
                  <a14:compatExt spid="_x0000_s60935"/>
                </a:ext>
                <a:ext uri="{FF2B5EF4-FFF2-40B4-BE49-F238E27FC236}">
                  <a16:creationId xmlns:a16="http://schemas.microsoft.com/office/drawing/2014/main" xmlns="" id="{00000000-0008-0000-3B00-00000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720953</xdr:row>
          <xdr:rowOff>0</xdr:rowOff>
        </xdr:from>
        <xdr:to>
          <xdr:col>7171</xdr:col>
          <xdr:colOff>0</xdr:colOff>
          <xdr:row>720953</xdr:row>
          <xdr:rowOff>0</xdr:rowOff>
        </xdr:to>
        <xdr:sp macro="" textlink="">
          <xdr:nvSpPr>
            <xdr:cNvPr id="60936" name="Button 520" hidden="1">
              <a:extLst>
                <a:ext uri="{63B3BB69-23CF-44E3-9099-C40C66FF867C}">
                  <a14:compatExt spid="_x0000_s60936"/>
                </a:ext>
                <a:ext uri="{FF2B5EF4-FFF2-40B4-BE49-F238E27FC236}">
                  <a16:creationId xmlns:a16="http://schemas.microsoft.com/office/drawing/2014/main" xmlns="" id="{00000000-0008-0000-3B00-00000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786489</xdr:row>
          <xdr:rowOff>0</xdr:rowOff>
        </xdr:from>
        <xdr:to>
          <xdr:col>7171</xdr:col>
          <xdr:colOff>0</xdr:colOff>
          <xdr:row>786489</xdr:row>
          <xdr:rowOff>0</xdr:rowOff>
        </xdr:to>
        <xdr:sp macro="" textlink="">
          <xdr:nvSpPr>
            <xdr:cNvPr id="60937" name="Button 521" hidden="1">
              <a:extLst>
                <a:ext uri="{63B3BB69-23CF-44E3-9099-C40C66FF867C}">
                  <a14:compatExt spid="_x0000_s60937"/>
                </a:ext>
                <a:ext uri="{FF2B5EF4-FFF2-40B4-BE49-F238E27FC236}">
                  <a16:creationId xmlns:a16="http://schemas.microsoft.com/office/drawing/2014/main" xmlns="" id="{00000000-0008-0000-3B00-00000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852025</xdr:row>
          <xdr:rowOff>0</xdr:rowOff>
        </xdr:from>
        <xdr:to>
          <xdr:col>7171</xdr:col>
          <xdr:colOff>0</xdr:colOff>
          <xdr:row>852025</xdr:row>
          <xdr:rowOff>0</xdr:rowOff>
        </xdr:to>
        <xdr:sp macro="" textlink="">
          <xdr:nvSpPr>
            <xdr:cNvPr id="60938" name="Button 522" hidden="1">
              <a:extLst>
                <a:ext uri="{63B3BB69-23CF-44E3-9099-C40C66FF867C}">
                  <a14:compatExt spid="_x0000_s60938"/>
                </a:ext>
                <a:ext uri="{FF2B5EF4-FFF2-40B4-BE49-F238E27FC236}">
                  <a16:creationId xmlns:a16="http://schemas.microsoft.com/office/drawing/2014/main" xmlns="" id="{00000000-0008-0000-3B00-00000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917561</xdr:row>
          <xdr:rowOff>0</xdr:rowOff>
        </xdr:from>
        <xdr:to>
          <xdr:col>7171</xdr:col>
          <xdr:colOff>0</xdr:colOff>
          <xdr:row>917561</xdr:row>
          <xdr:rowOff>0</xdr:rowOff>
        </xdr:to>
        <xdr:sp macro="" textlink="">
          <xdr:nvSpPr>
            <xdr:cNvPr id="60939" name="Button 523" hidden="1">
              <a:extLst>
                <a:ext uri="{63B3BB69-23CF-44E3-9099-C40C66FF867C}">
                  <a14:compatExt spid="_x0000_s60939"/>
                </a:ext>
                <a:ext uri="{FF2B5EF4-FFF2-40B4-BE49-F238E27FC236}">
                  <a16:creationId xmlns:a16="http://schemas.microsoft.com/office/drawing/2014/main" xmlns="" id="{00000000-0008-0000-3B00-00000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983097</xdr:row>
          <xdr:rowOff>0</xdr:rowOff>
        </xdr:from>
        <xdr:to>
          <xdr:col>7171</xdr:col>
          <xdr:colOff>0</xdr:colOff>
          <xdr:row>983097</xdr:row>
          <xdr:rowOff>0</xdr:rowOff>
        </xdr:to>
        <xdr:sp macro="" textlink="">
          <xdr:nvSpPr>
            <xdr:cNvPr id="60940" name="Button 524" hidden="1">
              <a:extLst>
                <a:ext uri="{63B3BB69-23CF-44E3-9099-C40C66FF867C}">
                  <a14:compatExt spid="_x0000_s60940"/>
                </a:ext>
                <a:ext uri="{FF2B5EF4-FFF2-40B4-BE49-F238E27FC236}">
                  <a16:creationId xmlns:a16="http://schemas.microsoft.com/office/drawing/2014/main" xmlns="" id="{00000000-0008-0000-3B00-00000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7425</xdr:col>
          <xdr:colOff>0</xdr:colOff>
          <xdr:row>56</xdr:row>
          <xdr:rowOff>0</xdr:rowOff>
        </xdr:from>
        <xdr:to>
          <xdr:col>7425</xdr:col>
          <xdr:colOff>0</xdr:colOff>
          <xdr:row>56</xdr:row>
          <xdr:rowOff>0</xdr:rowOff>
        </xdr:to>
        <xdr:sp macro="" textlink="">
          <xdr:nvSpPr>
            <xdr:cNvPr id="60941" name="Button 525" hidden="1">
              <a:extLst>
                <a:ext uri="{63B3BB69-23CF-44E3-9099-C40C66FF867C}">
                  <a14:compatExt spid="_x0000_s60941"/>
                </a:ext>
                <a:ext uri="{FF2B5EF4-FFF2-40B4-BE49-F238E27FC236}">
                  <a16:creationId xmlns:a16="http://schemas.microsoft.com/office/drawing/2014/main" xmlns="" id="{00000000-0008-0000-3B00-00000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65593</xdr:row>
          <xdr:rowOff>0</xdr:rowOff>
        </xdr:from>
        <xdr:to>
          <xdr:col>7427</xdr:col>
          <xdr:colOff>0</xdr:colOff>
          <xdr:row>65593</xdr:row>
          <xdr:rowOff>0</xdr:rowOff>
        </xdr:to>
        <xdr:sp macro="" textlink="">
          <xdr:nvSpPr>
            <xdr:cNvPr id="60942" name="Button 526" hidden="1">
              <a:extLst>
                <a:ext uri="{63B3BB69-23CF-44E3-9099-C40C66FF867C}">
                  <a14:compatExt spid="_x0000_s60942"/>
                </a:ext>
                <a:ext uri="{FF2B5EF4-FFF2-40B4-BE49-F238E27FC236}">
                  <a16:creationId xmlns:a16="http://schemas.microsoft.com/office/drawing/2014/main" xmlns="" id="{00000000-0008-0000-3B00-00000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131129</xdr:row>
          <xdr:rowOff>0</xdr:rowOff>
        </xdr:from>
        <xdr:to>
          <xdr:col>7427</xdr:col>
          <xdr:colOff>0</xdr:colOff>
          <xdr:row>131129</xdr:row>
          <xdr:rowOff>0</xdr:rowOff>
        </xdr:to>
        <xdr:sp macro="" textlink="">
          <xdr:nvSpPr>
            <xdr:cNvPr id="60943" name="Button 527" hidden="1">
              <a:extLst>
                <a:ext uri="{63B3BB69-23CF-44E3-9099-C40C66FF867C}">
                  <a14:compatExt spid="_x0000_s60943"/>
                </a:ext>
                <a:ext uri="{FF2B5EF4-FFF2-40B4-BE49-F238E27FC236}">
                  <a16:creationId xmlns:a16="http://schemas.microsoft.com/office/drawing/2014/main" xmlns="" id="{00000000-0008-0000-3B00-00000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196665</xdr:row>
          <xdr:rowOff>0</xdr:rowOff>
        </xdr:from>
        <xdr:to>
          <xdr:col>7427</xdr:col>
          <xdr:colOff>0</xdr:colOff>
          <xdr:row>196665</xdr:row>
          <xdr:rowOff>0</xdr:rowOff>
        </xdr:to>
        <xdr:sp macro="" textlink="">
          <xdr:nvSpPr>
            <xdr:cNvPr id="60944" name="Button 528" hidden="1">
              <a:extLst>
                <a:ext uri="{63B3BB69-23CF-44E3-9099-C40C66FF867C}">
                  <a14:compatExt spid="_x0000_s60944"/>
                </a:ext>
                <a:ext uri="{FF2B5EF4-FFF2-40B4-BE49-F238E27FC236}">
                  <a16:creationId xmlns:a16="http://schemas.microsoft.com/office/drawing/2014/main" xmlns="" id="{00000000-0008-0000-3B00-00001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262201</xdr:row>
          <xdr:rowOff>0</xdr:rowOff>
        </xdr:from>
        <xdr:to>
          <xdr:col>7427</xdr:col>
          <xdr:colOff>0</xdr:colOff>
          <xdr:row>262201</xdr:row>
          <xdr:rowOff>0</xdr:rowOff>
        </xdr:to>
        <xdr:sp macro="" textlink="">
          <xdr:nvSpPr>
            <xdr:cNvPr id="60945" name="Button 529" hidden="1">
              <a:extLst>
                <a:ext uri="{63B3BB69-23CF-44E3-9099-C40C66FF867C}">
                  <a14:compatExt spid="_x0000_s60945"/>
                </a:ext>
                <a:ext uri="{FF2B5EF4-FFF2-40B4-BE49-F238E27FC236}">
                  <a16:creationId xmlns:a16="http://schemas.microsoft.com/office/drawing/2014/main" xmlns="" id="{00000000-0008-0000-3B00-00001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327737</xdr:row>
          <xdr:rowOff>0</xdr:rowOff>
        </xdr:from>
        <xdr:to>
          <xdr:col>7427</xdr:col>
          <xdr:colOff>0</xdr:colOff>
          <xdr:row>327737</xdr:row>
          <xdr:rowOff>0</xdr:rowOff>
        </xdr:to>
        <xdr:sp macro="" textlink="">
          <xdr:nvSpPr>
            <xdr:cNvPr id="60946" name="Button 530" hidden="1">
              <a:extLst>
                <a:ext uri="{63B3BB69-23CF-44E3-9099-C40C66FF867C}">
                  <a14:compatExt spid="_x0000_s60946"/>
                </a:ext>
                <a:ext uri="{FF2B5EF4-FFF2-40B4-BE49-F238E27FC236}">
                  <a16:creationId xmlns:a16="http://schemas.microsoft.com/office/drawing/2014/main" xmlns="" id="{00000000-0008-0000-3B00-00001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393273</xdr:row>
          <xdr:rowOff>0</xdr:rowOff>
        </xdr:from>
        <xdr:to>
          <xdr:col>7427</xdr:col>
          <xdr:colOff>0</xdr:colOff>
          <xdr:row>393273</xdr:row>
          <xdr:rowOff>0</xdr:rowOff>
        </xdr:to>
        <xdr:sp macro="" textlink="">
          <xdr:nvSpPr>
            <xdr:cNvPr id="60947" name="Button 531" hidden="1">
              <a:extLst>
                <a:ext uri="{63B3BB69-23CF-44E3-9099-C40C66FF867C}">
                  <a14:compatExt spid="_x0000_s60947"/>
                </a:ext>
                <a:ext uri="{FF2B5EF4-FFF2-40B4-BE49-F238E27FC236}">
                  <a16:creationId xmlns:a16="http://schemas.microsoft.com/office/drawing/2014/main" xmlns="" id="{00000000-0008-0000-3B00-00001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458809</xdr:row>
          <xdr:rowOff>0</xdr:rowOff>
        </xdr:from>
        <xdr:to>
          <xdr:col>7427</xdr:col>
          <xdr:colOff>0</xdr:colOff>
          <xdr:row>458809</xdr:row>
          <xdr:rowOff>0</xdr:rowOff>
        </xdr:to>
        <xdr:sp macro="" textlink="">
          <xdr:nvSpPr>
            <xdr:cNvPr id="60948" name="Button 532" hidden="1">
              <a:extLst>
                <a:ext uri="{63B3BB69-23CF-44E3-9099-C40C66FF867C}">
                  <a14:compatExt spid="_x0000_s60948"/>
                </a:ext>
                <a:ext uri="{FF2B5EF4-FFF2-40B4-BE49-F238E27FC236}">
                  <a16:creationId xmlns:a16="http://schemas.microsoft.com/office/drawing/2014/main" xmlns="" id="{00000000-0008-0000-3B00-00001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524345</xdr:row>
          <xdr:rowOff>0</xdr:rowOff>
        </xdr:from>
        <xdr:to>
          <xdr:col>7427</xdr:col>
          <xdr:colOff>0</xdr:colOff>
          <xdr:row>524345</xdr:row>
          <xdr:rowOff>0</xdr:rowOff>
        </xdr:to>
        <xdr:sp macro="" textlink="">
          <xdr:nvSpPr>
            <xdr:cNvPr id="60949" name="Button 533" hidden="1">
              <a:extLst>
                <a:ext uri="{63B3BB69-23CF-44E3-9099-C40C66FF867C}">
                  <a14:compatExt spid="_x0000_s60949"/>
                </a:ext>
                <a:ext uri="{FF2B5EF4-FFF2-40B4-BE49-F238E27FC236}">
                  <a16:creationId xmlns:a16="http://schemas.microsoft.com/office/drawing/2014/main" xmlns="" id="{00000000-0008-0000-3B00-00001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589881</xdr:row>
          <xdr:rowOff>0</xdr:rowOff>
        </xdr:from>
        <xdr:to>
          <xdr:col>7427</xdr:col>
          <xdr:colOff>0</xdr:colOff>
          <xdr:row>589881</xdr:row>
          <xdr:rowOff>0</xdr:rowOff>
        </xdr:to>
        <xdr:sp macro="" textlink="">
          <xdr:nvSpPr>
            <xdr:cNvPr id="60950" name="Button 534" hidden="1">
              <a:extLst>
                <a:ext uri="{63B3BB69-23CF-44E3-9099-C40C66FF867C}">
                  <a14:compatExt spid="_x0000_s60950"/>
                </a:ext>
                <a:ext uri="{FF2B5EF4-FFF2-40B4-BE49-F238E27FC236}">
                  <a16:creationId xmlns:a16="http://schemas.microsoft.com/office/drawing/2014/main" xmlns="" id="{00000000-0008-0000-3B00-00001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655417</xdr:row>
          <xdr:rowOff>0</xdr:rowOff>
        </xdr:from>
        <xdr:to>
          <xdr:col>7427</xdr:col>
          <xdr:colOff>0</xdr:colOff>
          <xdr:row>655417</xdr:row>
          <xdr:rowOff>0</xdr:rowOff>
        </xdr:to>
        <xdr:sp macro="" textlink="">
          <xdr:nvSpPr>
            <xdr:cNvPr id="60951" name="Button 535" hidden="1">
              <a:extLst>
                <a:ext uri="{63B3BB69-23CF-44E3-9099-C40C66FF867C}">
                  <a14:compatExt spid="_x0000_s60951"/>
                </a:ext>
                <a:ext uri="{FF2B5EF4-FFF2-40B4-BE49-F238E27FC236}">
                  <a16:creationId xmlns:a16="http://schemas.microsoft.com/office/drawing/2014/main" xmlns="" id="{00000000-0008-0000-3B00-00001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720953</xdr:row>
          <xdr:rowOff>0</xdr:rowOff>
        </xdr:from>
        <xdr:to>
          <xdr:col>7427</xdr:col>
          <xdr:colOff>0</xdr:colOff>
          <xdr:row>720953</xdr:row>
          <xdr:rowOff>0</xdr:rowOff>
        </xdr:to>
        <xdr:sp macro="" textlink="">
          <xdr:nvSpPr>
            <xdr:cNvPr id="60952" name="Button 536" hidden="1">
              <a:extLst>
                <a:ext uri="{63B3BB69-23CF-44E3-9099-C40C66FF867C}">
                  <a14:compatExt spid="_x0000_s60952"/>
                </a:ext>
                <a:ext uri="{FF2B5EF4-FFF2-40B4-BE49-F238E27FC236}">
                  <a16:creationId xmlns:a16="http://schemas.microsoft.com/office/drawing/2014/main" xmlns="" id="{00000000-0008-0000-3B00-00001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786489</xdr:row>
          <xdr:rowOff>0</xdr:rowOff>
        </xdr:from>
        <xdr:to>
          <xdr:col>7427</xdr:col>
          <xdr:colOff>0</xdr:colOff>
          <xdr:row>786489</xdr:row>
          <xdr:rowOff>0</xdr:rowOff>
        </xdr:to>
        <xdr:sp macro="" textlink="">
          <xdr:nvSpPr>
            <xdr:cNvPr id="60953" name="Button 537" hidden="1">
              <a:extLst>
                <a:ext uri="{63B3BB69-23CF-44E3-9099-C40C66FF867C}">
                  <a14:compatExt spid="_x0000_s60953"/>
                </a:ext>
                <a:ext uri="{FF2B5EF4-FFF2-40B4-BE49-F238E27FC236}">
                  <a16:creationId xmlns:a16="http://schemas.microsoft.com/office/drawing/2014/main" xmlns="" id="{00000000-0008-0000-3B00-00001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852025</xdr:row>
          <xdr:rowOff>0</xdr:rowOff>
        </xdr:from>
        <xdr:to>
          <xdr:col>7427</xdr:col>
          <xdr:colOff>0</xdr:colOff>
          <xdr:row>852025</xdr:row>
          <xdr:rowOff>0</xdr:rowOff>
        </xdr:to>
        <xdr:sp macro="" textlink="">
          <xdr:nvSpPr>
            <xdr:cNvPr id="60954" name="Button 538" hidden="1">
              <a:extLst>
                <a:ext uri="{63B3BB69-23CF-44E3-9099-C40C66FF867C}">
                  <a14:compatExt spid="_x0000_s60954"/>
                </a:ext>
                <a:ext uri="{FF2B5EF4-FFF2-40B4-BE49-F238E27FC236}">
                  <a16:creationId xmlns:a16="http://schemas.microsoft.com/office/drawing/2014/main" xmlns="" id="{00000000-0008-0000-3B00-00001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917561</xdr:row>
          <xdr:rowOff>0</xdr:rowOff>
        </xdr:from>
        <xdr:to>
          <xdr:col>7427</xdr:col>
          <xdr:colOff>0</xdr:colOff>
          <xdr:row>917561</xdr:row>
          <xdr:rowOff>0</xdr:rowOff>
        </xdr:to>
        <xdr:sp macro="" textlink="">
          <xdr:nvSpPr>
            <xdr:cNvPr id="60955" name="Button 539" hidden="1">
              <a:extLst>
                <a:ext uri="{63B3BB69-23CF-44E3-9099-C40C66FF867C}">
                  <a14:compatExt spid="_x0000_s60955"/>
                </a:ext>
                <a:ext uri="{FF2B5EF4-FFF2-40B4-BE49-F238E27FC236}">
                  <a16:creationId xmlns:a16="http://schemas.microsoft.com/office/drawing/2014/main" xmlns="" id="{00000000-0008-0000-3B00-00001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983097</xdr:row>
          <xdr:rowOff>0</xdr:rowOff>
        </xdr:from>
        <xdr:to>
          <xdr:col>7427</xdr:col>
          <xdr:colOff>0</xdr:colOff>
          <xdr:row>983097</xdr:row>
          <xdr:rowOff>0</xdr:rowOff>
        </xdr:to>
        <xdr:sp macro="" textlink="">
          <xdr:nvSpPr>
            <xdr:cNvPr id="60956" name="Button 540" hidden="1">
              <a:extLst>
                <a:ext uri="{63B3BB69-23CF-44E3-9099-C40C66FF867C}">
                  <a14:compatExt spid="_x0000_s60956"/>
                </a:ext>
                <a:ext uri="{FF2B5EF4-FFF2-40B4-BE49-F238E27FC236}">
                  <a16:creationId xmlns:a16="http://schemas.microsoft.com/office/drawing/2014/main" xmlns="" id="{00000000-0008-0000-3B00-00001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7681</xdr:col>
          <xdr:colOff>0</xdr:colOff>
          <xdr:row>56</xdr:row>
          <xdr:rowOff>0</xdr:rowOff>
        </xdr:from>
        <xdr:to>
          <xdr:col>7681</xdr:col>
          <xdr:colOff>0</xdr:colOff>
          <xdr:row>56</xdr:row>
          <xdr:rowOff>0</xdr:rowOff>
        </xdr:to>
        <xdr:sp macro="" textlink="">
          <xdr:nvSpPr>
            <xdr:cNvPr id="60957" name="Button 541" hidden="1">
              <a:extLst>
                <a:ext uri="{63B3BB69-23CF-44E3-9099-C40C66FF867C}">
                  <a14:compatExt spid="_x0000_s60957"/>
                </a:ext>
                <a:ext uri="{FF2B5EF4-FFF2-40B4-BE49-F238E27FC236}">
                  <a16:creationId xmlns:a16="http://schemas.microsoft.com/office/drawing/2014/main" xmlns="" id="{00000000-0008-0000-3B00-00001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65593</xdr:row>
          <xdr:rowOff>0</xdr:rowOff>
        </xdr:from>
        <xdr:to>
          <xdr:col>7683</xdr:col>
          <xdr:colOff>0</xdr:colOff>
          <xdr:row>65593</xdr:row>
          <xdr:rowOff>0</xdr:rowOff>
        </xdr:to>
        <xdr:sp macro="" textlink="">
          <xdr:nvSpPr>
            <xdr:cNvPr id="60958" name="Button 542" hidden="1">
              <a:extLst>
                <a:ext uri="{63B3BB69-23CF-44E3-9099-C40C66FF867C}">
                  <a14:compatExt spid="_x0000_s60958"/>
                </a:ext>
                <a:ext uri="{FF2B5EF4-FFF2-40B4-BE49-F238E27FC236}">
                  <a16:creationId xmlns:a16="http://schemas.microsoft.com/office/drawing/2014/main" xmlns="" id="{00000000-0008-0000-3B00-00001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131129</xdr:row>
          <xdr:rowOff>0</xdr:rowOff>
        </xdr:from>
        <xdr:to>
          <xdr:col>7683</xdr:col>
          <xdr:colOff>0</xdr:colOff>
          <xdr:row>131129</xdr:row>
          <xdr:rowOff>0</xdr:rowOff>
        </xdr:to>
        <xdr:sp macro="" textlink="">
          <xdr:nvSpPr>
            <xdr:cNvPr id="60959" name="Button 543" hidden="1">
              <a:extLst>
                <a:ext uri="{63B3BB69-23CF-44E3-9099-C40C66FF867C}">
                  <a14:compatExt spid="_x0000_s60959"/>
                </a:ext>
                <a:ext uri="{FF2B5EF4-FFF2-40B4-BE49-F238E27FC236}">
                  <a16:creationId xmlns:a16="http://schemas.microsoft.com/office/drawing/2014/main" xmlns="" id="{00000000-0008-0000-3B00-00001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196665</xdr:row>
          <xdr:rowOff>0</xdr:rowOff>
        </xdr:from>
        <xdr:to>
          <xdr:col>7683</xdr:col>
          <xdr:colOff>0</xdr:colOff>
          <xdr:row>196665</xdr:row>
          <xdr:rowOff>0</xdr:rowOff>
        </xdr:to>
        <xdr:sp macro="" textlink="">
          <xdr:nvSpPr>
            <xdr:cNvPr id="60960" name="Button 544" hidden="1">
              <a:extLst>
                <a:ext uri="{63B3BB69-23CF-44E3-9099-C40C66FF867C}">
                  <a14:compatExt spid="_x0000_s60960"/>
                </a:ext>
                <a:ext uri="{FF2B5EF4-FFF2-40B4-BE49-F238E27FC236}">
                  <a16:creationId xmlns:a16="http://schemas.microsoft.com/office/drawing/2014/main" xmlns="" id="{00000000-0008-0000-3B00-00002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262201</xdr:row>
          <xdr:rowOff>0</xdr:rowOff>
        </xdr:from>
        <xdr:to>
          <xdr:col>7683</xdr:col>
          <xdr:colOff>0</xdr:colOff>
          <xdr:row>262201</xdr:row>
          <xdr:rowOff>0</xdr:rowOff>
        </xdr:to>
        <xdr:sp macro="" textlink="">
          <xdr:nvSpPr>
            <xdr:cNvPr id="60961" name="Button 545" hidden="1">
              <a:extLst>
                <a:ext uri="{63B3BB69-23CF-44E3-9099-C40C66FF867C}">
                  <a14:compatExt spid="_x0000_s60961"/>
                </a:ext>
                <a:ext uri="{FF2B5EF4-FFF2-40B4-BE49-F238E27FC236}">
                  <a16:creationId xmlns:a16="http://schemas.microsoft.com/office/drawing/2014/main" xmlns="" id="{00000000-0008-0000-3B00-00002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327737</xdr:row>
          <xdr:rowOff>0</xdr:rowOff>
        </xdr:from>
        <xdr:to>
          <xdr:col>7683</xdr:col>
          <xdr:colOff>0</xdr:colOff>
          <xdr:row>327737</xdr:row>
          <xdr:rowOff>0</xdr:rowOff>
        </xdr:to>
        <xdr:sp macro="" textlink="">
          <xdr:nvSpPr>
            <xdr:cNvPr id="60962" name="Button 546" hidden="1">
              <a:extLst>
                <a:ext uri="{63B3BB69-23CF-44E3-9099-C40C66FF867C}">
                  <a14:compatExt spid="_x0000_s60962"/>
                </a:ext>
                <a:ext uri="{FF2B5EF4-FFF2-40B4-BE49-F238E27FC236}">
                  <a16:creationId xmlns:a16="http://schemas.microsoft.com/office/drawing/2014/main" xmlns="" id="{00000000-0008-0000-3B00-00002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393273</xdr:row>
          <xdr:rowOff>0</xdr:rowOff>
        </xdr:from>
        <xdr:to>
          <xdr:col>7683</xdr:col>
          <xdr:colOff>0</xdr:colOff>
          <xdr:row>393273</xdr:row>
          <xdr:rowOff>0</xdr:rowOff>
        </xdr:to>
        <xdr:sp macro="" textlink="">
          <xdr:nvSpPr>
            <xdr:cNvPr id="60963" name="Button 547" hidden="1">
              <a:extLst>
                <a:ext uri="{63B3BB69-23CF-44E3-9099-C40C66FF867C}">
                  <a14:compatExt spid="_x0000_s60963"/>
                </a:ext>
                <a:ext uri="{FF2B5EF4-FFF2-40B4-BE49-F238E27FC236}">
                  <a16:creationId xmlns:a16="http://schemas.microsoft.com/office/drawing/2014/main" xmlns="" id="{00000000-0008-0000-3B00-00002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458809</xdr:row>
          <xdr:rowOff>0</xdr:rowOff>
        </xdr:from>
        <xdr:to>
          <xdr:col>7683</xdr:col>
          <xdr:colOff>0</xdr:colOff>
          <xdr:row>458809</xdr:row>
          <xdr:rowOff>0</xdr:rowOff>
        </xdr:to>
        <xdr:sp macro="" textlink="">
          <xdr:nvSpPr>
            <xdr:cNvPr id="60964" name="Button 548" hidden="1">
              <a:extLst>
                <a:ext uri="{63B3BB69-23CF-44E3-9099-C40C66FF867C}">
                  <a14:compatExt spid="_x0000_s60964"/>
                </a:ext>
                <a:ext uri="{FF2B5EF4-FFF2-40B4-BE49-F238E27FC236}">
                  <a16:creationId xmlns:a16="http://schemas.microsoft.com/office/drawing/2014/main" xmlns="" id="{00000000-0008-0000-3B00-00002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524345</xdr:row>
          <xdr:rowOff>0</xdr:rowOff>
        </xdr:from>
        <xdr:to>
          <xdr:col>7683</xdr:col>
          <xdr:colOff>0</xdr:colOff>
          <xdr:row>524345</xdr:row>
          <xdr:rowOff>0</xdr:rowOff>
        </xdr:to>
        <xdr:sp macro="" textlink="">
          <xdr:nvSpPr>
            <xdr:cNvPr id="60965" name="Button 549" hidden="1">
              <a:extLst>
                <a:ext uri="{63B3BB69-23CF-44E3-9099-C40C66FF867C}">
                  <a14:compatExt spid="_x0000_s60965"/>
                </a:ext>
                <a:ext uri="{FF2B5EF4-FFF2-40B4-BE49-F238E27FC236}">
                  <a16:creationId xmlns:a16="http://schemas.microsoft.com/office/drawing/2014/main" xmlns="" id="{00000000-0008-0000-3B00-00002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589881</xdr:row>
          <xdr:rowOff>0</xdr:rowOff>
        </xdr:from>
        <xdr:to>
          <xdr:col>7683</xdr:col>
          <xdr:colOff>0</xdr:colOff>
          <xdr:row>589881</xdr:row>
          <xdr:rowOff>0</xdr:rowOff>
        </xdr:to>
        <xdr:sp macro="" textlink="">
          <xdr:nvSpPr>
            <xdr:cNvPr id="60966" name="Button 550" hidden="1">
              <a:extLst>
                <a:ext uri="{63B3BB69-23CF-44E3-9099-C40C66FF867C}">
                  <a14:compatExt spid="_x0000_s60966"/>
                </a:ext>
                <a:ext uri="{FF2B5EF4-FFF2-40B4-BE49-F238E27FC236}">
                  <a16:creationId xmlns:a16="http://schemas.microsoft.com/office/drawing/2014/main" xmlns="" id="{00000000-0008-0000-3B00-00002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655417</xdr:row>
          <xdr:rowOff>0</xdr:rowOff>
        </xdr:from>
        <xdr:to>
          <xdr:col>7683</xdr:col>
          <xdr:colOff>0</xdr:colOff>
          <xdr:row>655417</xdr:row>
          <xdr:rowOff>0</xdr:rowOff>
        </xdr:to>
        <xdr:sp macro="" textlink="">
          <xdr:nvSpPr>
            <xdr:cNvPr id="60967" name="Button 551" hidden="1">
              <a:extLst>
                <a:ext uri="{63B3BB69-23CF-44E3-9099-C40C66FF867C}">
                  <a14:compatExt spid="_x0000_s60967"/>
                </a:ext>
                <a:ext uri="{FF2B5EF4-FFF2-40B4-BE49-F238E27FC236}">
                  <a16:creationId xmlns:a16="http://schemas.microsoft.com/office/drawing/2014/main" xmlns="" id="{00000000-0008-0000-3B00-00002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720953</xdr:row>
          <xdr:rowOff>0</xdr:rowOff>
        </xdr:from>
        <xdr:to>
          <xdr:col>7683</xdr:col>
          <xdr:colOff>0</xdr:colOff>
          <xdr:row>720953</xdr:row>
          <xdr:rowOff>0</xdr:rowOff>
        </xdr:to>
        <xdr:sp macro="" textlink="">
          <xdr:nvSpPr>
            <xdr:cNvPr id="60968" name="Button 552" hidden="1">
              <a:extLst>
                <a:ext uri="{63B3BB69-23CF-44E3-9099-C40C66FF867C}">
                  <a14:compatExt spid="_x0000_s60968"/>
                </a:ext>
                <a:ext uri="{FF2B5EF4-FFF2-40B4-BE49-F238E27FC236}">
                  <a16:creationId xmlns:a16="http://schemas.microsoft.com/office/drawing/2014/main" xmlns="" id="{00000000-0008-0000-3B00-00002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786489</xdr:row>
          <xdr:rowOff>0</xdr:rowOff>
        </xdr:from>
        <xdr:to>
          <xdr:col>7683</xdr:col>
          <xdr:colOff>0</xdr:colOff>
          <xdr:row>786489</xdr:row>
          <xdr:rowOff>0</xdr:rowOff>
        </xdr:to>
        <xdr:sp macro="" textlink="">
          <xdr:nvSpPr>
            <xdr:cNvPr id="60969" name="Button 553" hidden="1">
              <a:extLst>
                <a:ext uri="{63B3BB69-23CF-44E3-9099-C40C66FF867C}">
                  <a14:compatExt spid="_x0000_s60969"/>
                </a:ext>
                <a:ext uri="{FF2B5EF4-FFF2-40B4-BE49-F238E27FC236}">
                  <a16:creationId xmlns:a16="http://schemas.microsoft.com/office/drawing/2014/main" xmlns="" id="{00000000-0008-0000-3B00-00002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852025</xdr:row>
          <xdr:rowOff>0</xdr:rowOff>
        </xdr:from>
        <xdr:to>
          <xdr:col>7683</xdr:col>
          <xdr:colOff>0</xdr:colOff>
          <xdr:row>852025</xdr:row>
          <xdr:rowOff>0</xdr:rowOff>
        </xdr:to>
        <xdr:sp macro="" textlink="">
          <xdr:nvSpPr>
            <xdr:cNvPr id="60970" name="Button 554" hidden="1">
              <a:extLst>
                <a:ext uri="{63B3BB69-23CF-44E3-9099-C40C66FF867C}">
                  <a14:compatExt spid="_x0000_s60970"/>
                </a:ext>
                <a:ext uri="{FF2B5EF4-FFF2-40B4-BE49-F238E27FC236}">
                  <a16:creationId xmlns:a16="http://schemas.microsoft.com/office/drawing/2014/main" xmlns="" id="{00000000-0008-0000-3B00-00002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917561</xdr:row>
          <xdr:rowOff>0</xdr:rowOff>
        </xdr:from>
        <xdr:to>
          <xdr:col>7683</xdr:col>
          <xdr:colOff>0</xdr:colOff>
          <xdr:row>917561</xdr:row>
          <xdr:rowOff>0</xdr:rowOff>
        </xdr:to>
        <xdr:sp macro="" textlink="">
          <xdr:nvSpPr>
            <xdr:cNvPr id="60971" name="Button 555" hidden="1">
              <a:extLst>
                <a:ext uri="{63B3BB69-23CF-44E3-9099-C40C66FF867C}">
                  <a14:compatExt spid="_x0000_s60971"/>
                </a:ext>
                <a:ext uri="{FF2B5EF4-FFF2-40B4-BE49-F238E27FC236}">
                  <a16:creationId xmlns:a16="http://schemas.microsoft.com/office/drawing/2014/main" xmlns="" id="{00000000-0008-0000-3B00-00002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983097</xdr:row>
          <xdr:rowOff>0</xdr:rowOff>
        </xdr:from>
        <xdr:to>
          <xdr:col>7683</xdr:col>
          <xdr:colOff>0</xdr:colOff>
          <xdr:row>983097</xdr:row>
          <xdr:rowOff>0</xdr:rowOff>
        </xdr:to>
        <xdr:sp macro="" textlink="">
          <xdr:nvSpPr>
            <xdr:cNvPr id="60972" name="Button 556" hidden="1">
              <a:extLst>
                <a:ext uri="{63B3BB69-23CF-44E3-9099-C40C66FF867C}">
                  <a14:compatExt spid="_x0000_s60972"/>
                </a:ext>
                <a:ext uri="{FF2B5EF4-FFF2-40B4-BE49-F238E27FC236}">
                  <a16:creationId xmlns:a16="http://schemas.microsoft.com/office/drawing/2014/main" xmlns="" id="{00000000-0008-0000-3B00-00002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7937</xdr:col>
          <xdr:colOff>0</xdr:colOff>
          <xdr:row>56</xdr:row>
          <xdr:rowOff>0</xdr:rowOff>
        </xdr:from>
        <xdr:to>
          <xdr:col>7937</xdr:col>
          <xdr:colOff>0</xdr:colOff>
          <xdr:row>56</xdr:row>
          <xdr:rowOff>0</xdr:rowOff>
        </xdr:to>
        <xdr:sp macro="" textlink="">
          <xdr:nvSpPr>
            <xdr:cNvPr id="60973" name="Button 557" hidden="1">
              <a:extLst>
                <a:ext uri="{63B3BB69-23CF-44E3-9099-C40C66FF867C}">
                  <a14:compatExt spid="_x0000_s60973"/>
                </a:ext>
                <a:ext uri="{FF2B5EF4-FFF2-40B4-BE49-F238E27FC236}">
                  <a16:creationId xmlns:a16="http://schemas.microsoft.com/office/drawing/2014/main" xmlns="" id="{00000000-0008-0000-3B00-00002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65593</xdr:row>
          <xdr:rowOff>0</xdr:rowOff>
        </xdr:from>
        <xdr:to>
          <xdr:col>7939</xdr:col>
          <xdr:colOff>0</xdr:colOff>
          <xdr:row>65593</xdr:row>
          <xdr:rowOff>0</xdr:rowOff>
        </xdr:to>
        <xdr:sp macro="" textlink="">
          <xdr:nvSpPr>
            <xdr:cNvPr id="60974" name="Button 558" hidden="1">
              <a:extLst>
                <a:ext uri="{63B3BB69-23CF-44E3-9099-C40C66FF867C}">
                  <a14:compatExt spid="_x0000_s60974"/>
                </a:ext>
                <a:ext uri="{FF2B5EF4-FFF2-40B4-BE49-F238E27FC236}">
                  <a16:creationId xmlns:a16="http://schemas.microsoft.com/office/drawing/2014/main" xmlns="" id="{00000000-0008-0000-3B00-00002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131129</xdr:row>
          <xdr:rowOff>0</xdr:rowOff>
        </xdr:from>
        <xdr:to>
          <xdr:col>7939</xdr:col>
          <xdr:colOff>0</xdr:colOff>
          <xdr:row>131129</xdr:row>
          <xdr:rowOff>0</xdr:rowOff>
        </xdr:to>
        <xdr:sp macro="" textlink="">
          <xdr:nvSpPr>
            <xdr:cNvPr id="60975" name="Button 559" hidden="1">
              <a:extLst>
                <a:ext uri="{63B3BB69-23CF-44E3-9099-C40C66FF867C}">
                  <a14:compatExt spid="_x0000_s60975"/>
                </a:ext>
                <a:ext uri="{FF2B5EF4-FFF2-40B4-BE49-F238E27FC236}">
                  <a16:creationId xmlns:a16="http://schemas.microsoft.com/office/drawing/2014/main" xmlns="" id="{00000000-0008-0000-3B00-00002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196665</xdr:row>
          <xdr:rowOff>0</xdr:rowOff>
        </xdr:from>
        <xdr:to>
          <xdr:col>7939</xdr:col>
          <xdr:colOff>0</xdr:colOff>
          <xdr:row>196665</xdr:row>
          <xdr:rowOff>0</xdr:rowOff>
        </xdr:to>
        <xdr:sp macro="" textlink="">
          <xdr:nvSpPr>
            <xdr:cNvPr id="60976" name="Button 560" hidden="1">
              <a:extLst>
                <a:ext uri="{63B3BB69-23CF-44E3-9099-C40C66FF867C}">
                  <a14:compatExt spid="_x0000_s60976"/>
                </a:ext>
                <a:ext uri="{FF2B5EF4-FFF2-40B4-BE49-F238E27FC236}">
                  <a16:creationId xmlns:a16="http://schemas.microsoft.com/office/drawing/2014/main" xmlns="" id="{00000000-0008-0000-3B00-00003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262201</xdr:row>
          <xdr:rowOff>0</xdr:rowOff>
        </xdr:from>
        <xdr:to>
          <xdr:col>7939</xdr:col>
          <xdr:colOff>0</xdr:colOff>
          <xdr:row>262201</xdr:row>
          <xdr:rowOff>0</xdr:rowOff>
        </xdr:to>
        <xdr:sp macro="" textlink="">
          <xdr:nvSpPr>
            <xdr:cNvPr id="60977" name="Button 561" hidden="1">
              <a:extLst>
                <a:ext uri="{63B3BB69-23CF-44E3-9099-C40C66FF867C}">
                  <a14:compatExt spid="_x0000_s60977"/>
                </a:ext>
                <a:ext uri="{FF2B5EF4-FFF2-40B4-BE49-F238E27FC236}">
                  <a16:creationId xmlns:a16="http://schemas.microsoft.com/office/drawing/2014/main" xmlns="" id="{00000000-0008-0000-3B00-00003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327737</xdr:row>
          <xdr:rowOff>0</xdr:rowOff>
        </xdr:from>
        <xdr:to>
          <xdr:col>7939</xdr:col>
          <xdr:colOff>0</xdr:colOff>
          <xdr:row>327737</xdr:row>
          <xdr:rowOff>0</xdr:rowOff>
        </xdr:to>
        <xdr:sp macro="" textlink="">
          <xdr:nvSpPr>
            <xdr:cNvPr id="60978" name="Button 562" hidden="1">
              <a:extLst>
                <a:ext uri="{63B3BB69-23CF-44E3-9099-C40C66FF867C}">
                  <a14:compatExt spid="_x0000_s60978"/>
                </a:ext>
                <a:ext uri="{FF2B5EF4-FFF2-40B4-BE49-F238E27FC236}">
                  <a16:creationId xmlns:a16="http://schemas.microsoft.com/office/drawing/2014/main" xmlns="" id="{00000000-0008-0000-3B00-00003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393273</xdr:row>
          <xdr:rowOff>0</xdr:rowOff>
        </xdr:from>
        <xdr:to>
          <xdr:col>7939</xdr:col>
          <xdr:colOff>0</xdr:colOff>
          <xdr:row>393273</xdr:row>
          <xdr:rowOff>0</xdr:rowOff>
        </xdr:to>
        <xdr:sp macro="" textlink="">
          <xdr:nvSpPr>
            <xdr:cNvPr id="60979" name="Button 563" hidden="1">
              <a:extLst>
                <a:ext uri="{63B3BB69-23CF-44E3-9099-C40C66FF867C}">
                  <a14:compatExt spid="_x0000_s60979"/>
                </a:ext>
                <a:ext uri="{FF2B5EF4-FFF2-40B4-BE49-F238E27FC236}">
                  <a16:creationId xmlns:a16="http://schemas.microsoft.com/office/drawing/2014/main" xmlns="" id="{00000000-0008-0000-3B00-00003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458809</xdr:row>
          <xdr:rowOff>0</xdr:rowOff>
        </xdr:from>
        <xdr:to>
          <xdr:col>7939</xdr:col>
          <xdr:colOff>0</xdr:colOff>
          <xdr:row>458809</xdr:row>
          <xdr:rowOff>0</xdr:rowOff>
        </xdr:to>
        <xdr:sp macro="" textlink="">
          <xdr:nvSpPr>
            <xdr:cNvPr id="60980" name="Button 564" hidden="1">
              <a:extLst>
                <a:ext uri="{63B3BB69-23CF-44E3-9099-C40C66FF867C}">
                  <a14:compatExt spid="_x0000_s60980"/>
                </a:ext>
                <a:ext uri="{FF2B5EF4-FFF2-40B4-BE49-F238E27FC236}">
                  <a16:creationId xmlns:a16="http://schemas.microsoft.com/office/drawing/2014/main" xmlns="" id="{00000000-0008-0000-3B00-00003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524345</xdr:row>
          <xdr:rowOff>0</xdr:rowOff>
        </xdr:from>
        <xdr:to>
          <xdr:col>7939</xdr:col>
          <xdr:colOff>0</xdr:colOff>
          <xdr:row>524345</xdr:row>
          <xdr:rowOff>0</xdr:rowOff>
        </xdr:to>
        <xdr:sp macro="" textlink="">
          <xdr:nvSpPr>
            <xdr:cNvPr id="60981" name="Button 565" hidden="1">
              <a:extLst>
                <a:ext uri="{63B3BB69-23CF-44E3-9099-C40C66FF867C}">
                  <a14:compatExt spid="_x0000_s60981"/>
                </a:ext>
                <a:ext uri="{FF2B5EF4-FFF2-40B4-BE49-F238E27FC236}">
                  <a16:creationId xmlns:a16="http://schemas.microsoft.com/office/drawing/2014/main" xmlns="" id="{00000000-0008-0000-3B00-00003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589881</xdr:row>
          <xdr:rowOff>0</xdr:rowOff>
        </xdr:from>
        <xdr:to>
          <xdr:col>7939</xdr:col>
          <xdr:colOff>0</xdr:colOff>
          <xdr:row>589881</xdr:row>
          <xdr:rowOff>0</xdr:rowOff>
        </xdr:to>
        <xdr:sp macro="" textlink="">
          <xdr:nvSpPr>
            <xdr:cNvPr id="60982" name="Button 566" hidden="1">
              <a:extLst>
                <a:ext uri="{63B3BB69-23CF-44E3-9099-C40C66FF867C}">
                  <a14:compatExt spid="_x0000_s60982"/>
                </a:ext>
                <a:ext uri="{FF2B5EF4-FFF2-40B4-BE49-F238E27FC236}">
                  <a16:creationId xmlns:a16="http://schemas.microsoft.com/office/drawing/2014/main" xmlns="" id="{00000000-0008-0000-3B00-00003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655417</xdr:row>
          <xdr:rowOff>0</xdr:rowOff>
        </xdr:from>
        <xdr:to>
          <xdr:col>7939</xdr:col>
          <xdr:colOff>0</xdr:colOff>
          <xdr:row>655417</xdr:row>
          <xdr:rowOff>0</xdr:rowOff>
        </xdr:to>
        <xdr:sp macro="" textlink="">
          <xdr:nvSpPr>
            <xdr:cNvPr id="60983" name="Button 567" hidden="1">
              <a:extLst>
                <a:ext uri="{63B3BB69-23CF-44E3-9099-C40C66FF867C}">
                  <a14:compatExt spid="_x0000_s60983"/>
                </a:ext>
                <a:ext uri="{FF2B5EF4-FFF2-40B4-BE49-F238E27FC236}">
                  <a16:creationId xmlns:a16="http://schemas.microsoft.com/office/drawing/2014/main" xmlns="" id="{00000000-0008-0000-3B00-00003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720953</xdr:row>
          <xdr:rowOff>0</xdr:rowOff>
        </xdr:from>
        <xdr:to>
          <xdr:col>7939</xdr:col>
          <xdr:colOff>0</xdr:colOff>
          <xdr:row>720953</xdr:row>
          <xdr:rowOff>0</xdr:rowOff>
        </xdr:to>
        <xdr:sp macro="" textlink="">
          <xdr:nvSpPr>
            <xdr:cNvPr id="60984" name="Button 568" hidden="1">
              <a:extLst>
                <a:ext uri="{63B3BB69-23CF-44E3-9099-C40C66FF867C}">
                  <a14:compatExt spid="_x0000_s60984"/>
                </a:ext>
                <a:ext uri="{FF2B5EF4-FFF2-40B4-BE49-F238E27FC236}">
                  <a16:creationId xmlns:a16="http://schemas.microsoft.com/office/drawing/2014/main" xmlns="" id="{00000000-0008-0000-3B00-00003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786489</xdr:row>
          <xdr:rowOff>0</xdr:rowOff>
        </xdr:from>
        <xdr:to>
          <xdr:col>7939</xdr:col>
          <xdr:colOff>0</xdr:colOff>
          <xdr:row>786489</xdr:row>
          <xdr:rowOff>0</xdr:rowOff>
        </xdr:to>
        <xdr:sp macro="" textlink="">
          <xdr:nvSpPr>
            <xdr:cNvPr id="60985" name="Button 569" hidden="1">
              <a:extLst>
                <a:ext uri="{63B3BB69-23CF-44E3-9099-C40C66FF867C}">
                  <a14:compatExt spid="_x0000_s60985"/>
                </a:ext>
                <a:ext uri="{FF2B5EF4-FFF2-40B4-BE49-F238E27FC236}">
                  <a16:creationId xmlns:a16="http://schemas.microsoft.com/office/drawing/2014/main" xmlns="" id="{00000000-0008-0000-3B00-00003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852025</xdr:row>
          <xdr:rowOff>0</xdr:rowOff>
        </xdr:from>
        <xdr:to>
          <xdr:col>7939</xdr:col>
          <xdr:colOff>0</xdr:colOff>
          <xdr:row>852025</xdr:row>
          <xdr:rowOff>0</xdr:rowOff>
        </xdr:to>
        <xdr:sp macro="" textlink="">
          <xdr:nvSpPr>
            <xdr:cNvPr id="60986" name="Button 570" hidden="1">
              <a:extLst>
                <a:ext uri="{63B3BB69-23CF-44E3-9099-C40C66FF867C}">
                  <a14:compatExt spid="_x0000_s60986"/>
                </a:ext>
                <a:ext uri="{FF2B5EF4-FFF2-40B4-BE49-F238E27FC236}">
                  <a16:creationId xmlns:a16="http://schemas.microsoft.com/office/drawing/2014/main" xmlns="" id="{00000000-0008-0000-3B00-00003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917561</xdr:row>
          <xdr:rowOff>0</xdr:rowOff>
        </xdr:from>
        <xdr:to>
          <xdr:col>7939</xdr:col>
          <xdr:colOff>0</xdr:colOff>
          <xdr:row>917561</xdr:row>
          <xdr:rowOff>0</xdr:rowOff>
        </xdr:to>
        <xdr:sp macro="" textlink="">
          <xdr:nvSpPr>
            <xdr:cNvPr id="60987" name="Button 571" hidden="1">
              <a:extLst>
                <a:ext uri="{63B3BB69-23CF-44E3-9099-C40C66FF867C}">
                  <a14:compatExt spid="_x0000_s60987"/>
                </a:ext>
                <a:ext uri="{FF2B5EF4-FFF2-40B4-BE49-F238E27FC236}">
                  <a16:creationId xmlns:a16="http://schemas.microsoft.com/office/drawing/2014/main" xmlns="" id="{00000000-0008-0000-3B00-00003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983097</xdr:row>
          <xdr:rowOff>0</xdr:rowOff>
        </xdr:from>
        <xdr:to>
          <xdr:col>7939</xdr:col>
          <xdr:colOff>0</xdr:colOff>
          <xdr:row>983097</xdr:row>
          <xdr:rowOff>0</xdr:rowOff>
        </xdr:to>
        <xdr:sp macro="" textlink="">
          <xdr:nvSpPr>
            <xdr:cNvPr id="60988" name="Button 572" hidden="1">
              <a:extLst>
                <a:ext uri="{63B3BB69-23CF-44E3-9099-C40C66FF867C}">
                  <a14:compatExt spid="_x0000_s60988"/>
                </a:ext>
                <a:ext uri="{FF2B5EF4-FFF2-40B4-BE49-F238E27FC236}">
                  <a16:creationId xmlns:a16="http://schemas.microsoft.com/office/drawing/2014/main" xmlns="" id="{00000000-0008-0000-3B00-00003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8193</xdr:col>
          <xdr:colOff>0</xdr:colOff>
          <xdr:row>56</xdr:row>
          <xdr:rowOff>0</xdr:rowOff>
        </xdr:from>
        <xdr:to>
          <xdr:col>8193</xdr:col>
          <xdr:colOff>0</xdr:colOff>
          <xdr:row>56</xdr:row>
          <xdr:rowOff>0</xdr:rowOff>
        </xdr:to>
        <xdr:sp macro="" textlink="">
          <xdr:nvSpPr>
            <xdr:cNvPr id="60989" name="Button 573" hidden="1">
              <a:extLst>
                <a:ext uri="{63B3BB69-23CF-44E3-9099-C40C66FF867C}">
                  <a14:compatExt spid="_x0000_s60989"/>
                </a:ext>
                <a:ext uri="{FF2B5EF4-FFF2-40B4-BE49-F238E27FC236}">
                  <a16:creationId xmlns:a16="http://schemas.microsoft.com/office/drawing/2014/main" xmlns="" id="{00000000-0008-0000-3B00-00003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65593</xdr:row>
          <xdr:rowOff>0</xdr:rowOff>
        </xdr:from>
        <xdr:to>
          <xdr:col>8195</xdr:col>
          <xdr:colOff>0</xdr:colOff>
          <xdr:row>65593</xdr:row>
          <xdr:rowOff>0</xdr:rowOff>
        </xdr:to>
        <xdr:sp macro="" textlink="">
          <xdr:nvSpPr>
            <xdr:cNvPr id="60990" name="Button 574" hidden="1">
              <a:extLst>
                <a:ext uri="{63B3BB69-23CF-44E3-9099-C40C66FF867C}">
                  <a14:compatExt spid="_x0000_s60990"/>
                </a:ext>
                <a:ext uri="{FF2B5EF4-FFF2-40B4-BE49-F238E27FC236}">
                  <a16:creationId xmlns:a16="http://schemas.microsoft.com/office/drawing/2014/main" xmlns="" id="{00000000-0008-0000-3B00-00003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131129</xdr:row>
          <xdr:rowOff>0</xdr:rowOff>
        </xdr:from>
        <xdr:to>
          <xdr:col>8195</xdr:col>
          <xdr:colOff>0</xdr:colOff>
          <xdr:row>131129</xdr:row>
          <xdr:rowOff>0</xdr:rowOff>
        </xdr:to>
        <xdr:sp macro="" textlink="">
          <xdr:nvSpPr>
            <xdr:cNvPr id="60991" name="Button 575" hidden="1">
              <a:extLst>
                <a:ext uri="{63B3BB69-23CF-44E3-9099-C40C66FF867C}">
                  <a14:compatExt spid="_x0000_s60991"/>
                </a:ext>
                <a:ext uri="{FF2B5EF4-FFF2-40B4-BE49-F238E27FC236}">
                  <a16:creationId xmlns:a16="http://schemas.microsoft.com/office/drawing/2014/main" xmlns="" id="{00000000-0008-0000-3B00-00003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196665</xdr:row>
          <xdr:rowOff>0</xdr:rowOff>
        </xdr:from>
        <xdr:to>
          <xdr:col>8195</xdr:col>
          <xdr:colOff>0</xdr:colOff>
          <xdr:row>196665</xdr:row>
          <xdr:rowOff>0</xdr:rowOff>
        </xdr:to>
        <xdr:sp macro="" textlink="">
          <xdr:nvSpPr>
            <xdr:cNvPr id="60992" name="Button 576" hidden="1">
              <a:extLst>
                <a:ext uri="{63B3BB69-23CF-44E3-9099-C40C66FF867C}">
                  <a14:compatExt spid="_x0000_s60992"/>
                </a:ext>
                <a:ext uri="{FF2B5EF4-FFF2-40B4-BE49-F238E27FC236}">
                  <a16:creationId xmlns:a16="http://schemas.microsoft.com/office/drawing/2014/main" xmlns="" id="{00000000-0008-0000-3B00-00004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262201</xdr:row>
          <xdr:rowOff>0</xdr:rowOff>
        </xdr:from>
        <xdr:to>
          <xdr:col>8195</xdr:col>
          <xdr:colOff>0</xdr:colOff>
          <xdr:row>262201</xdr:row>
          <xdr:rowOff>0</xdr:rowOff>
        </xdr:to>
        <xdr:sp macro="" textlink="">
          <xdr:nvSpPr>
            <xdr:cNvPr id="60993" name="Button 577" hidden="1">
              <a:extLst>
                <a:ext uri="{63B3BB69-23CF-44E3-9099-C40C66FF867C}">
                  <a14:compatExt spid="_x0000_s60993"/>
                </a:ext>
                <a:ext uri="{FF2B5EF4-FFF2-40B4-BE49-F238E27FC236}">
                  <a16:creationId xmlns:a16="http://schemas.microsoft.com/office/drawing/2014/main" xmlns="" id="{00000000-0008-0000-3B00-00004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327737</xdr:row>
          <xdr:rowOff>0</xdr:rowOff>
        </xdr:from>
        <xdr:to>
          <xdr:col>8195</xdr:col>
          <xdr:colOff>0</xdr:colOff>
          <xdr:row>327737</xdr:row>
          <xdr:rowOff>0</xdr:rowOff>
        </xdr:to>
        <xdr:sp macro="" textlink="">
          <xdr:nvSpPr>
            <xdr:cNvPr id="60994" name="Button 578" hidden="1">
              <a:extLst>
                <a:ext uri="{63B3BB69-23CF-44E3-9099-C40C66FF867C}">
                  <a14:compatExt spid="_x0000_s60994"/>
                </a:ext>
                <a:ext uri="{FF2B5EF4-FFF2-40B4-BE49-F238E27FC236}">
                  <a16:creationId xmlns:a16="http://schemas.microsoft.com/office/drawing/2014/main" xmlns="" id="{00000000-0008-0000-3B00-00004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393273</xdr:row>
          <xdr:rowOff>0</xdr:rowOff>
        </xdr:from>
        <xdr:to>
          <xdr:col>8195</xdr:col>
          <xdr:colOff>0</xdr:colOff>
          <xdr:row>393273</xdr:row>
          <xdr:rowOff>0</xdr:rowOff>
        </xdr:to>
        <xdr:sp macro="" textlink="">
          <xdr:nvSpPr>
            <xdr:cNvPr id="60995" name="Button 579" hidden="1">
              <a:extLst>
                <a:ext uri="{63B3BB69-23CF-44E3-9099-C40C66FF867C}">
                  <a14:compatExt spid="_x0000_s60995"/>
                </a:ext>
                <a:ext uri="{FF2B5EF4-FFF2-40B4-BE49-F238E27FC236}">
                  <a16:creationId xmlns:a16="http://schemas.microsoft.com/office/drawing/2014/main" xmlns="" id="{00000000-0008-0000-3B00-00004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458809</xdr:row>
          <xdr:rowOff>0</xdr:rowOff>
        </xdr:from>
        <xdr:to>
          <xdr:col>8195</xdr:col>
          <xdr:colOff>0</xdr:colOff>
          <xdr:row>458809</xdr:row>
          <xdr:rowOff>0</xdr:rowOff>
        </xdr:to>
        <xdr:sp macro="" textlink="">
          <xdr:nvSpPr>
            <xdr:cNvPr id="60996" name="Button 580" hidden="1">
              <a:extLst>
                <a:ext uri="{63B3BB69-23CF-44E3-9099-C40C66FF867C}">
                  <a14:compatExt spid="_x0000_s60996"/>
                </a:ext>
                <a:ext uri="{FF2B5EF4-FFF2-40B4-BE49-F238E27FC236}">
                  <a16:creationId xmlns:a16="http://schemas.microsoft.com/office/drawing/2014/main" xmlns="" id="{00000000-0008-0000-3B00-00004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524345</xdr:row>
          <xdr:rowOff>0</xdr:rowOff>
        </xdr:from>
        <xdr:to>
          <xdr:col>8195</xdr:col>
          <xdr:colOff>0</xdr:colOff>
          <xdr:row>524345</xdr:row>
          <xdr:rowOff>0</xdr:rowOff>
        </xdr:to>
        <xdr:sp macro="" textlink="">
          <xdr:nvSpPr>
            <xdr:cNvPr id="60997" name="Button 581" hidden="1">
              <a:extLst>
                <a:ext uri="{63B3BB69-23CF-44E3-9099-C40C66FF867C}">
                  <a14:compatExt spid="_x0000_s60997"/>
                </a:ext>
                <a:ext uri="{FF2B5EF4-FFF2-40B4-BE49-F238E27FC236}">
                  <a16:creationId xmlns:a16="http://schemas.microsoft.com/office/drawing/2014/main" xmlns="" id="{00000000-0008-0000-3B00-00004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589881</xdr:row>
          <xdr:rowOff>0</xdr:rowOff>
        </xdr:from>
        <xdr:to>
          <xdr:col>8195</xdr:col>
          <xdr:colOff>0</xdr:colOff>
          <xdr:row>589881</xdr:row>
          <xdr:rowOff>0</xdr:rowOff>
        </xdr:to>
        <xdr:sp macro="" textlink="">
          <xdr:nvSpPr>
            <xdr:cNvPr id="60998" name="Button 582" hidden="1">
              <a:extLst>
                <a:ext uri="{63B3BB69-23CF-44E3-9099-C40C66FF867C}">
                  <a14:compatExt spid="_x0000_s60998"/>
                </a:ext>
                <a:ext uri="{FF2B5EF4-FFF2-40B4-BE49-F238E27FC236}">
                  <a16:creationId xmlns:a16="http://schemas.microsoft.com/office/drawing/2014/main" xmlns="" id="{00000000-0008-0000-3B00-00004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655417</xdr:row>
          <xdr:rowOff>0</xdr:rowOff>
        </xdr:from>
        <xdr:to>
          <xdr:col>8195</xdr:col>
          <xdr:colOff>0</xdr:colOff>
          <xdr:row>655417</xdr:row>
          <xdr:rowOff>0</xdr:rowOff>
        </xdr:to>
        <xdr:sp macro="" textlink="">
          <xdr:nvSpPr>
            <xdr:cNvPr id="60999" name="Button 583" hidden="1">
              <a:extLst>
                <a:ext uri="{63B3BB69-23CF-44E3-9099-C40C66FF867C}">
                  <a14:compatExt spid="_x0000_s60999"/>
                </a:ext>
                <a:ext uri="{FF2B5EF4-FFF2-40B4-BE49-F238E27FC236}">
                  <a16:creationId xmlns:a16="http://schemas.microsoft.com/office/drawing/2014/main" xmlns="" id="{00000000-0008-0000-3B00-00004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720953</xdr:row>
          <xdr:rowOff>0</xdr:rowOff>
        </xdr:from>
        <xdr:to>
          <xdr:col>8195</xdr:col>
          <xdr:colOff>0</xdr:colOff>
          <xdr:row>720953</xdr:row>
          <xdr:rowOff>0</xdr:rowOff>
        </xdr:to>
        <xdr:sp macro="" textlink="">
          <xdr:nvSpPr>
            <xdr:cNvPr id="61000" name="Button 584" hidden="1">
              <a:extLst>
                <a:ext uri="{63B3BB69-23CF-44E3-9099-C40C66FF867C}">
                  <a14:compatExt spid="_x0000_s61000"/>
                </a:ext>
                <a:ext uri="{FF2B5EF4-FFF2-40B4-BE49-F238E27FC236}">
                  <a16:creationId xmlns:a16="http://schemas.microsoft.com/office/drawing/2014/main" xmlns="" id="{00000000-0008-0000-3B00-00004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786489</xdr:row>
          <xdr:rowOff>0</xdr:rowOff>
        </xdr:from>
        <xdr:to>
          <xdr:col>8195</xdr:col>
          <xdr:colOff>0</xdr:colOff>
          <xdr:row>786489</xdr:row>
          <xdr:rowOff>0</xdr:rowOff>
        </xdr:to>
        <xdr:sp macro="" textlink="">
          <xdr:nvSpPr>
            <xdr:cNvPr id="61001" name="Button 585" hidden="1">
              <a:extLst>
                <a:ext uri="{63B3BB69-23CF-44E3-9099-C40C66FF867C}">
                  <a14:compatExt spid="_x0000_s61001"/>
                </a:ext>
                <a:ext uri="{FF2B5EF4-FFF2-40B4-BE49-F238E27FC236}">
                  <a16:creationId xmlns:a16="http://schemas.microsoft.com/office/drawing/2014/main" xmlns="" id="{00000000-0008-0000-3B00-00004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852025</xdr:row>
          <xdr:rowOff>0</xdr:rowOff>
        </xdr:from>
        <xdr:to>
          <xdr:col>8195</xdr:col>
          <xdr:colOff>0</xdr:colOff>
          <xdr:row>852025</xdr:row>
          <xdr:rowOff>0</xdr:rowOff>
        </xdr:to>
        <xdr:sp macro="" textlink="">
          <xdr:nvSpPr>
            <xdr:cNvPr id="61002" name="Button 586" hidden="1">
              <a:extLst>
                <a:ext uri="{63B3BB69-23CF-44E3-9099-C40C66FF867C}">
                  <a14:compatExt spid="_x0000_s61002"/>
                </a:ext>
                <a:ext uri="{FF2B5EF4-FFF2-40B4-BE49-F238E27FC236}">
                  <a16:creationId xmlns:a16="http://schemas.microsoft.com/office/drawing/2014/main" xmlns="" id="{00000000-0008-0000-3B00-00004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917561</xdr:row>
          <xdr:rowOff>0</xdr:rowOff>
        </xdr:from>
        <xdr:to>
          <xdr:col>8195</xdr:col>
          <xdr:colOff>0</xdr:colOff>
          <xdr:row>917561</xdr:row>
          <xdr:rowOff>0</xdr:rowOff>
        </xdr:to>
        <xdr:sp macro="" textlink="">
          <xdr:nvSpPr>
            <xdr:cNvPr id="61003" name="Button 587" hidden="1">
              <a:extLst>
                <a:ext uri="{63B3BB69-23CF-44E3-9099-C40C66FF867C}">
                  <a14:compatExt spid="_x0000_s61003"/>
                </a:ext>
                <a:ext uri="{FF2B5EF4-FFF2-40B4-BE49-F238E27FC236}">
                  <a16:creationId xmlns:a16="http://schemas.microsoft.com/office/drawing/2014/main" xmlns="" id="{00000000-0008-0000-3B00-00004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983097</xdr:row>
          <xdr:rowOff>0</xdr:rowOff>
        </xdr:from>
        <xdr:to>
          <xdr:col>8195</xdr:col>
          <xdr:colOff>0</xdr:colOff>
          <xdr:row>983097</xdr:row>
          <xdr:rowOff>0</xdr:rowOff>
        </xdr:to>
        <xdr:sp macro="" textlink="">
          <xdr:nvSpPr>
            <xdr:cNvPr id="61004" name="Button 588" hidden="1">
              <a:extLst>
                <a:ext uri="{63B3BB69-23CF-44E3-9099-C40C66FF867C}">
                  <a14:compatExt spid="_x0000_s61004"/>
                </a:ext>
                <a:ext uri="{FF2B5EF4-FFF2-40B4-BE49-F238E27FC236}">
                  <a16:creationId xmlns:a16="http://schemas.microsoft.com/office/drawing/2014/main" xmlns="" id="{00000000-0008-0000-3B00-00004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8449</xdr:col>
          <xdr:colOff>0</xdr:colOff>
          <xdr:row>56</xdr:row>
          <xdr:rowOff>0</xdr:rowOff>
        </xdr:from>
        <xdr:to>
          <xdr:col>8449</xdr:col>
          <xdr:colOff>0</xdr:colOff>
          <xdr:row>56</xdr:row>
          <xdr:rowOff>0</xdr:rowOff>
        </xdr:to>
        <xdr:sp macro="" textlink="">
          <xdr:nvSpPr>
            <xdr:cNvPr id="61005" name="Button 589" hidden="1">
              <a:extLst>
                <a:ext uri="{63B3BB69-23CF-44E3-9099-C40C66FF867C}">
                  <a14:compatExt spid="_x0000_s61005"/>
                </a:ext>
                <a:ext uri="{FF2B5EF4-FFF2-40B4-BE49-F238E27FC236}">
                  <a16:creationId xmlns:a16="http://schemas.microsoft.com/office/drawing/2014/main" xmlns="" id="{00000000-0008-0000-3B00-00004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65593</xdr:row>
          <xdr:rowOff>0</xdr:rowOff>
        </xdr:from>
        <xdr:to>
          <xdr:col>8451</xdr:col>
          <xdr:colOff>0</xdr:colOff>
          <xdr:row>65593</xdr:row>
          <xdr:rowOff>0</xdr:rowOff>
        </xdr:to>
        <xdr:sp macro="" textlink="">
          <xdr:nvSpPr>
            <xdr:cNvPr id="61006" name="Button 590" hidden="1">
              <a:extLst>
                <a:ext uri="{63B3BB69-23CF-44E3-9099-C40C66FF867C}">
                  <a14:compatExt spid="_x0000_s61006"/>
                </a:ext>
                <a:ext uri="{FF2B5EF4-FFF2-40B4-BE49-F238E27FC236}">
                  <a16:creationId xmlns:a16="http://schemas.microsoft.com/office/drawing/2014/main" xmlns="" id="{00000000-0008-0000-3B00-00004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131129</xdr:row>
          <xdr:rowOff>0</xdr:rowOff>
        </xdr:from>
        <xdr:to>
          <xdr:col>8451</xdr:col>
          <xdr:colOff>0</xdr:colOff>
          <xdr:row>131129</xdr:row>
          <xdr:rowOff>0</xdr:rowOff>
        </xdr:to>
        <xdr:sp macro="" textlink="">
          <xdr:nvSpPr>
            <xdr:cNvPr id="61007" name="Button 591" hidden="1">
              <a:extLst>
                <a:ext uri="{63B3BB69-23CF-44E3-9099-C40C66FF867C}">
                  <a14:compatExt spid="_x0000_s61007"/>
                </a:ext>
                <a:ext uri="{FF2B5EF4-FFF2-40B4-BE49-F238E27FC236}">
                  <a16:creationId xmlns:a16="http://schemas.microsoft.com/office/drawing/2014/main" xmlns="" id="{00000000-0008-0000-3B00-00004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196665</xdr:row>
          <xdr:rowOff>0</xdr:rowOff>
        </xdr:from>
        <xdr:to>
          <xdr:col>8451</xdr:col>
          <xdr:colOff>0</xdr:colOff>
          <xdr:row>196665</xdr:row>
          <xdr:rowOff>0</xdr:rowOff>
        </xdr:to>
        <xdr:sp macro="" textlink="">
          <xdr:nvSpPr>
            <xdr:cNvPr id="61008" name="Button 592" hidden="1">
              <a:extLst>
                <a:ext uri="{63B3BB69-23CF-44E3-9099-C40C66FF867C}">
                  <a14:compatExt spid="_x0000_s61008"/>
                </a:ext>
                <a:ext uri="{FF2B5EF4-FFF2-40B4-BE49-F238E27FC236}">
                  <a16:creationId xmlns:a16="http://schemas.microsoft.com/office/drawing/2014/main" xmlns="" id="{00000000-0008-0000-3B00-00005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262201</xdr:row>
          <xdr:rowOff>0</xdr:rowOff>
        </xdr:from>
        <xdr:to>
          <xdr:col>8451</xdr:col>
          <xdr:colOff>0</xdr:colOff>
          <xdr:row>262201</xdr:row>
          <xdr:rowOff>0</xdr:rowOff>
        </xdr:to>
        <xdr:sp macro="" textlink="">
          <xdr:nvSpPr>
            <xdr:cNvPr id="61009" name="Button 593" hidden="1">
              <a:extLst>
                <a:ext uri="{63B3BB69-23CF-44E3-9099-C40C66FF867C}">
                  <a14:compatExt spid="_x0000_s61009"/>
                </a:ext>
                <a:ext uri="{FF2B5EF4-FFF2-40B4-BE49-F238E27FC236}">
                  <a16:creationId xmlns:a16="http://schemas.microsoft.com/office/drawing/2014/main" xmlns="" id="{00000000-0008-0000-3B00-00005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327737</xdr:row>
          <xdr:rowOff>0</xdr:rowOff>
        </xdr:from>
        <xdr:to>
          <xdr:col>8451</xdr:col>
          <xdr:colOff>0</xdr:colOff>
          <xdr:row>327737</xdr:row>
          <xdr:rowOff>0</xdr:rowOff>
        </xdr:to>
        <xdr:sp macro="" textlink="">
          <xdr:nvSpPr>
            <xdr:cNvPr id="61010" name="Button 594" hidden="1">
              <a:extLst>
                <a:ext uri="{63B3BB69-23CF-44E3-9099-C40C66FF867C}">
                  <a14:compatExt spid="_x0000_s61010"/>
                </a:ext>
                <a:ext uri="{FF2B5EF4-FFF2-40B4-BE49-F238E27FC236}">
                  <a16:creationId xmlns:a16="http://schemas.microsoft.com/office/drawing/2014/main" xmlns="" id="{00000000-0008-0000-3B00-00005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393273</xdr:row>
          <xdr:rowOff>0</xdr:rowOff>
        </xdr:from>
        <xdr:to>
          <xdr:col>8451</xdr:col>
          <xdr:colOff>0</xdr:colOff>
          <xdr:row>393273</xdr:row>
          <xdr:rowOff>0</xdr:rowOff>
        </xdr:to>
        <xdr:sp macro="" textlink="">
          <xdr:nvSpPr>
            <xdr:cNvPr id="61011" name="Button 595" hidden="1">
              <a:extLst>
                <a:ext uri="{63B3BB69-23CF-44E3-9099-C40C66FF867C}">
                  <a14:compatExt spid="_x0000_s61011"/>
                </a:ext>
                <a:ext uri="{FF2B5EF4-FFF2-40B4-BE49-F238E27FC236}">
                  <a16:creationId xmlns:a16="http://schemas.microsoft.com/office/drawing/2014/main" xmlns="" id="{00000000-0008-0000-3B00-00005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458809</xdr:row>
          <xdr:rowOff>0</xdr:rowOff>
        </xdr:from>
        <xdr:to>
          <xdr:col>8451</xdr:col>
          <xdr:colOff>0</xdr:colOff>
          <xdr:row>458809</xdr:row>
          <xdr:rowOff>0</xdr:rowOff>
        </xdr:to>
        <xdr:sp macro="" textlink="">
          <xdr:nvSpPr>
            <xdr:cNvPr id="61012" name="Button 596" hidden="1">
              <a:extLst>
                <a:ext uri="{63B3BB69-23CF-44E3-9099-C40C66FF867C}">
                  <a14:compatExt spid="_x0000_s61012"/>
                </a:ext>
                <a:ext uri="{FF2B5EF4-FFF2-40B4-BE49-F238E27FC236}">
                  <a16:creationId xmlns:a16="http://schemas.microsoft.com/office/drawing/2014/main" xmlns="" id="{00000000-0008-0000-3B00-00005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524345</xdr:row>
          <xdr:rowOff>0</xdr:rowOff>
        </xdr:from>
        <xdr:to>
          <xdr:col>8451</xdr:col>
          <xdr:colOff>0</xdr:colOff>
          <xdr:row>524345</xdr:row>
          <xdr:rowOff>0</xdr:rowOff>
        </xdr:to>
        <xdr:sp macro="" textlink="">
          <xdr:nvSpPr>
            <xdr:cNvPr id="61013" name="Button 597" hidden="1">
              <a:extLst>
                <a:ext uri="{63B3BB69-23CF-44E3-9099-C40C66FF867C}">
                  <a14:compatExt spid="_x0000_s61013"/>
                </a:ext>
                <a:ext uri="{FF2B5EF4-FFF2-40B4-BE49-F238E27FC236}">
                  <a16:creationId xmlns:a16="http://schemas.microsoft.com/office/drawing/2014/main" xmlns="" id="{00000000-0008-0000-3B00-00005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589881</xdr:row>
          <xdr:rowOff>0</xdr:rowOff>
        </xdr:from>
        <xdr:to>
          <xdr:col>8451</xdr:col>
          <xdr:colOff>0</xdr:colOff>
          <xdr:row>589881</xdr:row>
          <xdr:rowOff>0</xdr:rowOff>
        </xdr:to>
        <xdr:sp macro="" textlink="">
          <xdr:nvSpPr>
            <xdr:cNvPr id="61014" name="Button 598" hidden="1">
              <a:extLst>
                <a:ext uri="{63B3BB69-23CF-44E3-9099-C40C66FF867C}">
                  <a14:compatExt spid="_x0000_s61014"/>
                </a:ext>
                <a:ext uri="{FF2B5EF4-FFF2-40B4-BE49-F238E27FC236}">
                  <a16:creationId xmlns:a16="http://schemas.microsoft.com/office/drawing/2014/main" xmlns="" id="{00000000-0008-0000-3B00-00005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655417</xdr:row>
          <xdr:rowOff>0</xdr:rowOff>
        </xdr:from>
        <xdr:to>
          <xdr:col>8451</xdr:col>
          <xdr:colOff>0</xdr:colOff>
          <xdr:row>655417</xdr:row>
          <xdr:rowOff>0</xdr:rowOff>
        </xdr:to>
        <xdr:sp macro="" textlink="">
          <xdr:nvSpPr>
            <xdr:cNvPr id="61015" name="Button 599" hidden="1">
              <a:extLst>
                <a:ext uri="{63B3BB69-23CF-44E3-9099-C40C66FF867C}">
                  <a14:compatExt spid="_x0000_s61015"/>
                </a:ext>
                <a:ext uri="{FF2B5EF4-FFF2-40B4-BE49-F238E27FC236}">
                  <a16:creationId xmlns:a16="http://schemas.microsoft.com/office/drawing/2014/main" xmlns="" id="{00000000-0008-0000-3B00-00005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720953</xdr:row>
          <xdr:rowOff>0</xdr:rowOff>
        </xdr:from>
        <xdr:to>
          <xdr:col>8451</xdr:col>
          <xdr:colOff>0</xdr:colOff>
          <xdr:row>720953</xdr:row>
          <xdr:rowOff>0</xdr:rowOff>
        </xdr:to>
        <xdr:sp macro="" textlink="">
          <xdr:nvSpPr>
            <xdr:cNvPr id="61016" name="Button 600" hidden="1">
              <a:extLst>
                <a:ext uri="{63B3BB69-23CF-44E3-9099-C40C66FF867C}">
                  <a14:compatExt spid="_x0000_s61016"/>
                </a:ext>
                <a:ext uri="{FF2B5EF4-FFF2-40B4-BE49-F238E27FC236}">
                  <a16:creationId xmlns:a16="http://schemas.microsoft.com/office/drawing/2014/main" xmlns="" id="{00000000-0008-0000-3B00-00005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786489</xdr:row>
          <xdr:rowOff>0</xdr:rowOff>
        </xdr:from>
        <xdr:to>
          <xdr:col>8451</xdr:col>
          <xdr:colOff>0</xdr:colOff>
          <xdr:row>786489</xdr:row>
          <xdr:rowOff>0</xdr:rowOff>
        </xdr:to>
        <xdr:sp macro="" textlink="">
          <xdr:nvSpPr>
            <xdr:cNvPr id="61017" name="Button 601" hidden="1">
              <a:extLst>
                <a:ext uri="{63B3BB69-23CF-44E3-9099-C40C66FF867C}">
                  <a14:compatExt spid="_x0000_s61017"/>
                </a:ext>
                <a:ext uri="{FF2B5EF4-FFF2-40B4-BE49-F238E27FC236}">
                  <a16:creationId xmlns:a16="http://schemas.microsoft.com/office/drawing/2014/main" xmlns="" id="{00000000-0008-0000-3B00-00005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852025</xdr:row>
          <xdr:rowOff>0</xdr:rowOff>
        </xdr:from>
        <xdr:to>
          <xdr:col>8451</xdr:col>
          <xdr:colOff>0</xdr:colOff>
          <xdr:row>852025</xdr:row>
          <xdr:rowOff>0</xdr:rowOff>
        </xdr:to>
        <xdr:sp macro="" textlink="">
          <xdr:nvSpPr>
            <xdr:cNvPr id="61018" name="Button 602" hidden="1">
              <a:extLst>
                <a:ext uri="{63B3BB69-23CF-44E3-9099-C40C66FF867C}">
                  <a14:compatExt spid="_x0000_s61018"/>
                </a:ext>
                <a:ext uri="{FF2B5EF4-FFF2-40B4-BE49-F238E27FC236}">
                  <a16:creationId xmlns:a16="http://schemas.microsoft.com/office/drawing/2014/main" xmlns="" id="{00000000-0008-0000-3B00-00005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917561</xdr:row>
          <xdr:rowOff>0</xdr:rowOff>
        </xdr:from>
        <xdr:to>
          <xdr:col>8451</xdr:col>
          <xdr:colOff>0</xdr:colOff>
          <xdr:row>917561</xdr:row>
          <xdr:rowOff>0</xdr:rowOff>
        </xdr:to>
        <xdr:sp macro="" textlink="">
          <xdr:nvSpPr>
            <xdr:cNvPr id="61019" name="Button 603" hidden="1">
              <a:extLst>
                <a:ext uri="{63B3BB69-23CF-44E3-9099-C40C66FF867C}">
                  <a14:compatExt spid="_x0000_s61019"/>
                </a:ext>
                <a:ext uri="{FF2B5EF4-FFF2-40B4-BE49-F238E27FC236}">
                  <a16:creationId xmlns:a16="http://schemas.microsoft.com/office/drawing/2014/main" xmlns="" id="{00000000-0008-0000-3B00-00005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983097</xdr:row>
          <xdr:rowOff>0</xdr:rowOff>
        </xdr:from>
        <xdr:to>
          <xdr:col>8451</xdr:col>
          <xdr:colOff>0</xdr:colOff>
          <xdr:row>983097</xdr:row>
          <xdr:rowOff>0</xdr:rowOff>
        </xdr:to>
        <xdr:sp macro="" textlink="">
          <xdr:nvSpPr>
            <xdr:cNvPr id="61020" name="Button 604" hidden="1">
              <a:extLst>
                <a:ext uri="{63B3BB69-23CF-44E3-9099-C40C66FF867C}">
                  <a14:compatExt spid="_x0000_s61020"/>
                </a:ext>
                <a:ext uri="{FF2B5EF4-FFF2-40B4-BE49-F238E27FC236}">
                  <a16:creationId xmlns:a16="http://schemas.microsoft.com/office/drawing/2014/main" xmlns="" id="{00000000-0008-0000-3B00-00005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8705</xdr:col>
          <xdr:colOff>0</xdr:colOff>
          <xdr:row>56</xdr:row>
          <xdr:rowOff>0</xdr:rowOff>
        </xdr:from>
        <xdr:to>
          <xdr:col>8705</xdr:col>
          <xdr:colOff>0</xdr:colOff>
          <xdr:row>56</xdr:row>
          <xdr:rowOff>0</xdr:rowOff>
        </xdr:to>
        <xdr:sp macro="" textlink="">
          <xdr:nvSpPr>
            <xdr:cNvPr id="61021" name="Button 605" hidden="1">
              <a:extLst>
                <a:ext uri="{63B3BB69-23CF-44E3-9099-C40C66FF867C}">
                  <a14:compatExt spid="_x0000_s61021"/>
                </a:ext>
                <a:ext uri="{FF2B5EF4-FFF2-40B4-BE49-F238E27FC236}">
                  <a16:creationId xmlns:a16="http://schemas.microsoft.com/office/drawing/2014/main" xmlns="" id="{00000000-0008-0000-3B00-00005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65593</xdr:row>
          <xdr:rowOff>0</xdr:rowOff>
        </xdr:from>
        <xdr:to>
          <xdr:col>8707</xdr:col>
          <xdr:colOff>0</xdr:colOff>
          <xdr:row>65593</xdr:row>
          <xdr:rowOff>0</xdr:rowOff>
        </xdr:to>
        <xdr:sp macro="" textlink="">
          <xdr:nvSpPr>
            <xdr:cNvPr id="61022" name="Button 606" hidden="1">
              <a:extLst>
                <a:ext uri="{63B3BB69-23CF-44E3-9099-C40C66FF867C}">
                  <a14:compatExt spid="_x0000_s61022"/>
                </a:ext>
                <a:ext uri="{FF2B5EF4-FFF2-40B4-BE49-F238E27FC236}">
                  <a16:creationId xmlns:a16="http://schemas.microsoft.com/office/drawing/2014/main" xmlns="" id="{00000000-0008-0000-3B00-00005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131129</xdr:row>
          <xdr:rowOff>0</xdr:rowOff>
        </xdr:from>
        <xdr:to>
          <xdr:col>8707</xdr:col>
          <xdr:colOff>0</xdr:colOff>
          <xdr:row>131129</xdr:row>
          <xdr:rowOff>0</xdr:rowOff>
        </xdr:to>
        <xdr:sp macro="" textlink="">
          <xdr:nvSpPr>
            <xdr:cNvPr id="61023" name="Button 607" hidden="1">
              <a:extLst>
                <a:ext uri="{63B3BB69-23CF-44E3-9099-C40C66FF867C}">
                  <a14:compatExt spid="_x0000_s61023"/>
                </a:ext>
                <a:ext uri="{FF2B5EF4-FFF2-40B4-BE49-F238E27FC236}">
                  <a16:creationId xmlns:a16="http://schemas.microsoft.com/office/drawing/2014/main" xmlns="" id="{00000000-0008-0000-3B00-00005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196665</xdr:row>
          <xdr:rowOff>0</xdr:rowOff>
        </xdr:from>
        <xdr:to>
          <xdr:col>8707</xdr:col>
          <xdr:colOff>0</xdr:colOff>
          <xdr:row>196665</xdr:row>
          <xdr:rowOff>0</xdr:rowOff>
        </xdr:to>
        <xdr:sp macro="" textlink="">
          <xdr:nvSpPr>
            <xdr:cNvPr id="61024" name="Button 608" hidden="1">
              <a:extLst>
                <a:ext uri="{63B3BB69-23CF-44E3-9099-C40C66FF867C}">
                  <a14:compatExt spid="_x0000_s61024"/>
                </a:ext>
                <a:ext uri="{FF2B5EF4-FFF2-40B4-BE49-F238E27FC236}">
                  <a16:creationId xmlns:a16="http://schemas.microsoft.com/office/drawing/2014/main" xmlns="" id="{00000000-0008-0000-3B00-00006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262201</xdr:row>
          <xdr:rowOff>0</xdr:rowOff>
        </xdr:from>
        <xdr:to>
          <xdr:col>8707</xdr:col>
          <xdr:colOff>0</xdr:colOff>
          <xdr:row>262201</xdr:row>
          <xdr:rowOff>0</xdr:rowOff>
        </xdr:to>
        <xdr:sp macro="" textlink="">
          <xdr:nvSpPr>
            <xdr:cNvPr id="61025" name="Button 609" hidden="1">
              <a:extLst>
                <a:ext uri="{63B3BB69-23CF-44E3-9099-C40C66FF867C}">
                  <a14:compatExt spid="_x0000_s61025"/>
                </a:ext>
                <a:ext uri="{FF2B5EF4-FFF2-40B4-BE49-F238E27FC236}">
                  <a16:creationId xmlns:a16="http://schemas.microsoft.com/office/drawing/2014/main" xmlns="" id="{00000000-0008-0000-3B00-00006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327737</xdr:row>
          <xdr:rowOff>0</xdr:rowOff>
        </xdr:from>
        <xdr:to>
          <xdr:col>8707</xdr:col>
          <xdr:colOff>0</xdr:colOff>
          <xdr:row>327737</xdr:row>
          <xdr:rowOff>0</xdr:rowOff>
        </xdr:to>
        <xdr:sp macro="" textlink="">
          <xdr:nvSpPr>
            <xdr:cNvPr id="61026" name="Button 610" hidden="1">
              <a:extLst>
                <a:ext uri="{63B3BB69-23CF-44E3-9099-C40C66FF867C}">
                  <a14:compatExt spid="_x0000_s61026"/>
                </a:ext>
                <a:ext uri="{FF2B5EF4-FFF2-40B4-BE49-F238E27FC236}">
                  <a16:creationId xmlns:a16="http://schemas.microsoft.com/office/drawing/2014/main" xmlns="" id="{00000000-0008-0000-3B00-00006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393273</xdr:row>
          <xdr:rowOff>0</xdr:rowOff>
        </xdr:from>
        <xdr:to>
          <xdr:col>8707</xdr:col>
          <xdr:colOff>0</xdr:colOff>
          <xdr:row>393273</xdr:row>
          <xdr:rowOff>0</xdr:rowOff>
        </xdr:to>
        <xdr:sp macro="" textlink="">
          <xdr:nvSpPr>
            <xdr:cNvPr id="61027" name="Button 611" hidden="1">
              <a:extLst>
                <a:ext uri="{63B3BB69-23CF-44E3-9099-C40C66FF867C}">
                  <a14:compatExt spid="_x0000_s61027"/>
                </a:ext>
                <a:ext uri="{FF2B5EF4-FFF2-40B4-BE49-F238E27FC236}">
                  <a16:creationId xmlns:a16="http://schemas.microsoft.com/office/drawing/2014/main" xmlns="" id="{00000000-0008-0000-3B00-00006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458809</xdr:row>
          <xdr:rowOff>0</xdr:rowOff>
        </xdr:from>
        <xdr:to>
          <xdr:col>8707</xdr:col>
          <xdr:colOff>0</xdr:colOff>
          <xdr:row>458809</xdr:row>
          <xdr:rowOff>0</xdr:rowOff>
        </xdr:to>
        <xdr:sp macro="" textlink="">
          <xdr:nvSpPr>
            <xdr:cNvPr id="61028" name="Button 612" hidden="1">
              <a:extLst>
                <a:ext uri="{63B3BB69-23CF-44E3-9099-C40C66FF867C}">
                  <a14:compatExt spid="_x0000_s61028"/>
                </a:ext>
                <a:ext uri="{FF2B5EF4-FFF2-40B4-BE49-F238E27FC236}">
                  <a16:creationId xmlns:a16="http://schemas.microsoft.com/office/drawing/2014/main" xmlns="" id="{00000000-0008-0000-3B00-00006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524345</xdr:row>
          <xdr:rowOff>0</xdr:rowOff>
        </xdr:from>
        <xdr:to>
          <xdr:col>8707</xdr:col>
          <xdr:colOff>0</xdr:colOff>
          <xdr:row>524345</xdr:row>
          <xdr:rowOff>0</xdr:rowOff>
        </xdr:to>
        <xdr:sp macro="" textlink="">
          <xdr:nvSpPr>
            <xdr:cNvPr id="61029" name="Button 613" hidden="1">
              <a:extLst>
                <a:ext uri="{63B3BB69-23CF-44E3-9099-C40C66FF867C}">
                  <a14:compatExt spid="_x0000_s61029"/>
                </a:ext>
                <a:ext uri="{FF2B5EF4-FFF2-40B4-BE49-F238E27FC236}">
                  <a16:creationId xmlns:a16="http://schemas.microsoft.com/office/drawing/2014/main" xmlns="" id="{00000000-0008-0000-3B00-00006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589881</xdr:row>
          <xdr:rowOff>0</xdr:rowOff>
        </xdr:from>
        <xdr:to>
          <xdr:col>8707</xdr:col>
          <xdr:colOff>0</xdr:colOff>
          <xdr:row>589881</xdr:row>
          <xdr:rowOff>0</xdr:rowOff>
        </xdr:to>
        <xdr:sp macro="" textlink="">
          <xdr:nvSpPr>
            <xdr:cNvPr id="61030" name="Button 614" hidden="1">
              <a:extLst>
                <a:ext uri="{63B3BB69-23CF-44E3-9099-C40C66FF867C}">
                  <a14:compatExt spid="_x0000_s61030"/>
                </a:ext>
                <a:ext uri="{FF2B5EF4-FFF2-40B4-BE49-F238E27FC236}">
                  <a16:creationId xmlns:a16="http://schemas.microsoft.com/office/drawing/2014/main" xmlns="" id="{00000000-0008-0000-3B00-00006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655417</xdr:row>
          <xdr:rowOff>0</xdr:rowOff>
        </xdr:from>
        <xdr:to>
          <xdr:col>8707</xdr:col>
          <xdr:colOff>0</xdr:colOff>
          <xdr:row>655417</xdr:row>
          <xdr:rowOff>0</xdr:rowOff>
        </xdr:to>
        <xdr:sp macro="" textlink="">
          <xdr:nvSpPr>
            <xdr:cNvPr id="61031" name="Button 615" hidden="1">
              <a:extLst>
                <a:ext uri="{63B3BB69-23CF-44E3-9099-C40C66FF867C}">
                  <a14:compatExt spid="_x0000_s61031"/>
                </a:ext>
                <a:ext uri="{FF2B5EF4-FFF2-40B4-BE49-F238E27FC236}">
                  <a16:creationId xmlns:a16="http://schemas.microsoft.com/office/drawing/2014/main" xmlns="" id="{00000000-0008-0000-3B00-00006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720953</xdr:row>
          <xdr:rowOff>0</xdr:rowOff>
        </xdr:from>
        <xdr:to>
          <xdr:col>8707</xdr:col>
          <xdr:colOff>0</xdr:colOff>
          <xdr:row>720953</xdr:row>
          <xdr:rowOff>0</xdr:rowOff>
        </xdr:to>
        <xdr:sp macro="" textlink="">
          <xdr:nvSpPr>
            <xdr:cNvPr id="61032" name="Button 616" hidden="1">
              <a:extLst>
                <a:ext uri="{63B3BB69-23CF-44E3-9099-C40C66FF867C}">
                  <a14:compatExt spid="_x0000_s61032"/>
                </a:ext>
                <a:ext uri="{FF2B5EF4-FFF2-40B4-BE49-F238E27FC236}">
                  <a16:creationId xmlns:a16="http://schemas.microsoft.com/office/drawing/2014/main" xmlns="" id="{00000000-0008-0000-3B00-00006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786489</xdr:row>
          <xdr:rowOff>0</xdr:rowOff>
        </xdr:from>
        <xdr:to>
          <xdr:col>8707</xdr:col>
          <xdr:colOff>0</xdr:colOff>
          <xdr:row>786489</xdr:row>
          <xdr:rowOff>0</xdr:rowOff>
        </xdr:to>
        <xdr:sp macro="" textlink="">
          <xdr:nvSpPr>
            <xdr:cNvPr id="61033" name="Button 617" hidden="1">
              <a:extLst>
                <a:ext uri="{63B3BB69-23CF-44E3-9099-C40C66FF867C}">
                  <a14:compatExt spid="_x0000_s61033"/>
                </a:ext>
                <a:ext uri="{FF2B5EF4-FFF2-40B4-BE49-F238E27FC236}">
                  <a16:creationId xmlns:a16="http://schemas.microsoft.com/office/drawing/2014/main" xmlns="" id="{00000000-0008-0000-3B00-00006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852025</xdr:row>
          <xdr:rowOff>0</xdr:rowOff>
        </xdr:from>
        <xdr:to>
          <xdr:col>8707</xdr:col>
          <xdr:colOff>0</xdr:colOff>
          <xdr:row>852025</xdr:row>
          <xdr:rowOff>0</xdr:rowOff>
        </xdr:to>
        <xdr:sp macro="" textlink="">
          <xdr:nvSpPr>
            <xdr:cNvPr id="61034" name="Button 618" hidden="1">
              <a:extLst>
                <a:ext uri="{63B3BB69-23CF-44E3-9099-C40C66FF867C}">
                  <a14:compatExt spid="_x0000_s61034"/>
                </a:ext>
                <a:ext uri="{FF2B5EF4-FFF2-40B4-BE49-F238E27FC236}">
                  <a16:creationId xmlns:a16="http://schemas.microsoft.com/office/drawing/2014/main" xmlns="" id="{00000000-0008-0000-3B00-00006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917561</xdr:row>
          <xdr:rowOff>0</xdr:rowOff>
        </xdr:from>
        <xdr:to>
          <xdr:col>8707</xdr:col>
          <xdr:colOff>0</xdr:colOff>
          <xdr:row>917561</xdr:row>
          <xdr:rowOff>0</xdr:rowOff>
        </xdr:to>
        <xdr:sp macro="" textlink="">
          <xdr:nvSpPr>
            <xdr:cNvPr id="61035" name="Button 619" hidden="1">
              <a:extLst>
                <a:ext uri="{63B3BB69-23CF-44E3-9099-C40C66FF867C}">
                  <a14:compatExt spid="_x0000_s61035"/>
                </a:ext>
                <a:ext uri="{FF2B5EF4-FFF2-40B4-BE49-F238E27FC236}">
                  <a16:creationId xmlns:a16="http://schemas.microsoft.com/office/drawing/2014/main" xmlns="" id="{00000000-0008-0000-3B00-00006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983097</xdr:row>
          <xdr:rowOff>0</xdr:rowOff>
        </xdr:from>
        <xdr:to>
          <xdr:col>8707</xdr:col>
          <xdr:colOff>0</xdr:colOff>
          <xdr:row>983097</xdr:row>
          <xdr:rowOff>0</xdr:rowOff>
        </xdr:to>
        <xdr:sp macro="" textlink="">
          <xdr:nvSpPr>
            <xdr:cNvPr id="61036" name="Button 620" hidden="1">
              <a:extLst>
                <a:ext uri="{63B3BB69-23CF-44E3-9099-C40C66FF867C}">
                  <a14:compatExt spid="_x0000_s61036"/>
                </a:ext>
                <a:ext uri="{FF2B5EF4-FFF2-40B4-BE49-F238E27FC236}">
                  <a16:creationId xmlns:a16="http://schemas.microsoft.com/office/drawing/2014/main" xmlns="" id="{00000000-0008-0000-3B00-00006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8961</xdr:col>
          <xdr:colOff>0</xdr:colOff>
          <xdr:row>56</xdr:row>
          <xdr:rowOff>0</xdr:rowOff>
        </xdr:from>
        <xdr:to>
          <xdr:col>8961</xdr:col>
          <xdr:colOff>0</xdr:colOff>
          <xdr:row>56</xdr:row>
          <xdr:rowOff>0</xdr:rowOff>
        </xdr:to>
        <xdr:sp macro="" textlink="">
          <xdr:nvSpPr>
            <xdr:cNvPr id="61037" name="Button 621" hidden="1">
              <a:extLst>
                <a:ext uri="{63B3BB69-23CF-44E3-9099-C40C66FF867C}">
                  <a14:compatExt spid="_x0000_s61037"/>
                </a:ext>
                <a:ext uri="{FF2B5EF4-FFF2-40B4-BE49-F238E27FC236}">
                  <a16:creationId xmlns:a16="http://schemas.microsoft.com/office/drawing/2014/main" xmlns="" id="{00000000-0008-0000-3B00-00006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65593</xdr:row>
          <xdr:rowOff>0</xdr:rowOff>
        </xdr:from>
        <xdr:to>
          <xdr:col>8963</xdr:col>
          <xdr:colOff>0</xdr:colOff>
          <xdr:row>65593</xdr:row>
          <xdr:rowOff>0</xdr:rowOff>
        </xdr:to>
        <xdr:sp macro="" textlink="">
          <xdr:nvSpPr>
            <xdr:cNvPr id="61038" name="Button 622" hidden="1">
              <a:extLst>
                <a:ext uri="{63B3BB69-23CF-44E3-9099-C40C66FF867C}">
                  <a14:compatExt spid="_x0000_s61038"/>
                </a:ext>
                <a:ext uri="{FF2B5EF4-FFF2-40B4-BE49-F238E27FC236}">
                  <a16:creationId xmlns:a16="http://schemas.microsoft.com/office/drawing/2014/main" xmlns="" id="{00000000-0008-0000-3B00-00006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131129</xdr:row>
          <xdr:rowOff>0</xdr:rowOff>
        </xdr:from>
        <xdr:to>
          <xdr:col>8963</xdr:col>
          <xdr:colOff>0</xdr:colOff>
          <xdr:row>131129</xdr:row>
          <xdr:rowOff>0</xdr:rowOff>
        </xdr:to>
        <xdr:sp macro="" textlink="">
          <xdr:nvSpPr>
            <xdr:cNvPr id="61039" name="Button 623" hidden="1">
              <a:extLst>
                <a:ext uri="{63B3BB69-23CF-44E3-9099-C40C66FF867C}">
                  <a14:compatExt spid="_x0000_s61039"/>
                </a:ext>
                <a:ext uri="{FF2B5EF4-FFF2-40B4-BE49-F238E27FC236}">
                  <a16:creationId xmlns:a16="http://schemas.microsoft.com/office/drawing/2014/main" xmlns="" id="{00000000-0008-0000-3B00-00006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196665</xdr:row>
          <xdr:rowOff>0</xdr:rowOff>
        </xdr:from>
        <xdr:to>
          <xdr:col>8963</xdr:col>
          <xdr:colOff>0</xdr:colOff>
          <xdr:row>196665</xdr:row>
          <xdr:rowOff>0</xdr:rowOff>
        </xdr:to>
        <xdr:sp macro="" textlink="">
          <xdr:nvSpPr>
            <xdr:cNvPr id="61040" name="Button 624" hidden="1">
              <a:extLst>
                <a:ext uri="{63B3BB69-23CF-44E3-9099-C40C66FF867C}">
                  <a14:compatExt spid="_x0000_s61040"/>
                </a:ext>
                <a:ext uri="{FF2B5EF4-FFF2-40B4-BE49-F238E27FC236}">
                  <a16:creationId xmlns:a16="http://schemas.microsoft.com/office/drawing/2014/main" xmlns="" id="{00000000-0008-0000-3B00-00007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262201</xdr:row>
          <xdr:rowOff>0</xdr:rowOff>
        </xdr:from>
        <xdr:to>
          <xdr:col>8963</xdr:col>
          <xdr:colOff>0</xdr:colOff>
          <xdr:row>262201</xdr:row>
          <xdr:rowOff>0</xdr:rowOff>
        </xdr:to>
        <xdr:sp macro="" textlink="">
          <xdr:nvSpPr>
            <xdr:cNvPr id="61041" name="Button 625" hidden="1">
              <a:extLst>
                <a:ext uri="{63B3BB69-23CF-44E3-9099-C40C66FF867C}">
                  <a14:compatExt spid="_x0000_s61041"/>
                </a:ext>
                <a:ext uri="{FF2B5EF4-FFF2-40B4-BE49-F238E27FC236}">
                  <a16:creationId xmlns:a16="http://schemas.microsoft.com/office/drawing/2014/main" xmlns="" id="{00000000-0008-0000-3B00-00007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327737</xdr:row>
          <xdr:rowOff>0</xdr:rowOff>
        </xdr:from>
        <xdr:to>
          <xdr:col>8963</xdr:col>
          <xdr:colOff>0</xdr:colOff>
          <xdr:row>327737</xdr:row>
          <xdr:rowOff>0</xdr:rowOff>
        </xdr:to>
        <xdr:sp macro="" textlink="">
          <xdr:nvSpPr>
            <xdr:cNvPr id="61042" name="Button 626" hidden="1">
              <a:extLst>
                <a:ext uri="{63B3BB69-23CF-44E3-9099-C40C66FF867C}">
                  <a14:compatExt spid="_x0000_s61042"/>
                </a:ext>
                <a:ext uri="{FF2B5EF4-FFF2-40B4-BE49-F238E27FC236}">
                  <a16:creationId xmlns:a16="http://schemas.microsoft.com/office/drawing/2014/main" xmlns="" id="{00000000-0008-0000-3B00-00007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393273</xdr:row>
          <xdr:rowOff>0</xdr:rowOff>
        </xdr:from>
        <xdr:to>
          <xdr:col>8963</xdr:col>
          <xdr:colOff>0</xdr:colOff>
          <xdr:row>393273</xdr:row>
          <xdr:rowOff>0</xdr:rowOff>
        </xdr:to>
        <xdr:sp macro="" textlink="">
          <xdr:nvSpPr>
            <xdr:cNvPr id="61043" name="Button 627" hidden="1">
              <a:extLst>
                <a:ext uri="{63B3BB69-23CF-44E3-9099-C40C66FF867C}">
                  <a14:compatExt spid="_x0000_s61043"/>
                </a:ext>
                <a:ext uri="{FF2B5EF4-FFF2-40B4-BE49-F238E27FC236}">
                  <a16:creationId xmlns:a16="http://schemas.microsoft.com/office/drawing/2014/main" xmlns="" id="{00000000-0008-0000-3B00-00007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458809</xdr:row>
          <xdr:rowOff>0</xdr:rowOff>
        </xdr:from>
        <xdr:to>
          <xdr:col>8963</xdr:col>
          <xdr:colOff>0</xdr:colOff>
          <xdr:row>458809</xdr:row>
          <xdr:rowOff>0</xdr:rowOff>
        </xdr:to>
        <xdr:sp macro="" textlink="">
          <xdr:nvSpPr>
            <xdr:cNvPr id="61044" name="Button 628" hidden="1">
              <a:extLst>
                <a:ext uri="{63B3BB69-23CF-44E3-9099-C40C66FF867C}">
                  <a14:compatExt spid="_x0000_s61044"/>
                </a:ext>
                <a:ext uri="{FF2B5EF4-FFF2-40B4-BE49-F238E27FC236}">
                  <a16:creationId xmlns:a16="http://schemas.microsoft.com/office/drawing/2014/main" xmlns="" id="{00000000-0008-0000-3B00-00007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524345</xdr:row>
          <xdr:rowOff>0</xdr:rowOff>
        </xdr:from>
        <xdr:to>
          <xdr:col>8963</xdr:col>
          <xdr:colOff>0</xdr:colOff>
          <xdr:row>524345</xdr:row>
          <xdr:rowOff>0</xdr:rowOff>
        </xdr:to>
        <xdr:sp macro="" textlink="">
          <xdr:nvSpPr>
            <xdr:cNvPr id="61045" name="Button 629" hidden="1">
              <a:extLst>
                <a:ext uri="{63B3BB69-23CF-44E3-9099-C40C66FF867C}">
                  <a14:compatExt spid="_x0000_s61045"/>
                </a:ext>
                <a:ext uri="{FF2B5EF4-FFF2-40B4-BE49-F238E27FC236}">
                  <a16:creationId xmlns:a16="http://schemas.microsoft.com/office/drawing/2014/main" xmlns="" id="{00000000-0008-0000-3B00-00007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589881</xdr:row>
          <xdr:rowOff>0</xdr:rowOff>
        </xdr:from>
        <xdr:to>
          <xdr:col>8963</xdr:col>
          <xdr:colOff>0</xdr:colOff>
          <xdr:row>589881</xdr:row>
          <xdr:rowOff>0</xdr:rowOff>
        </xdr:to>
        <xdr:sp macro="" textlink="">
          <xdr:nvSpPr>
            <xdr:cNvPr id="61046" name="Button 630" hidden="1">
              <a:extLst>
                <a:ext uri="{63B3BB69-23CF-44E3-9099-C40C66FF867C}">
                  <a14:compatExt spid="_x0000_s61046"/>
                </a:ext>
                <a:ext uri="{FF2B5EF4-FFF2-40B4-BE49-F238E27FC236}">
                  <a16:creationId xmlns:a16="http://schemas.microsoft.com/office/drawing/2014/main" xmlns="" id="{00000000-0008-0000-3B00-00007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655417</xdr:row>
          <xdr:rowOff>0</xdr:rowOff>
        </xdr:from>
        <xdr:to>
          <xdr:col>8963</xdr:col>
          <xdr:colOff>0</xdr:colOff>
          <xdr:row>655417</xdr:row>
          <xdr:rowOff>0</xdr:rowOff>
        </xdr:to>
        <xdr:sp macro="" textlink="">
          <xdr:nvSpPr>
            <xdr:cNvPr id="61047" name="Button 631" hidden="1">
              <a:extLst>
                <a:ext uri="{63B3BB69-23CF-44E3-9099-C40C66FF867C}">
                  <a14:compatExt spid="_x0000_s61047"/>
                </a:ext>
                <a:ext uri="{FF2B5EF4-FFF2-40B4-BE49-F238E27FC236}">
                  <a16:creationId xmlns:a16="http://schemas.microsoft.com/office/drawing/2014/main" xmlns="" id="{00000000-0008-0000-3B00-00007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720953</xdr:row>
          <xdr:rowOff>0</xdr:rowOff>
        </xdr:from>
        <xdr:to>
          <xdr:col>8963</xdr:col>
          <xdr:colOff>0</xdr:colOff>
          <xdr:row>720953</xdr:row>
          <xdr:rowOff>0</xdr:rowOff>
        </xdr:to>
        <xdr:sp macro="" textlink="">
          <xdr:nvSpPr>
            <xdr:cNvPr id="61048" name="Button 632" hidden="1">
              <a:extLst>
                <a:ext uri="{63B3BB69-23CF-44E3-9099-C40C66FF867C}">
                  <a14:compatExt spid="_x0000_s61048"/>
                </a:ext>
                <a:ext uri="{FF2B5EF4-FFF2-40B4-BE49-F238E27FC236}">
                  <a16:creationId xmlns:a16="http://schemas.microsoft.com/office/drawing/2014/main" xmlns="" id="{00000000-0008-0000-3B00-00007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786489</xdr:row>
          <xdr:rowOff>0</xdr:rowOff>
        </xdr:from>
        <xdr:to>
          <xdr:col>8963</xdr:col>
          <xdr:colOff>0</xdr:colOff>
          <xdr:row>786489</xdr:row>
          <xdr:rowOff>0</xdr:rowOff>
        </xdr:to>
        <xdr:sp macro="" textlink="">
          <xdr:nvSpPr>
            <xdr:cNvPr id="61049" name="Button 633" hidden="1">
              <a:extLst>
                <a:ext uri="{63B3BB69-23CF-44E3-9099-C40C66FF867C}">
                  <a14:compatExt spid="_x0000_s61049"/>
                </a:ext>
                <a:ext uri="{FF2B5EF4-FFF2-40B4-BE49-F238E27FC236}">
                  <a16:creationId xmlns:a16="http://schemas.microsoft.com/office/drawing/2014/main" xmlns="" id="{00000000-0008-0000-3B00-00007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852025</xdr:row>
          <xdr:rowOff>0</xdr:rowOff>
        </xdr:from>
        <xdr:to>
          <xdr:col>8963</xdr:col>
          <xdr:colOff>0</xdr:colOff>
          <xdr:row>852025</xdr:row>
          <xdr:rowOff>0</xdr:rowOff>
        </xdr:to>
        <xdr:sp macro="" textlink="">
          <xdr:nvSpPr>
            <xdr:cNvPr id="61050" name="Button 634" hidden="1">
              <a:extLst>
                <a:ext uri="{63B3BB69-23CF-44E3-9099-C40C66FF867C}">
                  <a14:compatExt spid="_x0000_s61050"/>
                </a:ext>
                <a:ext uri="{FF2B5EF4-FFF2-40B4-BE49-F238E27FC236}">
                  <a16:creationId xmlns:a16="http://schemas.microsoft.com/office/drawing/2014/main" xmlns="" id="{00000000-0008-0000-3B00-00007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917561</xdr:row>
          <xdr:rowOff>0</xdr:rowOff>
        </xdr:from>
        <xdr:to>
          <xdr:col>8963</xdr:col>
          <xdr:colOff>0</xdr:colOff>
          <xdr:row>917561</xdr:row>
          <xdr:rowOff>0</xdr:rowOff>
        </xdr:to>
        <xdr:sp macro="" textlink="">
          <xdr:nvSpPr>
            <xdr:cNvPr id="61051" name="Button 635" hidden="1">
              <a:extLst>
                <a:ext uri="{63B3BB69-23CF-44E3-9099-C40C66FF867C}">
                  <a14:compatExt spid="_x0000_s61051"/>
                </a:ext>
                <a:ext uri="{FF2B5EF4-FFF2-40B4-BE49-F238E27FC236}">
                  <a16:creationId xmlns:a16="http://schemas.microsoft.com/office/drawing/2014/main" xmlns="" id="{00000000-0008-0000-3B00-00007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983097</xdr:row>
          <xdr:rowOff>0</xdr:rowOff>
        </xdr:from>
        <xdr:to>
          <xdr:col>8963</xdr:col>
          <xdr:colOff>0</xdr:colOff>
          <xdr:row>983097</xdr:row>
          <xdr:rowOff>0</xdr:rowOff>
        </xdr:to>
        <xdr:sp macro="" textlink="">
          <xdr:nvSpPr>
            <xdr:cNvPr id="61052" name="Button 636" hidden="1">
              <a:extLst>
                <a:ext uri="{63B3BB69-23CF-44E3-9099-C40C66FF867C}">
                  <a14:compatExt spid="_x0000_s61052"/>
                </a:ext>
                <a:ext uri="{FF2B5EF4-FFF2-40B4-BE49-F238E27FC236}">
                  <a16:creationId xmlns:a16="http://schemas.microsoft.com/office/drawing/2014/main" xmlns="" id="{00000000-0008-0000-3B00-00007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9217</xdr:col>
          <xdr:colOff>0</xdr:colOff>
          <xdr:row>56</xdr:row>
          <xdr:rowOff>0</xdr:rowOff>
        </xdr:from>
        <xdr:to>
          <xdr:col>9217</xdr:col>
          <xdr:colOff>0</xdr:colOff>
          <xdr:row>56</xdr:row>
          <xdr:rowOff>0</xdr:rowOff>
        </xdr:to>
        <xdr:sp macro="" textlink="">
          <xdr:nvSpPr>
            <xdr:cNvPr id="61053" name="Button 637" hidden="1">
              <a:extLst>
                <a:ext uri="{63B3BB69-23CF-44E3-9099-C40C66FF867C}">
                  <a14:compatExt spid="_x0000_s61053"/>
                </a:ext>
                <a:ext uri="{FF2B5EF4-FFF2-40B4-BE49-F238E27FC236}">
                  <a16:creationId xmlns:a16="http://schemas.microsoft.com/office/drawing/2014/main" xmlns="" id="{00000000-0008-0000-3B00-00007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65593</xdr:row>
          <xdr:rowOff>0</xdr:rowOff>
        </xdr:from>
        <xdr:to>
          <xdr:col>9219</xdr:col>
          <xdr:colOff>0</xdr:colOff>
          <xdr:row>65593</xdr:row>
          <xdr:rowOff>0</xdr:rowOff>
        </xdr:to>
        <xdr:sp macro="" textlink="">
          <xdr:nvSpPr>
            <xdr:cNvPr id="61054" name="Button 638" hidden="1">
              <a:extLst>
                <a:ext uri="{63B3BB69-23CF-44E3-9099-C40C66FF867C}">
                  <a14:compatExt spid="_x0000_s61054"/>
                </a:ext>
                <a:ext uri="{FF2B5EF4-FFF2-40B4-BE49-F238E27FC236}">
                  <a16:creationId xmlns:a16="http://schemas.microsoft.com/office/drawing/2014/main" xmlns="" id="{00000000-0008-0000-3B00-00007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131129</xdr:row>
          <xdr:rowOff>0</xdr:rowOff>
        </xdr:from>
        <xdr:to>
          <xdr:col>9219</xdr:col>
          <xdr:colOff>0</xdr:colOff>
          <xdr:row>131129</xdr:row>
          <xdr:rowOff>0</xdr:rowOff>
        </xdr:to>
        <xdr:sp macro="" textlink="">
          <xdr:nvSpPr>
            <xdr:cNvPr id="61055" name="Button 639" hidden="1">
              <a:extLst>
                <a:ext uri="{63B3BB69-23CF-44E3-9099-C40C66FF867C}">
                  <a14:compatExt spid="_x0000_s61055"/>
                </a:ext>
                <a:ext uri="{FF2B5EF4-FFF2-40B4-BE49-F238E27FC236}">
                  <a16:creationId xmlns:a16="http://schemas.microsoft.com/office/drawing/2014/main" xmlns="" id="{00000000-0008-0000-3B00-00007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196665</xdr:row>
          <xdr:rowOff>0</xdr:rowOff>
        </xdr:from>
        <xdr:to>
          <xdr:col>9219</xdr:col>
          <xdr:colOff>0</xdr:colOff>
          <xdr:row>196665</xdr:row>
          <xdr:rowOff>0</xdr:rowOff>
        </xdr:to>
        <xdr:sp macro="" textlink="">
          <xdr:nvSpPr>
            <xdr:cNvPr id="61056" name="Button 640" hidden="1">
              <a:extLst>
                <a:ext uri="{63B3BB69-23CF-44E3-9099-C40C66FF867C}">
                  <a14:compatExt spid="_x0000_s61056"/>
                </a:ext>
                <a:ext uri="{FF2B5EF4-FFF2-40B4-BE49-F238E27FC236}">
                  <a16:creationId xmlns:a16="http://schemas.microsoft.com/office/drawing/2014/main" xmlns="" id="{00000000-0008-0000-3B00-00008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262201</xdr:row>
          <xdr:rowOff>0</xdr:rowOff>
        </xdr:from>
        <xdr:to>
          <xdr:col>9219</xdr:col>
          <xdr:colOff>0</xdr:colOff>
          <xdr:row>262201</xdr:row>
          <xdr:rowOff>0</xdr:rowOff>
        </xdr:to>
        <xdr:sp macro="" textlink="">
          <xdr:nvSpPr>
            <xdr:cNvPr id="61057" name="Button 641" hidden="1">
              <a:extLst>
                <a:ext uri="{63B3BB69-23CF-44E3-9099-C40C66FF867C}">
                  <a14:compatExt spid="_x0000_s61057"/>
                </a:ext>
                <a:ext uri="{FF2B5EF4-FFF2-40B4-BE49-F238E27FC236}">
                  <a16:creationId xmlns:a16="http://schemas.microsoft.com/office/drawing/2014/main" xmlns="" id="{00000000-0008-0000-3B00-00008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327737</xdr:row>
          <xdr:rowOff>0</xdr:rowOff>
        </xdr:from>
        <xdr:to>
          <xdr:col>9219</xdr:col>
          <xdr:colOff>0</xdr:colOff>
          <xdr:row>327737</xdr:row>
          <xdr:rowOff>0</xdr:rowOff>
        </xdr:to>
        <xdr:sp macro="" textlink="">
          <xdr:nvSpPr>
            <xdr:cNvPr id="61058" name="Button 642" hidden="1">
              <a:extLst>
                <a:ext uri="{63B3BB69-23CF-44E3-9099-C40C66FF867C}">
                  <a14:compatExt spid="_x0000_s61058"/>
                </a:ext>
                <a:ext uri="{FF2B5EF4-FFF2-40B4-BE49-F238E27FC236}">
                  <a16:creationId xmlns:a16="http://schemas.microsoft.com/office/drawing/2014/main" xmlns="" id="{00000000-0008-0000-3B00-00008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393273</xdr:row>
          <xdr:rowOff>0</xdr:rowOff>
        </xdr:from>
        <xdr:to>
          <xdr:col>9219</xdr:col>
          <xdr:colOff>0</xdr:colOff>
          <xdr:row>393273</xdr:row>
          <xdr:rowOff>0</xdr:rowOff>
        </xdr:to>
        <xdr:sp macro="" textlink="">
          <xdr:nvSpPr>
            <xdr:cNvPr id="61059" name="Button 643" hidden="1">
              <a:extLst>
                <a:ext uri="{63B3BB69-23CF-44E3-9099-C40C66FF867C}">
                  <a14:compatExt spid="_x0000_s61059"/>
                </a:ext>
                <a:ext uri="{FF2B5EF4-FFF2-40B4-BE49-F238E27FC236}">
                  <a16:creationId xmlns:a16="http://schemas.microsoft.com/office/drawing/2014/main" xmlns="" id="{00000000-0008-0000-3B00-00008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458809</xdr:row>
          <xdr:rowOff>0</xdr:rowOff>
        </xdr:from>
        <xdr:to>
          <xdr:col>9219</xdr:col>
          <xdr:colOff>0</xdr:colOff>
          <xdr:row>458809</xdr:row>
          <xdr:rowOff>0</xdr:rowOff>
        </xdr:to>
        <xdr:sp macro="" textlink="">
          <xdr:nvSpPr>
            <xdr:cNvPr id="61060" name="Button 644" hidden="1">
              <a:extLst>
                <a:ext uri="{63B3BB69-23CF-44E3-9099-C40C66FF867C}">
                  <a14:compatExt spid="_x0000_s61060"/>
                </a:ext>
                <a:ext uri="{FF2B5EF4-FFF2-40B4-BE49-F238E27FC236}">
                  <a16:creationId xmlns:a16="http://schemas.microsoft.com/office/drawing/2014/main" xmlns="" id="{00000000-0008-0000-3B00-00008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524345</xdr:row>
          <xdr:rowOff>0</xdr:rowOff>
        </xdr:from>
        <xdr:to>
          <xdr:col>9219</xdr:col>
          <xdr:colOff>0</xdr:colOff>
          <xdr:row>524345</xdr:row>
          <xdr:rowOff>0</xdr:rowOff>
        </xdr:to>
        <xdr:sp macro="" textlink="">
          <xdr:nvSpPr>
            <xdr:cNvPr id="61061" name="Button 645" hidden="1">
              <a:extLst>
                <a:ext uri="{63B3BB69-23CF-44E3-9099-C40C66FF867C}">
                  <a14:compatExt spid="_x0000_s61061"/>
                </a:ext>
                <a:ext uri="{FF2B5EF4-FFF2-40B4-BE49-F238E27FC236}">
                  <a16:creationId xmlns:a16="http://schemas.microsoft.com/office/drawing/2014/main" xmlns="" id="{00000000-0008-0000-3B00-00008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589881</xdr:row>
          <xdr:rowOff>0</xdr:rowOff>
        </xdr:from>
        <xdr:to>
          <xdr:col>9219</xdr:col>
          <xdr:colOff>0</xdr:colOff>
          <xdr:row>589881</xdr:row>
          <xdr:rowOff>0</xdr:rowOff>
        </xdr:to>
        <xdr:sp macro="" textlink="">
          <xdr:nvSpPr>
            <xdr:cNvPr id="61062" name="Button 646" hidden="1">
              <a:extLst>
                <a:ext uri="{63B3BB69-23CF-44E3-9099-C40C66FF867C}">
                  <a14:compatExt spid="_x0000_s61062"/>
                </a:ext>
                <a:ext uri="{FF2B5EF4-FFF2-40B4-BE49-F238E27FC236}">
                  <a16:creationId xmlns:a16="http://schemas.microsoft.com/office/drawing/2014/main" xmlns="" id="{00000000-0008-0000-3B00-00008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655417</xdr:row>
          <xdr:rowOff>0</xdr:rowOff>
        </xdr:from>
        <xdr:to>
          <xdr:col>9219</xdr:col>
          <xdr:colOff>0</xdr:colOff>
          <xdr:row>655417</xdr:row>
          <xdr:rowOff>0</xdr:rowOff>
        </xdr:to>
        <xdr:sp macro="" textlink="">
          <xdr:nvSpPr>
            <xdr:cNvPr id="61063" name="Button 647" hidden="1">
              <a:extLst>
                <a:ext uri="{63B3BB69-23CF-44E3-9099-C40C66FF867C}">
                  <a14:compatExt spid="_x0000_s61063"/>
                </a:ext>
                <a:ext uri="{FF2B5EF4-FFF2-40B4-BE49-F238E27FC236}">
                  <a16:creationId xmlns:a16="http://schemas.microsoft.com/office/drawing/2014/main" xmlns="" id="{00000000-0008-0000-3B00-00008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720953</xdr:row>
          <xdr:rowOff>0</xdr:rowOff>
        </xdr:from>
        <xdr:to>
          <xdr:col>9219</xdr:col>
          <xdr:colOff>0</xdr:colOff>
          <xdr:row>720953</xdr:row>
          <xdr:rowOff>0</xdr:rowOff>
        </xdr:to>
        <xdr:sp macro="" textlink="">
          <xdr:nvSpPr>
            <xdr:cNvPr id="61064" name="Button 648" hidden="1">
              <a:extLst>
                <a:ext uri="{63B3BB69-23CF-44E3-9099-C40C66FF867C}">
                  <a14:compatExt spid="_x0000_s61064"/>
                </a:ext>
                <a:ext uri="{FF2B5EF4-FFF2-40B4-BE49-F238E27FC236}">
                  <a16:creationId xmlns:a16="http://schemas.microsoft.com/office/drawing/2014/main" xmlns="" id="{00000000-0008-0000-3B00-00008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786489</xdr:row>
          <xdr:rowOff>0</xdr:rowOff>
        </xdr:from>
        <xdr:to>
          <xdr:col>9219</xdr:col>
          <xdr:colOff>0</xdr:colOff>
          <xdr:row>786489</xdr:row>
          <xdr:rowOff>0</xdr:rowOff>
        </xdr:to>
        <xdr:sp macro="" textlink="">
          <xdr:nvSpPr>
            <xdr:cNvPr id="61065" name="Button 649" hidden="1">
              <a:extLst>
                <a:ext uri="{63B3BB69-23CF-44E3-9099-C40C66FF867C}">
                  <a14:compatExt spid="_x0000_s61065"/>
                </a:ext>
                <a:ext uri="{FF2B5EF4-FFF2-40B4-BE49-F238E27FC236}">
                  <a16:creationId xmlns:a16="http://schemas.microsoft.com/office/drawing/2014/main" xmlns="" id="{00000000-0008-0000-3B00-00008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852025</xdr:row>
          <xdr:rowOff>0</xdr:rowOff>
        </xdr:from>
        <xdr:to>
          <xdr:col>9219</xdr:col>
          <xdr:colOff>0</xdr:colOff>
          <xdr:row>852025</xdr:row>
          <xdr:rowOff>0</xdr:rowOff>
        </xdr:to>
        <xdr:sp macro="" textlink="">
          <xdr:nvSpPr>
            <xdr:cNvPr id="61066" name="Button 650" hidden="1">
              <a:extLst>
                <a:ext uri="{63B3BB69-23CF-44E3-9099-C40C66FF867C}">
                  <a14:compatExt spid="_x0000_s61066"/>
                </a:ext>
                <a:ext uri="{FF2B5EF4-FFF2-40B4-BE49-F238E27FC236}">
                  <a16:creationId xmlns:a16="http://schemas.microsoft.com/office/drawing/2014/main" xmlns="" id="{00000000-0008-0000-3B00-00008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917561</xdr:row>
          <xdr:rowOff>0</xdr:rowOff>
        </xdr:from>
        <xdr:to>
          <xdr:col>9219</xdr:col>
          <xdr:colOff>0</xdr:colOff>
          <xdr:row>917561</xdr:row>
          <xdr:rowOff>0</xdr:rowOff>
        </xdr:to>
        <xdr:sp macro="" textlink="">
          <xdr:nvSpPr>
            <xdr:cNvPr id="61067" name="Button 651" hidden="1">
              <a:extLst>
                <a:ext uri="{63B3BB69-23CF-44E3-9099-C40C66FF867C}">
                  <a14:compatExt spid="_x0000_s61067"/>
                </a:ext>
                <a:ext uri="{FF2B5EF4-FFF2-40B4-BE49-F238E27FC236}">
                  <a16:creationId xmlns:a16="http://schemas.microsoft.com/office/drawing/2014/main" xmlns="" id="{00000000-0008-0000-3B00-00008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983097</xdr:row>
          <xdr:rowOff>0</xdr:rowOff>
        </xdr:from>
        <xdr:to>
          <xdr:col>9219</xdr:col>
          <xdr:colOff>0</xdr:colOff>
          <xdr:row>983097</xdr:row>
          <xdr:rowOff>0</xdr:rowOff>
        </xdr:to>
        <xdr:sp macro="" textlink="">
          <xdr:nvSpPr>
            <xdr:cNvPr id="61068" name="Button 652" hidden="1">
              <a:extLst>
                <a:ext uri="{63B3BB69-23CF-44E3-9099-C40C66FF867C}">
                  <a14:compatExt spid="_x0000_s61068"/>
                </a:ext>
                <a:ext uri="{FF2B5EF4-FFF2-40B4-BE49-F238E27FC236}">
                  <a16:creationId xmlns:a16="http://schemas.microsoft.com/office/drawing/2014/main" xmlns="" id="{00000000-0008-0000-3B00-00008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9473</xdr:col>
          <xdr:colOff>0</xdr:colOff>
          <xdr:row>56</xdr:row>
          <xdr:rowOff>0</xdr:rowOff>
        </xdr:from>
        <xdr:to>
          <xdr:col>9473</xdr:col>
          <xdr:colOff>0</xdr:colOff>
          <xdr:row>56</xdr:row>
          <xdr:rowOff>0</xdr:rowOff>
        </xdr:to>
        <xdr:sp macro="" textlink="">
          <xdr:nvSpPr>
            <xdr:cNvPr id="61069" name="Button 653" hidden="1">
              <a:extLst>
                <a:ext uri="{63B3BB69-23CF-44E3-9099-C40C66FF867C}">
                  <a14:compatExt spid="_x0000_s61069"/>
                </a:ext>
                <a:ext uri="{FF2B5EF4-FFF2-40B4-BE49-F238E27FC236}">
                  <a16:creationId xmlns:a16="http://schemas.microsoft.com/office/drawing/2014/main" xmlns="" id="{00000000-0008-0000-3B00-00008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65593</xdr:row>
          <xdr:rowOff>0</xdr:rowOff>
        </xdr:from>
        <xdr:to>
          <xdr:col>9475</xdr:col>
          <xdr:colOff>0</xdr:colOff>
          <xdr:row>65593</xdr:row>
          <xdr:rowOff>0</xdr:rowOff>
        </xdr:to>
        <xdr:sp macro="" textlink="">
          <xdr:nvSpPr>
            <xdr:cNvPr id="61070" name="Button 654" hidden="1">
              <a:extLst>
                <a:ext uri="{63B3BB69-23CF-44E3-9099-C40C66FF867C}">
                  <a14:compatExt spid="_x0000_s61070"/>
                </a:ext>
                <a:ext uri="{FF2B5EF4-FFF2-40B4-BE49-F238E27FC236}">
                  <a16:creationId xmlns:a16="http://schemas.microsoft.com/office/drawing/2014/main" xmlns="" id="{00000000-0008-0000-3B00-00008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131129</xdr:row>
          <xdr:rowOff>0</xdr:rowOff>
        </xdr:from>
        <xdr:to>
          <xdr:col>9475</xdr:col>
          <xdr:colOff>0</xdr:colOff>
          <xdr:row>131129</xdr:row>
          <xdr:rowOff>0</xdr:rowOff>
        </xdr:to>
        <xdr:sp macro="" textlink="">
          <xdr:nvSpPr>
            <xdr:cNvPr id="61071" name="Button 655" hidden="1">
              <a:extLst>
                <a:ext uri="{63B3BB69-23CF-44E3-9099-C40C66FF867C}">
                  <a14:compatExt spid="_x0000_s61071"/>
                </a:ext>
                <a:ext uri="{FF2B5EF4-FFF2-40B4-BE49-F238E27FC236}">
                  <a16:creationId xmlns:a16="http://schemas.microsoft.com/office/drawing/2014/main" xmlns="" id="{00000000-0008-0000-3B00-00008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196665</xdr:row>
          <xdr:rowOff>0</xdr:rowOff>
        </xdr:from>
        <xdr:to>
          <xdr:col>9475</xdr:col>
          <xdr:colOff>0</xdr:colOff>
          <xdr:row>196665</xdr:row>
          <xdr:rowOff>0</xdr:rowOff>
        </xdr:to>
        <xdr:sp macro="" textlink="">
          <xdr:nvSpPr>
            <xdr:cNvPr id="61072" name="Button 656" hidden="1">
              <a:extLst>
                <a:ext uri="{63B3BB69-23CF-44E3-9099-C40C66FF867C}">
                  <a14:compatExt spid="_x0000_s61072"/>
                </a:ext>
                <a:ext uri="{FF2B5EF4-FFF2-40B4-BE49-F238E27FC236}">
                  <a16:creationId xmlns:a16="http://schemas.microsoft.com/office/drawing/2014/main" xmlns="" id="{00000000-0008-0000-3B00-00009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262201</xdr:row>
          <xdr:rowOff>0</xdr:rowOff>
        </xdr:from>
        <xdr:to>
          <xdr:col>9475</xdr:col>
          <xdr:colOff>0</xdr:colOff>
          <xdr:row>262201</xdr:row>
          <xdr:rowOff>0</xdr:rowOff>
        </xdr:to>
        <xdr:sp macro="" textlink="">
          <xdr:nvSpPr>
            <xdr:cNvPr id="61073" name="Button 657" hidden="1">
              <a:extLst>
                <a:ext uri="{63B3BB69-23CF-44E3-9099-C40C66FF867C}">
                  <a14:compatExt spid="_x0000_s61073"/>
                </a:ext>
                <a:ext uri="{FF2B5EF4-FFF2-40B4-BE49-F238E27FC236}">
                  <a16:creationId xmlns:a16="http://schemas.microsoft.com/office/drawing/2014/main" xmlns="" id="{00000000-0008-0000-3B00-00009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327737</xdr:row>
          <xdr:rowOff>0</xdr:rowOff>
        </xdr:from>
        <xdr:to>
          <xdr:col>9475</xdr:col>
          <xdr:colOff>0</xdr:colOff>
          <xdr:row>327737</xdr:row>
          <xdr:rowOff>0</xdr:rowOff>
        </xdr:to>
        <xdr:sp macro="" textlink="">
          <xdr:nvSpPr>
            <xdr:cNvPr id="61074" name="Button 658" hidden="1">
              <a:extLst>
                <a:ext uri="{63B3BB69-23CF-44E3-9099-C40C66FF867C}">
                  <a14:compatExt spid="_x0000_s61074"/>
                </a:ext>
                <a:ext uri="{FF2B5EF4-FFF2-40B4-BE49-F238E27FC236}">
                  <a16:creationId xmlns:a16="http://schemas.microsoft.com/office/drawing/2014/main" xmlns="" id="{00000000-0008-0000-3B00-00009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393273</xdr:row>
          <xdr:rowOff>0</xdr:rowOff>
        </xdr:from>
        <xdr:to>
          <xdr:col>9475</xdr:col>
          <xdr:colOff>0</xdr:colOff>
          <xdr:row>393273</xdr:row>
          <xdr:rowOff>0</xdr:rowOff>
        </xdr:to>
        <xdr:sp macro="" textlink="">
          <xdr:nvSpPr>
            <xdr:cNvPr id="61075" name="Button 659" hidden="1">
              <a:extLst>
                <a:ext uri="{63B3BB69-23CF-44E3-9099-C40C66FF867C}">
                  <a14:compatExt spid="_x0000_s61075"/>
                </a:ext>
                <a:ext uri="{FF2B5EF4-FFF2-40B4-BE49-F238E27FC236}">
                  <a16:creationId xmlns:a16="http://schemas.microsoft.com/office/drawing/2014/main" xmlns="" id="{00000000-0008-0000-3B00-00009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458809</xdr:row>
          <xdr:rowOff>0</xdr:rowOff>
        </xdr:from>
        <xdr:to>
          <xdr:col>9475</xdr:col>
          <xdr:colOff>0</xdr:colOff>
          <xdr:row>458809</xdr:row>
          <xdr:rowOff>0</xdr:rowOff>
        </xdr:to>
        <xdr:sp macro="" textlink="">
          <xdr:nvSpPr>
            <xdr:cNvPr id="61076" name="Button 660" hidden="1">
              <a:extLst>
                <a:ext uri="{63B3BB69-23CF-44E3-9099-C40C66FF867C}">
                  <a14:compatExt spid="_x0000_s61076"/>
                </a:ext>
                <a:ext uri="{FF2B5EF4-FFF2-40B4-BE49-F238E27FC236}">
                  <a16:creationId xmlns:a16="http://schemas.microsoft.com/office/drawing/2014/main" xmlns="" id="{00000000-0008-0000-3B00-00009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524345</xdr:row>
          <xdr:rowOff>0</xdr:rowOff>
        </xdr:from>
        <xdr:to>
          <xdr:col>9475</xdr:col>
          <xdr:colOff>0</xdr:colOff>
          <xdr:row>524345</xdr:row>
          <xdr:rowOff>0</xdr:rowOff>
        </xdr:to>
        <xdr:sp macro="" textlink="">
          <xdr:nvSpPr>
            <xdr:cNvPr id="61077" name="Button 661" hidden="1">
              <a:extLst>
                <a:ext uri="{63B3BB69-23CF-44E3-9099-C40C66FF867C}">
                  <a14:compatExt spid="_x0000_s61077"/>
                </a:ext>
                <a:ext uri="{FF2B5EF4-FFF2-40B4-BE49-F238E27FC236}">
                  <a16:creationId xmlns:a16="http://schemas.microsoft.com/office/drawing/2014/main" xmlns="" id="{00000000-0008-0000-3B00-00009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589881</xdr:row>
          <xdr:rowOff>0</xdr:rowOff>
        </xdr:from>
        <xdr:to>
          <xdr:col>9475</xdr:col>
          <xdr:colOff>0</xdr:colOff>
          <xdr:row>589881</xdr:row>
          <xdr:rowOff>0</xdr:rowOff>
        </xdr:to>
        <xdr:sp macro="" textlink="">
          <xdr:nvSpPr>
            <xdr:cNvPr id="61078" name="Button 662" hidden="1">
              <a:extLst>
                <a:ext uri="{63B3BB69-23CF-44E3-9099-C40C66FF867C}">
                  <a14:compatExt spid="_x0000_s61078"/>
                </a:ext>
                <a:ext uri="{FF2B5EF4-FFF2-40B4-BE49-F238E27FC236}">
                  <a16:creationId xmlns:a16="http://schemas.microsoft.com/office/drawing/2014/main" xmlns="" id="{00000000-0008-0000-3B00-00009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655417</xdr:row>
          <xdr:rowOff>0</xdr:rowOff>
        </xdr:from>
        <xdr:to>
          <xdr:col>9475</xdr:col>
          <xdr:colOff>0</xdr:colOff>
          <xdr:row>655417</xdr:row>
          <xdr:rowOff>0</xdr:rowOff>
        </xdr:to>
        <xdr:sp macro="" textlink="">
          <xdr:nvSpPr>
            <xdr:cNvPr id="61079" name="Button 663" hidden="1">
              <a:extLst>
                <a:ext uri="{63B3BB69-23CF-44E3-9099-C40C66FF867C}">
                  <a14:compatExt spid="_x0000_s61079"/>
                </a:ext>
                <a:ext uri="{FF2B5EF4-FFF2-40B4-BE49-F238E27FC236}">
                  <a16:creationId xmlns:a16="http://schemas.microsoft.com/office/drawing/2014/main" xmlns="" id="{00000000-0008-0000-3B00-00009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720953</xdr:row>
          <xdr:rowOff>0</xdr:rowOff>
        </xdr:from>
        <xdr:to>
          <xdr:col>9475</xdr:col>
          <xdr:colOff>0</xdr:colOff>
          <xdr:row>720953</xdr:row>
          <xdr:rowOff>0</xdr:rowOff>
        </xdr:to>
        <xdr:sp macro="" textlink="">
          <xdr:nvSpPr>
            <xdr:cNvPr id="61080" name="Button 664" hidden="1">
              <a:extLst>
                <a:ext uri="{63B3BB69-23CF-44E3-9099-C40C66FF867C}">
                  <a14:compatExt spid="_x0000_s61080"/>
                </a:ext>
                <a:ext uri="{FF2B5EF4-FFF2-40B4-BE49-F238E27FC236}">
                  <a16:creationId xmlns:a16="http://schemas.microsoft.com/office/drawing/2014/main" xmlns="" id="{00000000-0008-0000-3B00-00009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786489</xdr:row>
          <xdr:rowOff>0</xdr:rowOff>
        </xdr:from>
        <xdr:to>
          <xdr:col>9475</xdr:col>
          <xdr:colOff>0</xdr:colOff>
          <xdr:row>786489</xdr:row>
          <xdr:rowOff>0</xdr:rowOff>
        </xdr:to>
        <xdr:sp macro="" textlink="">
          <xdr:nvSpPr>
            <xdr:cNvPr id="61081" name="Button 665" hidden="1">
              <a:extLst>
                <a:ext uri="{63B3BB69-23CF-44E3-9099-C40C66FF867C}">
                  <a14:compatExt spid="_x0000_s61081"/>
                </a:ext>
                <a:ext uri="{FF2B5EF4-FFF2-40B4-BE49-F238E27FC236}">
                  <a16:creationId xmlns:a16="http://schemas.microsoft.com/office/drawing/2014/main" xmlns="" id="{00000000-0008-0000-3B00-00009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852025</xdr:row>
          <xdr:rowOff>0</xdr:rowOff>
        </xdr:from>
        <xdr:to>
          <xdr:col>9475</xdr:col>
          <xdr:colOff>0</xdr:colOff>
          <xdr:row>852025</xdr:row>
          <xdr:rowOff>0</xdr:rowOff>
        </xdr:to>
        <xdr:sp macro="" textlink="">
          <xdr:nvSpPr>
            <xdr:cNvPr id="61082" name="Button 666" hidden="1">
              <a:extLst>
                <a:ext uri="{63B3BB69-23CF-44E3-9099-C40C66FF867C}">
                  <a14:compatExt spid="_x0000_s61082"/>
                </a:ext>
                <a:ext uri="{FF2B5EF4-FFF2-40B4-BE49-F238E27FC236}">
                  <a16:creationId xmlns:a16="http://schemas.microsoft.com/office/drawing/2014/main" xmlns="" id="{00000000-0008-0000-3B00-00009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917561</xdr:row>
          <xdr:rowOff>0</xdr:rowOff>
        </xdr:from>
        <xdr:to>
          <xdr:col>9475</xdr:col>
          <xdr:colOff>0</xdr:colOff>
          <xdr:row>917561</xdr:row>
          <xdr:rowOff>0</xdr:rowOff>
        </xdr:to>
        <xdr:sp macro="" textlink="">
          <xdr:nvSpPr>
            <xdr:cNvPr id="61083" name="Button 667" hidden="1">
              <a:extLst>
                <a:ext uri="{63B3BB69-23CF-44E3-9099-C40C66FF867C}">
                  <a14:compatExt spid="_x0000_s61083"/>
                </a:ext>
                <a:ext uri="{FF2B5EF4-FFF2-40B4-BE49-F238E27FC236}">
                  <a16:creationId xmlns:a16="http://schemas.microsoft.com/office/drawing/2014/main" xmlns="" id="{00000000-0008-0000-3B00-00009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983097</xdr:row>
          <xdr:rowOff>0</xdr:rowOff>
        </xdr:from>
        <xdr:to>
          <xdr:col>9475</xdr:col>
          <xdr:colOff>0</xdr:colOff>
          <xdr:row>983097</xdr:row>
          <xdr:rowOff>0</xdr:rowOff>
        </xdr:to>
        <xdr:sp macro="" textlink="">
          <xdr:nvSpPr>
            <xdr:cNvPr id="61084" name="Button 668" hidden="1">
              <a:extLst>
                <a:ext uri="{63B3BB69-23CF-44E3-9099-C40C66FF867C}">
                  <a14:compatExt spid="_x0000_s61084"/>
                </a:ext>
                <a:ext uri="{FF2B5EF4-FFF2-40B4-BE49-F238E27FC236}">
                  <a16:creationId xmlns:a16="http://schemas.microsoft.com/office/drawing/2014/main" xmlns="" id="{00000000-0008-0000-3B00-00009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9729</xdr:col>
          <xdr:colOff>0</xdr:colOff>
          <xdr:row>56</xdr:row>
          <xdr:rowOff>0</xdr:rowOff>
        </xdr:from>
        <xdr:to>
          <xdr:col>9729</xdr:col>
          <xdr:colOff>0</xdr:colOff>
          <xdr:row>56</xdr:row>
          <xdr:rowOff>0</xdr:rowOff>
        </xdr:to>
        <xdr:sp macro="" textlink="">
          <xdr:nvSpPr>
            <xdr:cNvPr id="61085" name="Button 669" hidden="1">
              <a:extLst>
                <a:ext uri="{63B3BB69-23CF-44E3-9099-C40C66FF867C}">
                  <a14:compatExt spid="_x0000_s61085"/>
                </a:ext>
                <a:ext uri="{FF2B5EF4-FFF2-40B4-BE49-F238E27FC236}">
                  <a16:creationId xmlns:a16="http://schemas.microsoft.com/office/drawing/2014/main" xmlns="" id="{00000000-0008-0000-3B00-00009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65593</xdr:row>
          <xdr:rowOff>0</xdr:rowOff>
        </xdr:from>
        <xdr:to>
          <xdr:col>9731</xdr:col>
          <xdr:colOff>0</xdr:colOff>
          <xdr:row>65593</xdr:row>
          <xdr:rowOff>0</xdr:rowOff>
        </xdr:to>
        <xdr:sp macro="" textlink="">
          <xdr:nvSpPr>
            <xdr:cNvPr id="61086" name="Button 670" hidden="1">
              <a:extLst>
                <a:ext uri="{63B3BB69-23CF-44E3-9099-C40C66FF867C}">
                  <a14:compatExt spid="_x0000_s61086"/>
                </a:ext>
                <a:ext uri="{FF2B5EF4-FFF2-40B4-BE49-F238E27FC236}">
                  <a16:creationId xmlns:a16="http://schemas.microsoft.com/office/drawing/2014/main" xmlns="" id="{00000000-0008-0000-3B00-00009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131129</xdr:row>
          <xdr:rowOff>0</xdr:rowOff>
        </xdr:from>
        <xdr:to>
          <xdr:col>9731</xdr:col>
          <xdr:colOff>0</xdr:colOff>
          <xdr:row>131129</xdr:row>
          <xdr:rowOff>0</xdr:rowOff>
        </xdr:to>
        <xdr:sp macro="" textlink="">
          <xdr:nvSpPr>
            <xdr:cNvPr id="61087" name="Button 671" hidden="1">
              <a:extLst>
                <a:ext uri="{63B3BB69-23CF-44E3-9099-C40C66FF867C}">
                  <a14:compatExt spid="_x0000_s61087"/>
                </a:ext>
                <a:ext uri="{FF2B5EF4-FFF2-40B4-BE49-F238E27FC236}">
                  <a16:creationId xmlns:a16="http://schemas.microsoft.com/office/drawing/2014/main" xmlns="" id="{00000000-0008-0000-3B00-00009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196665</xdr:row>
          <xdr:rowOff>0</xdr:rowOff>
        </xdr:from>
        <xdr:to>
          <xdr:col>9731</xdr:col>
          <xdr:colOff>0</xdr:colOff>
          <xdr:row>196665</xdr:row>
          <xdr:rowOff>0</xdr:rowOff>
        </xdr:to>
        <xdr:sp macro="" textlink="">
          <xdr:nvSpPr>
            <xdr:cNvPr id="61088" name="Button 672" hidden="1">
              <a:extLst>
                <a:ext uri="{63B3BB69-23CF-44E3-9099-C40C66FF867C}">
                  <a14:compatExt spid="_x0000_s61088"/>
                </a:ext>
                <a:ext uri="{FF2B5EF4-FFF2-40B4-BE49-F238E27FC236}">
                  <a16:creationId xmlns:a16="http://schemas.microsoft.com/office/drawing/2014/main" xmlns="" id="{00000000-0008-0000-3B00-0000A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262201</xdr:row>
          <xdr:rowOff>0</xdr:rowOff>
        </xdr:from>
        <xdr:to>
          <xdr:col>9731</xdr:col>
          <xdr:colOff>0</xdr:colOff>
          <xdr:row>262201</xdr:row>
          <xdr:rowOff>0</xdr:rowOff>
        </xdr:to>
        <xdr:sp macro="" textlink="">
          <xdr:nvSpPr>
            <xdr:cNvPr id="61089" name="Button 673" hidden="1">
              <a:extLst>
                <a:ext uri="{63B3BB69-23CF-44E3-9099-C40C66FF867C}">
                  <a14:compatExt spid="_x0000_s61089"/>
                </a:ext>
                <a:ext uri="{FF2B5EF4-FFF2-40B4-BE49-F238E27FC236}">
                  <a16:creationId xmlns:a16="http://schemas.microsoft.com/office/drawing/2014/main" xmlns="" id="{00000000-0008-0000-3B00-0000A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327737</xdr:row>
          <xdr:rowOff>0</xdr:rowOff>
        </xdr:from>
        <xdr:to>
          <xdr:col>9731</xdr:col>
          <xdr:colOff>0</xdr:colOff>
          <xdr:row>327737</xdr:row>
          <xdr:rowOff>0</xdr:rowOff>
        </xdr:to>
        <xdr:sp macro="" textlink="">
          <xdr:nvSpPr>
            <xdr:cNvPr id="61090" name="Button 674" hidden="1">
              <a:extLst>
                <a:ext uri="{63B3BB69-23CF-44E3-9099-C40C66FF867C}">
                  <a14:compatExt spid="_x0000_s61090"/>
                </a:ext>
                <a:ext uri="{FF2B5EF4-FFF2-40B4-BE49-F238E27FC236}">
                  <a16:creationId xmlns:a16="http://schemas.microsoft.com/office/drawing/2014/main" xmlns="" id="{00000000-0008-0000-3B00-0000A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393273</xdr:row>
          <xdr:rowOff>0</xdr:rowOff>
        </xdr:from>
        <xdr:to>
          <xdr:col>9731</xdr:col>
          <xdr:colOff>0</xdr:colOff>
          <xdr:row>393273</xdr:row>
          <xdr:rowOff>0</xdr:rowOff>
        </xdr:to>
        <xdr:sp macro="" textlink="">
          <xdr:nvSpPr>
            <xdr:cNvPr id="61091" name="Button 675" hidden="1">
              <a:extLst>
                <a:ext uri="{63B3BB69-23CF-44E3-9099-C40C66FF867C}">
                  <a14:compatExt spid="_x0000_s61091"/>
                </a:ext>
                <a:ext uri="{FF2B5EF4-FFF2-40B4-BE49-F238E27FC236}">
                  <a16:creationId xmlns:a16="http://schemas.microsoft.com/office/drawing/2014/main" xmlns="" id="{00000000-0008-0000-3B00-0000A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458809</xdr:row>
          <xdr:rowOff>0</xdr:rowOff>
        </xdr:from>
        <xdr:to>
          <xdr:col>9731</xdr:col>
          <xdr:colOff>0</xdr:colOff>
          <xdr:row>458809</xdr:row>
          <xdr:rowOff>0</xdr:rowOff>
        </xdr:to>
        <xdr:sp macro="" textlink="">
          <xdr:nvSpPr>
            <xdr:cNvPr id="61092" name="Button 676" hidden="1">
              <a:extLst>
                <a:ext uri="{63B3BB69-23CF-44E3-9099-C40C66FF867C}">
                  <a14:compatExt spid="_x0000_s61092"/>
                </a:ext>
                <a:ext uri="{FF2B5EF4-FFF2-40B4-BE49-F238E27FC236}">
                  <a16:creationId xmlns:a16="http://schemas.microsoft.com/office/drawing/2014/main" xmlns="" id="{00000000-0008-0000-3B00-0000A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524345</xdr:row>
          <xdr:rowOff>0</xdr:rowOff>
        </xdr:from>
        <xdr:to>
          <xdr:col>9731</xdr:col>
          <xdr:colOff>0</xdr:colOff>
          <xdr:row>524345</xdr:row>
          <xdr:rowOff>0</xdr:rowOff>
        </xdr:to>
        <xdr:sp macro="" textlink="">
          <xdr:nvSpPr>
            <xdr:cNvPr id="61093" name="Button 677" hidden="1">
              <a:extLst>
                <a:ext uri="{63B3BB69-23CF-44E3-9099-C40C66FF867C}">
                  <a14:compatExt spid="_x0000_s61093"/>
                </a:ext>
                <a:ext uri="{FF2B5EF4-FFF2-40B4-BE49-F238E27FC236}">
                  <a16:creationId xmlns:a16="http://schemas.microsoft.com/office/drawing/2014/main" xmlns="" id="{00000000-0008-0000-3B00-0000A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589881</xdr:row>
          <xdr:rowOff>0</xdr:rowOff>
        </xdr:from>
        <xdr:to>
          <xdr:col>9731</xdr:col>
          <xdr:colOff>0</xdr:colOff>
          <xdr:row>589881</xdr:row>
          <xdr:rowOff>0</xdr:rowOff>
        </xdr:to>
        <xdr:sp macro="" textlink="">
          <xdr:nvSpPr>
            <xdr:cNvPr id="61094" name="Button 678" hidden="1">
              <a:extLst>
                <a:ext uri="{63B3BB69-23CF-44E3-9099-C40C66FF867C}">
                  <a14:compatExt spid="_x0000_s61094"/>
                </a:ext>
                <a:ext uri="{FF2B5EF4-FFF2-40B4-BE49-F238E27FC236}">
                  <a16:creationId xmlns:a16="http://schemas.microsoft.com/office/drawing/2014/main" xmlns="" id="{00000000-0008-0000-3B00-0000A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655417</xdr:row>
          <xdr:rowOff>0</xdr:rowOff>
        </xdr:from>
        <xdr:to>
          <xdr:col>9731</xdr:col>
          <xdr:colOff>0</xdr:colOff>
          <xdr:row>655417</xdr:row>
          <xdr:rowOff>0</xdr:rowOff>
        </xdr:to>
        <xdr:sp macro="" textlink="">
          <xdr:nvSpPr>
            <xdr:cNvPr id="61095" name="Button 679" hidden="1">
              <a:extLst>
                <a:ext uri="{63B3BB69-23CF-44E3-9099-C40C66FF867C}">
                  <a14:compatExt spid="_x0000_s61095"/>
                </a:ext>
                <a:ext uri="{FF2B5EF4-FFF2-40B4-BE49-F238E27FC236}">
                  <a16:creationId xmlns:a16="http://schemas.microsoft.com/office/drawing/2014/main" xmlns="" id="{00000000-0008-0000-3B00-0000A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720953</xdr:row>
          <xdr:rowOff>0</xdr:rowOff>
        </xdr:from>
        <xdr:to>
          <xdr:col>9731</xdr:col>
          <xdr:colOff>0</xdr:colOff>
          <xdr:row>720953</xdr:row>
          <xdr:rowOff>0</xdr:rowOff>
        </xdr:to>
        <xdr:sp macro="" textlink="">
          <xdr:nvSpPr>
            <xdr:cNvPr id="61096" name="Button 680" hidden="1">
              <a:extLst>
                <a:ext uri="{63B3BB69-23CF-44E3-9099-C40C66FF867C}">
                  <a14:compatExt spid="_x0000_s61096"/>
                </a:ext>
                <a:ext uri="{FF2B5EF4-FFF2-40B4-BE49-F238E27FC236}">
                  <a16:creationId xmlns:a16="http://schemas.microsoft.com/office/drawing/2014/main" xmlns="" id="{00000000-0008-0000-3B00-0000A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786489</xdr:row>
          <xdr:rowOff>0</xdr:rowOff>
        </xdr:from>
        <xdr:to>
          <xdr:col>9731</xdr:col>
          <xdr:colOff>0</xdr:colOff>
          <xdr:row>786489</xdr:row>
          <xdr:rowOff>0</xdr:rowOff>
        </xdr:to>
        <xdr:sp macro="" textlink="">
          <xdr:nvSpPr>
            <xdr:cNvPr id="61097" name="Button 681" hidden="1">
              <a:extLst>
                <a:ext uri="{63B3BB69-23CF-44E3-9099-C40C66FF867C}">
                  <a14:compatExt spid="_x0000_s61097"/>
                </a:ext>
                <a:ext uri="{FF2B5EF4-FFF2-40B4-BE49-F238E27FC236}">
                  <a16:creationId xmlns:a16="http://schemas.microsoft.com/office/drawing/2014/main" xmlns="" id="{00000000-0008-0000-3B00-0000A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852025</xdr:row>
          <xdr:rowOff>0</xdr:rowOff>
        </xdr:from>
        <xdr:to>
          <xdr:col>9731</xdr:col>
          <xdr:colOff>0</xdr:colOff>
          <xdr:row>852025</xdr:row>
          <xdr:rowOff>0</xdr:rowOff>
        </xdr:to>
        <xdr:sp macro="" textlink="">
          <xdr:nvSpPr>
            <xdr:cNvPr id="61098" name="Button 682" hidden="1">
              <a:extLst>
                <a:ext uri="{63B3BB69-23CF-44E3-9099-C40C66FF867C}">
                  <a14:compatExt spid="_x0000_s61098"/>
                </a:ext>
                <a:ext uri="{FF2B5EF4-FFF2-40B4-BE49-F238E27FC236}">
                  <a16:creationId xmlns:a16="http://schemas.microsoft.com/office/drawing/2014/main" xmlns="" id="{00000000-0008-0000-3B00-0000A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917561</xdr:row>
          <xdr:rowOff>0</xdr:rowOff>
        </xdr:from>
        <xdr:to>
          <xdr:col>9731</xdr:col>
          <xdr:colOff>0</xdr:colOff>
          <xdr:row>917561</xdr:row>
          <xdr:rowOff>0</xdr:rowOff>
        </xdr:to>
        <xdr:sp macro="" textlink="">
          <xdr:nvSpPr>
            <xdr:cNvPr id="61099" name="Button 683" hidden="1">
              <a:extLst>
                <a:ext uri="{63B3BB69-23CF-44E3-9099-C40C66FF867C}">
                  <a14:compatExt spid="_x0000_s61099"/>
                </a:ext>
                <a:ext uri="{FF2B5EF4-FFF2-40B4-BE49-F238E27FC236}">
                  <a16:creationId xmlns:a16="http://schemas.microsoft.com/office/drawing/2014/main" xmlns="" id="{00000000-0008-0000-3B00-0000A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983097</xdr:row>
          <xdr:rowOff>0</xdr:rowOff>
        </xdr:from>
        <xdr:to>
          <xdr:col>9731</xdr:col>
          <xdr:colOff>0</xdr:colOff>
          <xdr:row>983097</xdr:row>
          <xdr:rowOff>0</xdr:rowOff>
        </xdr:to>
        <xdr:sp macro="" textlink="">
          <xdr:nvSpPr>
            <xdr:cNvPr id="61100" name="Button 684" hidden="1">
              <a:extLst>
                <a:ext uri="{63B3BB69-23CF-44E3-9099-C40C66FF867C}">
                  <a14:compatExt spid="_x0000_s61100"/>
                </a:ext>
                <a:ext uri="{FF2B5EF4-FFF2-40B4-BE49-F238E27FC236}">
                  <a16:creationId xmlns:a16="http://schemas.microsoft.com/office/drawing/2014/main" xmlns="" id="{00000000-0008-0000-3B00-0000A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9985</xdr:col>
          <xdr:colOff>0</xdr:colOff>
          <xdr:row>56</xdr:row>
          <xdr:rowOff>0</xdr:rowOff>
        </xdr:from>
        <xdr:to>
          <xdr:col>9985</xdr:col>
          <xdr:colOff>0</xdr:colOff>
          <xdr:row>56</xdr:row>
          <xdr:rowOff>0</xdr:rowOff>
        </xdr:to>
        <xdr:sp macro="" textlink="">
          <xdr:nvSpPr>
            <xdr:cNvPr id="61101" name="Button 685" hidden="1">
              <a:extLst>
                <a:ext uri="{63B3BB69-23CF-44E3-9099-C40C66FF867C}">
                  <a14:compatExt spid="_x0000_s61101"/>
                </a:ext>
                <a:ext uri="{FF2B5EF4-FFF2-40B4-BE49-F238E27FC236}">
                  <a16:creationId xmlns:a16="http://schemas.microsoft.com/office/drawing/2014/main" xmlns="" id="{00000000-0008-0000-3B00-0000A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65593</xdr:row>
          <xdr:rowOff>0</xdr:rowOff>
        </xdr:from>
        <xdr:to>
          <xdr:col>9987</xdr:col>
          <xdr:colOff>0</xdr:colOff>
          <xdr:row>65593</xdr:row>
          <xdr:rowOff>0</xdr:rowOff>
        </xdr:to>
        <xdr:sp macro="" textlink="">
          <xdr:nvSpPr>
            <xdr:cNvPr id="61102" name="Button 686" hidden="1">
              <a:extLst>
                <a:ext uri="{63B3BB69-23CF-44E3-9099-C40C66FF867C}">
                  <a14:compatExt spid="_x0000_s61102"/>
                </a:ext>
                <a:ext uri="{FF2B5EF4-FFF2-40B4-BE49-F238E27FC236}">
                  <a16:creationId xmlns:a16="http://schemas.microsoft.com/office/drawing/2014/main" xmlns="" id="{00000000-0008-0000-3B00-0000A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131129</xdr:row>
          <xdr:rowOff>0</xdr:rowOff>
        </xdr:from>
        <xdr:to>
          <xdr:col>9987</xdr:col>
          <xdr:colOff>0</xdr:colOff>
          <xdr:row>131129</xdr:row>
          <xdr:rowOff>0</xdr:rowOff>
        </xdr:to>
        <xdr:sp macro="" textlink="">
          <xdr:nvSpPr>
            <xdr:cNvPr id="61103" name="Button 687" hidden="1">
              <a:extLst>
                <a:ext uri="{63B3BB69-23CF-44E3-9099-C40C66FF867C}">
                  <a14:compatExt spid="_x0000_s61103"/>
                </a:ext>
                <a:ext uri="{FF2B5EF4-FFF2-40B4-BE49-F238E27FC236}">
                  <a16:creationId xmlns:a16="http://schemas.microsoft.com/office/drawing/2014/main" xmlns="" id="{00000000-0008-0000-3B00-0000A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196665</xdr:row>
          <xdr:rowOff>0</xdr:rowOff>
        </xdr:from>
        <xdr:to>
          <xdr:col>9987</xdr:col>
          <xdr:colOff>0</xdr:colOff>
          <xdr:row>196665</xdr:row>
          <xdr:rowOff>0</xdr:rowOff>
        </xdr:to>
        <xdr:sp macro="" textlink="">
          <xdr:nvSpPr>
            <xdr:cNvPr id="61104" name="Button 688" hidden="1">
              <a:extLst>
                <a:ext uri="{63B3BB69-23CF-44E3-9099-C40C66FF867C}">
                  <a14:compatExt spid="_x0000_s61104"/>
                </a:ext>
                <a:ext uri="{FF2B5EF4-FFF2-40B4-BE49-F238E27FC236}">
                  <a16:creationId xmlns:a16="http://schemas.microsoft.com/office/drawing/2014/main" xmlns="" id="{00000000-0008-0000-3B00-0000B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262201</xdr:row>
          <xdr:rowOff>0</xdr:rowOff>
        </xdr:from>
        <xdr:to>
          <xdr:col>9987</xdr:col>
          <xdr:colOff>0</xdr:colOff>
          <xdr:row>262201</xdr:row>
          <xdr:rowOff>0</xdr:rowOff>
        </xdr:to>
        <xdr:sp macro="" textlink="">
          <xdr:nvSpPr>
            <xdr:cNvPr id="61105" name="Button 689" hidden="1">
              <a:extLst>
                <a:ext uri="{63B3BB69-23CF-44E3-9099-C40C66FF867C}">
                  <a14:compatExt spid="_x0000_s61105"/>
                </a:ext>
                <a:ext uri="{FF2B5EF4-FFF2-40B4-BE49-F238E27FC236}">
                  <a16:creationId xmlns:a16="http://schemas.microsoft.com/office/drawing/2014/main" xmlns="" id="{00000000-0008-0000-3B00-0000B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327737</xdr:row>
          <xdr:rowOff>0</xdr:rowOff>
        </xdr:from>
        <xdr:to>
          <xdr:col>9987</xdr:col>
          <xdr:colOff>0</xdr:colOff>
          <xdr:row>327737</xdr:row>
          <xdr:rowOff>0</xdr:rowOff>
        </xdr:to>
        <xdr:sp macro="" textlink="">
          <xdr:nvSpPr>
            <xdr:cNvPr id="61106" name="Button 690" hidden="1">
              <a:extLst>
                <a:ext uri="{63B3BB69-23CF-44E3-9099-C40C66FF867C}">
                  <a14:compatExt spid="_x0000_s61106"/>
                </a:ext>
                <a:ext uri="{FF2B5EF4-FFF2-40B4-BE49-F238E27FC236}">
                  <a16:creationId xmlns:a16="http://schemas.microsoft.com/office/drawing/2014/main" xmlns="" id="{00000000-0008-0000-3B00-0000B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393273</xdr:row>
          <xdr:rowOff>0</xdr:rowOff>
        </xdr:from>
        <xdr:to>
          <xdr:col>9987</xdr:col>
          <xdr:colOff>0</xdr:colOff>
          <xdr:row>393273</xdr:row>
          <xdr:rowOff>0</xdr:rowOff>
        </xdr:to>
        <xdr:sp macro="" textlink="">
          <xdr:nvSpPr>
            <xdr:cNvPr id="61107" name="Button 691" hidden="1">
              <a:extLst>
                <a:ext uri="{63B3BB69-23CF-44E3-9099-C40C66FF867C}">
                  <a14:compatExt spid="_x0000_s61107"/>
                </a:ext>
                <a:ext uri="{FF2B5EF4-FFF2-40B4-BE49-F238E27FC236}">
                  <a16:creationId xmlns:a16="http://schemas.microsoft.com/office/drawing/2014/main" xmlns="" id="{00000000-0008-0000-3B00-0000B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458809</xdr:row>
          <xdr:rowOff>0</xdr:rowOff>
        </xdr:from>
        <xdr:to>
          <xdr:col>9987</xdr:col>
          <xdr:colOff>0</xdr:colOff>
          <xdr:row>458809</xdr:row>
          <xdr:rowOff>0</xdr:rowOff>
        </xdr:to>
        <xdr:sp macro="" textlink="">
          <xdr:nvSpPr>
            <xdr:cNvPr id="61108" name="Button 692" hidden="1">
              <a:extLst>
                <a:ext uri="{63B3BB69-23CF-44E3-9099-C40C66FF867C}">
                  <a14:compatExt spid="_x0000_s61108"/>
                </a:ext>
                <a:ext uri="{FF2B5EF4-FFF2-40B4-BE49-F238E27FC236}">
                  <a16:creationId xmlns:a16="http://schemas.microsoft.com/office/drawing/2014/main" xmlns="" id="{00000000-0008-0000-3B00-0000B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524345</xdr:row>
          <xdr:rowOff>0</xdr:rowOff>
        </xdr:from>
        <xdr:to>
          <xdr:col>9987</xdr:col>
          <xdr:colOff>0</xdr:colOff>
          <xdr:row>524345</xdr:row>
          <xdr:rowOff>0</xdr:rowOff>
        </xdr:to>
        <xdr:sp macro="" textlink="">
          <xdr:nvSpPr>
            <xdr:cNvPr id="61109" name="Button 693" hidden="1">
              <a:extLst>
                <a:ext uri="{63B3BB69-23CF-44E3-9099-C40C66FF867C}">
                  <a14:compatExt spid="_x0000_s61109"/>
                </a:ext>
                <a:ext uri="{FF2B5EF4-FFF2-40B4-BE49-F238E27FC236}">
                  <a16:creationId xmlns:a16="http://schemas.microsoft.com/office/drawing/2014/main" xmlns="" id="{00000000-0008-0000-3B00-0000B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589881</xdr:row>
          <xdr:rowOff>0</xdr:rowOff>
        </xdr:from>
        <xdr:to>
          <xdr:col>9987</xdr:col>
          <xdr:colOff>0</xdr:colOff>
          <xdr:row>589881</xdr:row>
          <xdr:rowOff>0</xdr:rowOff>
        </xdr:to>
        <xdr:sp macro="" textlink="">
          <xdr:nvSpPr>
            <xdr:cNvPr id="61110" name="Button 694" hidden="1">
              <a:extLst>
                <a:ext uri="{63B3BB69-23CF-44E3-9099-C40C66FF867C}">
                  <a14:compatExt spid="_x0000_s61110"/>
                </a:ext>
                <a:ext uri="{FF2B5EF4-FFF2-40B4-BE49-F238E27FC236}">
                  <a16:creationId xmlns:a16="http://schemas.microsoft.com/office/drawing/2014/main" xmlns="" id="{00000000-0008-0000-3B00-0000B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655417</xdr:row>
          <xdr:rowOff>0</xdr:rowOff>
        </xdr:from>
        <xdr:to>
          <xdr:col>9987</xdr:col>
          <xdr:colOff>0</xdr:colOff>
          <xdr:row>655417</xdr:row>
          <xdr:rowOff>0</xdr:rowOff>
        </xdr:to>
        <xdr:sp macro="" textlink="">
          <xdr:nvSpPr>
            <xdr:cNvPr id="61111" name="Button 695" hidden="1">
              <a:extLst>
                <a:ext uri="{63B3BB69-23CF-44E3-9099-C40C66FF867C}">
                  <a14:compatExt spid="_x0000_s61111"/>
                </a:ext>
                <a:ext uri="{FF2B5EF4-FFF2-40B4-BE49-F238E27FC236}">
                  <a16:creationId xmlns:a16="http://schemas.microsoft.com/office/drawing/2014/main" xmlns="" id="{00000000-0008-0000-3B00-0000B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720953</xdr:row>
          <xdr:rowOff>0</xdr:rowOff>
        </xdr:from>
        <xdr:to>
          <xdr:col>9987</xdr:col>
          <xdr:colOff>0</xdr:colOff>
          <xdr:row>720953</xdr:row>
          <xdr:rowOff>0</xdr:rowOff>
        </xdr:to>
        <xdr:sp macro="" textlink="">
          <xdr:nvSpPr>
            <xdr:cNvPr id="61112" name="Button 696" hidden="1">
              <a:extLst>
                <a:ext uri="{63B3BB69-23CF-44E3-9099-C40C66FF867C}">
                  <a14:compatExt spid="_x0000_s61112"/>
                </a:ext>
                <a:ext uri="{FF2B5EF4-FFF2-40B4-BE49-F238E27FC236}">
                  <a16:creationId xmlns:a16="http://schemas.microsoft.com/office/drawing/2014/main" xmlns="" id="{00000000-0008-0000-3B00-0000B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786489</xdr:row>
          <xdr:rowOff>0</xdr:rowOff>
        </xdr:from>
        <xdr:to>
          <xdr:col>9987</xdr:col>
          <xdr:colOff>0</xdr:colOff>
          <xdr:row>786489</xdr:row>
          <xdr:rowOff>0</xdr:rowOff>
        </xdr:to>
        <xdr:sp macro="" textlink="">
          <xdr:nvSpPr>
            <xdr:cNvPr id="61113" name="Button 697" hidden="1">
              <a:extLst>
                <a:ext uri="{63B3BB69-23CF-44E3-9099-C40C66FF867C}">
                  <a14:compatExt spid="_x0000_s61113"/>
                </a:ext>
                <a:ext uri="{FF2B5EF4-FFF2-40B4-BE49-F238E27FC236}">
                  <a16:creationId xmlns:a16="http://schemas.microsoft.com/office/drawing/2014/main" xmlns="" id="{00000000-0008-0000-3B00-0000B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852025</xdr:row>
          <xdr:rowOff>0</xdr:rowOff>
        </xdr:from>
        <xdr:to>
          <xdr:col>9987</xdr:col>
          <xdr:colOff>0</xdr:colOff>
          <xdr:row>852025</xdr:row>
          <xdr:rowOff>0</xdr:rowOff>
        </xdr:to>
        <xdr:sp macro="" textlink="">
          <xdr:nvSpPr>
            <xdr:cNvPr id="61114" name="Button 698" hidden="1">
              <a:extLst>
                <a:ext uri="{63B3BB69-23CF-44E3-9099-C40C66FF867C}">
                  <a14:compatExt spid="_x0000_s61114"/>
                </a:ext>
                <a:ext uri="{FF2B5EF4-FFF2-40B4-BE49-F238E27FC236}">
                  <a16:creationId xmlns:a16="http://schemas.microsoft.com/office/drawing/2014/main" xmlns="" id="{00000000-0008-0000-3B00-0000B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917561</xdr:row>
          <xdr:rowOff>0</xdr:rowOff>
        </xdr:from>
        <xdr:to>
          <xdr:col>9987</xdr:col>
          <xdr:colOff>0</xdr:colOff>
          <xdr:row>917561</xdr:row>
          <xdr:rowOff>0</xdr:rowOff>
        </xdr:to>
        <xdr:sp macro="" textlink="">
          <xdr:nvSpPr>
            <xdr:cNvPr id="61115" name="Button 699" hidden="1">
              <a:extLst>
                <a:ext uri="{63B3BB69-23CF-44E3-9099-C40C66FF867C}">
                  <a14:compatExt spid="_x0000_s61115"/>
                </a:ext>
                <a:ext uri="{FF2B5EF4-FFF2-40B4-BE49-F238E27FC236}">
                  <a16:creationId xmlns:a16="http://schemas.microsoft.com/office/drawing/2014/main" xmlns="" id="{00000000-0008-0000-3B00-0000B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983097</xdr:row>
          <xdr:rowOff>0</xdr:rowOff>
        </xdr:from>
        <xdr:to>
          <xdr:col>9987</xdr:col>
          <xdr:colOff>0</xdr:colOff>
          <xdr:row>983097</xdr:row>
          <xdr:rowOff>0</xdr:rowOff>
        </xdr:to>
        <xdr:sp macro="" textlink="">
          <xdr:nvSpPr>
            <xdr:cNvPr id="61116" name="Button 700" hidden="1">
              <a:extLst>
                <a:ext uri="{63B3BB69-23CF-44E3-9099-C40C66FF867C}">
                  <a14:compatExt spid="_x0000_s61116"/>
                </a:ext>
                <a:ext uri="{FF2B5EF4-FFF2-40B4-BE49-F238E27FC236}">
                  <a16:creationId xmlns:a16="http://schemas.microsoft.com/office/drawing/2014/main" xmlns="" id="{00000000-0008-0000-3B00-0000B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10241</xdr:col>
          <xdr:colOff>0</xdr:colOff>
          <xdr:row>56</xdr:row>
          <xdr:rowOff>0</xdr:rowOff>
        </xdr:from>
        <xdr:to>
          <xdr:col>10241</xdr:col>
          <xdr:colOff>0</xdr:colOff>
          <xdr:row>56</xdr:row>
          <xdr:rowOff>0</xdr:rowOff>
        </xdr:to>
        <xdr:sp macro="" textlink="">
          <xdr:nvSpPr>
            <xdr:cNvPr id="61117" name="Button 701" hidden="1">
              <a:extLst>
                <a:ext uri="{63B3BB69-23CF-44E3-9099-C40C66FF867C}">
                  <a14:compatExt spid="_x0000_s61117"/>
                </a:ext>
                <a:ext uri="{FF2B5EF4-FFF2-40B4-BE49-F238E27FC236}">
                  <a16:creationId xmlns:a16="http://schemas.microsoft.com/office/drawing/2014/main" xmlns="" id="{00000000-0008-0000-3B00-0000B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65593</xdr:row>
          <xdr:rowOff>0</xdr:rowOff>
        </xdr:from>
        <xdr:to>
          <xdr:col>10243</xdr:col>
          <xdr:colOff>0</xdr:colOff>
          <xdr:row>65593</xdr:row>
          <xdr:rowOff>0</xdr:rowOff>
        </xdr:to>
        <xdr:sp macro="" textlink="">
          <xdr:nvSpPr>
            <xdr:cNvPr id="61118" name="Button 702" hidden="1">
              <a:extLst>
                <a:ext uri="{63B3BB69-23CF-44E3-9099-C40C66FF867C}">
                  <a14:compatExt spid="_x0000_s61118"/>
                </a:ext>
                <a:ext uri="{FF2B5EF4-FFF2-40B4-BE49-F238E27FC236}">
                  <a16:creationId xmlns:a16="http://schemas.microsoft.com/office/drawing/2014/main" xmlns="" id="{00000000-0008-0000-3B00-0000B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131129</xdr:row>
          <xdr:rowOff>0</xdr:rowOff>
        </xdr:from>
        <xdr:to>
          <xdr:col>10243</xdr:col>
          <xdr:colOff>0</xdr:colOff>
          <xdr:row>131129</xdr:row>
          <xdr:rowOff>0</xdr:rowOff>
        </xdr:to>
        <xdr:sp macro="" textlink="">
          <xdr:nvSpPr>
            <xdr:cNvPr id="61119" name="Button 703" hidden="1">
              <a:extLst>
                <a:ext uri="{63B3BB69-23CF-44E3-9099-C40C66FF867C}">
                  <a14:compatExt spid="_x0000_s61119"/>
                </a:ext>
                <a:ext uri="{FF2B5EF4-FFF2-40B4-BE49-F238E27FC236}">
                  <a16:creationId xmlns:a16="http://schemas.microsoft.com/office/drawing/2014/main" xmlns="" id="{00000000-0008-0000-3B00-0000B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196665</xdr:row>
          <xdr:rowOff>0</xdr:rowOff>
        </xdr:from>
        <xdr:to>
          <xdr:col>10243</xdr:col>
          <xdr:colOff>0</xdr:colOff>
          <xdr:row>196665</xdr:row>
          <xdr:rowOff>0</xdr:rowOff>
        </xdr:to>
        <xdr:sp macro="" textlink="">
          <xdr:nvSpPr>
            <xdr:cNvPr id="61120" name="Button 704" hidden="1">
              <a:extLst>
                <a:ext uri="{63B3BB69-23CF-44E3-9099-C40C66FF867C}">
                  <a14:compatExt spid="_x0000_s61120"/>
                </a:ext>
                <a:ext uri="{FF2B5EF4-FFF2-40B4-BE49-F238E27FC236}">
                  <a16:creationId xmlns:a16="http://schemas.microsoft.com/office/drawing/2014/main" xmlns="" id="{00000000-0008-0000-3B00-0000C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262201</xdr:row>
          <xdr:rowOff>0</xdr:rowOff>
        </xdr:from>
        <xdr:to>
          <xdr:col>10243</xdr:col>
          <xdr:colOff>0</xdr:colOff>
          <xdr:row>262201</xdr:row>
          <xdr:rowOff>0</xdr:rowOff>
        </xdr:to>
        <xdr:sp macro="" textlink="">
          <xdr:nvSpPr>
            <xdr:cNvPr id="61121" name="Button 705" hidden="1">
              <a:extLst>
                <a:ext uri="{63B3BB69-23CF-44E3-9099-C40C66FF867C}">
                  <a14:compatExt spid="_x0000_s61121"/>
                </a:ext>
                <a:ext uri="{FF2B5EF4-FFF2-40B4-BE49-F238E27FC236}">
                  <a16:creationId xmlns:a16="http://schemas.microsoft.com/office/drawing/2014/main" xmlns="" id="{00000000-0008-0000-3B00-0000C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327737</xdr:row>
          <xdr:rowOff>0</xdr:rowOff>
        </xdr:from>
        <xdr:to>
          <xdr:col>10243</xdr:col>
          <xdr:colOff>0</xdr:colOff>
          <xdr:row>327737</xdr:row>
          <xdr:rowOff>0</xdr:rowOff>
        </xdr:to>
        <xdr:sp macro="" textlink="">
          <xdr:nvSpPr>
            <xdr:cNvPr id="61122" name="Button 706" hidden="1">
              <a:extLst>
                <a:ext uri="{63B3BB69-23CF-44E3-9099-C40C66FF867C}">
                  <a14:compatExt spid="_x0000_s61122"/>
                </a:ext>
                <a:ext uri="{FF2B5EF4-FFF2-40B4-BE49-F238E27FC236}">
                  <a16:creationId xmlns:a16="http://schemas.microsoft.com/office/drawing/2014/main" xmlns="" id="{00000000-0008-0000-3B00-0000C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393273</xdr:row>
          <xdr:rowOff>0</xdr:rowOff>
        </xdr:from>
        <xdr:to>
          <xdr:col>10243</xdr:col>
          <xdr:colOff>0</xdr:colOff>
          <xdr:row>393273</xdr:row>
          <xdr:rowOff>0</xdr:rowOff>
        </xdr:to>
        <xdr:sp macro="" textlink="">
          <xdr:nvSpPr>
            <xdr:cNvPr id="61123" name="Button 707" hidden="1">
              <a:extLst>
                <a:ext uri="{63B3BB69-23CF-44E3-9099-C40C66FF867C}">
                  <a14:compatExt spid="_x0000_s61123"/>
                </a:ext>
                <a:ext uri="{FF2B5EF4-FFF2-40B4-BE49-F238E27FC236}">
                  <a16:creationId xmlns:a16="http://schemas.microsoft.com/office/drawing/2014/main" xmlns="" id="{00000000-0008-0000-3B00-0000C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458809</xdr:row>
          <xdr:rowOff>0</xdr:rowOff>
        </xdr:from>
        <xdr:to>
          <xdr:col>10243</xdr:col>
          <xdr:colOff>0</xdr:colOff>
          <xdr:row>458809</xdr:row>
          <xdr:rowOff>0</xdr:rowOff>
        </xdr:to>
        <xdr:sp macro="" textlink="">
          <xdr:nvSpPr>
            <xdr:cNvPr id="61124" name="Button 708" hidden="1">
              <a:extLst>
                <a:ext uri="{63B3BB69-23CF-44E3-9099-C40C66FF867C}">
                  <a14:compatExt spid="_x0000_s61124"/>
                </a:ext>
                <a:ext uri="{FF2B5EF4-FFF2-40B4-BE49-F238E27FC236}">
                  <a16:creationId xmlns:a16="http://schemas.microsoft.com/office/drawing/2014/main" xmlns="" id="{00000000-0008-0000-3B00-0000C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524345</xdr:row>
          <xdr:rowOff>0</xdr:rowOff>
        </xdr:from>
        <xdr:to>
          <xdr:col>10243</xdr:col>
          <xdr:colOff>0</xdr:colOff>
          <xdr:row>524345</xdr:row>
          <xdr:rowOff>0</xdr:rowOff>
        </xdr:to>
        <xdr:sp macro="" textlink="">
          <xdr:nvSpPr>
            <xdr:cNvPr id="61125" name="Button 709" hidden="1">
              <a:extLst>
                <a:ext uri="{63B3BB69-23CF-44E3-9099-C40C66FF867C}">
                  <a14:compatExt spid="_x0000_s61125"/>
                </a:ext>
                <a:ext uri="{FF2B5EF4-FFF2-40B4-BE49-F238E27FC236}">
                  <a16:creationId xmlns:a16="http://schemas.microsoft.com/office/drawing/2014/main" xmlns="" id="{00000000-0008-0000-3B00-0000C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589881</xdr:row>
          <xdr:rowOff>0</xdr:rowOff>
        </xdr:from>
        <xdr:to>
          <xdr:col>10243</xdr:col>
          <xdr:colOff>0</xdr:colOff>
          <xdr:row>589881</xdr:row>
          <xdr:rowOff>0</xdr:rowOff>
        </xdr:to>
        <xdr:sp macro="" textlink="">
          <xdr:nvSpPr>
            <xdr:cNvPr id="61126" name="Button 710" hidden="1">
              <a:extLst>
                <a:ext uri="{63B3BB69-23CF-44E3-9099-C40C66FF867C}">
                  <a14:compatExt spid="_x0000_s61126"/>
                </a:ext>
                <a:ext uri="{FF2B5EF4-FFF2-40B4-BE49-F238E27FC236}">
                  <a16:creationId xmlns:a16="http://schemas.microsoft.com/office/drawing/2014/main" xmlns="" id="{00000000-0008-0000-3B00-0000C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655417</xdr:row>
          <xdr:rowOff>0</xdr:rowOff>
        </xdr:from>
        <xdr:to>
          <xdr:col>10243</xdr:col>
          <xdr:colOff>0</xdr:colOff>
          <xdr:row>655417</xdr:row>
          <xdr:rowOff>0</xdr:rowOff>
        </xdr:to>
        <xdr:sp macro="" textlink="">
          <xdr:nvSpPr>
            <xdr:cNvPr id="61127" name="Button 711" hidden="1">
              <a:extLst>
                <a:ext uri="{63B3BB69-23CF-44E3-9099-C40C66FF867C}">
                  <a14:compatExt spid="_x0000_s61127"/>
                </a:ext>
                <a:ext uri="{FF2B5EF4-FFF2-40B4-BE49-F238E27FC236}">
                  <a16:creationId xmlns:a16="http://schemas.microsoft.com/office/drawing/2014/main" xmlns="" id="{00000000-0008-0000-3B00-0000C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720953</xdr:row>
          <xdr:rowOff>0</xdr:rowOff>
        </xdr:from>
        <xdr:to>
          <xdr:col>10243</xdr:col>
          <xdr:colOff>0</xdr:colOff>
          <xdr:row>720953</xdr:row>
          <xdr:rowOff>0</xdr:rowOff>
        </xdr:to>
        <xdr:sp macro="" textlink="">
          <xdr:nvSpPr>
            <xdr:cNvPr id="61128" name="Button 712" hidden="1">
              <a:extLst>
                <a:ext uri="{63B3BB69-23CF-44E3-9099-C40C66FF867C}">
                  <a14:compatExt spid="_x0000_s61128"/>
                </a:ext>
                <a:ext uri="{FF2B5EF4-FFF2-40B4-BE49-F238E27FC236}">
                  <a16:creationId xmlns:a16="http://schemas.microsoft.com/office/drawing/2014/main" xmlns="" id="{00000000-0008-0000-3B00-0000C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786489</xdr:row>
          <xdr:rowOff>0</xdr:rowOff>
        </xdr:from>
        <xdr:to>
          <xdr:col>10243</xdr:col>
          <xdr:colOff>0</xdr:colOff>
          <xdr:row>786489</xdr:row>
          <xdr:rowOff>0</xdr:rowOff>
        </xdr:to>
        <xdr:sp macro="" textlink="">
          <xdr:nvSpPr>
            <xdr:cNvPr id="61129" name="Button 713" hidden="1">
              <a:extLst>
                <a:ext uri="{63B3BB69-23CF-44E3-9099-C40C66FF867C}">
                  <a14:compatExt spid="_x0000_s61129"/>
                </a:ext>
                <a:ext uri="{FF2B5EF4-FFF2-40B4-BE49-F238E27FC236}">
                  <a16:creationId xmlns:a16="http://schemas.microsoft.com/office/drawing/2014/main" xmlns="" id="{00000000-0008-0000-3B00-0000C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852025</xdr:row>
          <xdr:rowOff>0</xdr:rowOff>
        </xdr:from>
        <xdr:to>
          <xdr:col>10243</xdr:col>
          <xdr:colOff>0</xdr:colOff>
          <xdr:row>852025</xdr:row>
          <xdr:rowOff>0</xdr:rowOff>
        </xdr:to>
        <xdr:sp macro="" textlink="">
          <xdr:nvSpPr>
            <xdr:cNvPr id="61130" name="Button 714" hidden="1">
              <a:extLst>
                <a:ext uri="{63B3BB69-23CF-44E3-9099-C40C66FF867C}">
                  <a14:compatExt spid="_x0000_s61130"/>
                </a:ext>
                <a:ext uri="{FF2B5EF4-FFF2-40B4-BE49-F238E27FC236}">
                  <a16:creationId xmlns:a16="http://schemas.microsoft.com/office/drawing/2014/main" xmlns="" id="{00000000-0008-0000-3B00-0000C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917561</xdr:row>
          <xdr:rowOff>0</xdr:rowOff>
        </xdr:from>
        <xdr:to>
          <xdr:col>10243</xdr:col>
          <xdr:colOff>0</xdr:colOff>
          <xdr:row>917561</xdr:row>
          <xdr:rowOff>0</xdr:rowOff>
        </xdr:to>
        <xdr:sp macro="" textlink="">
          <xdr:nvSpPr>
            <xdr:cNvPr id="61131" name="Button 715" hidden="1">
              <a:extLst>
                <a:ext uri="{63B3BB69-23CF-44E3-9099-C40C66FF867C}">
                  <a14:compatExt spid="_x0000_s61131"/>
                </a:ext>
                <a:ext uri="{FF2B5EF4-FFF2-40B4-BE49-F238E27FC236}">
                  <a16:creationId xmlns:a16="http://schemas.microsoft.com/office/drawing/2014/main" xmlns="" id="{00000000-0008-0000-3B00-0000C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983097</xdr:row>
          <xdr:rowOff>0</xdr:rowOff>
        </xdr:from>
        <xdr:to>
          <xdr:col>10243</xdr:col>
          <xdr:colOff>0</xdr:colOff>
          <xdr:row>983097</xdr:row>
          <xdr:rowOff>0</xdr:rowOff>
        </xdr:to>
        <xdr:sp macro="" textlink="">
          <xdr:nvSpPr>
            <xdr:cNvPr id="61132" name="Button 716" hidden="1">
              <a:extLst>
                <a:ext uri="{63B3BB69-23CF-44E3-9099-C40C66FF867C}">
                  <a14:compatExt spid="_x0000_s61132"/>
                </a:ext>
                <a:ext uri="{FF2B5EF4-FFF2-40B4-BE49-F238E27FC236}">
                  <a16:creationId xmlns:a16="http://schemas.microsoft.com/office/drawing/2014/main" xmlns="" id="{00000000-0008-0000-3B00-0000C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10497</xdr:col>
          <xdr:colOff>0</xdr:colOff>
          <xdr:row>56</xdr:row>
          <xdr:rowOff>0</xdr:rowOff>
        </xdr:from>
        <xdr:to>
          <xdr:col>10497</xdr:col>
          <xdr:colOff>0</xdr:colOff>
          <xdr:row>56</xdr:row>
          <xdr:rowOff>0</xdr:rowOff>
        </xdr:to>
        <xdr:sp macro="" textlink="">
          <xdr:nvSpPr>
            <xdr:cNvPr id="61133" name="Button 717" hidden="1">
              <a:extLst>
                <a:ext uri="{63B3BB69-23CF-44E3-9099-C40C66FF867C}">
                  <a14:compatExt spid="_x0000_s61133"/>
                </a:ext>
                <a:ext uri="{FF2B5EF4-FFF2-40B4-BE49-F238E27FC236}">
                  <a16:creationId xmlns:a16="http://schemas.microsoft.com/office/drawing/2014/main" xmlns="" id="{00000000-0008-0000-3B00-0000C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65593</xdr:row>
          <xdr:rowOff>0</xdr:rowOff>
        </xdr:from>
        <xdr:to>
          <xdr:col>10499</xdr:col>
          <xdr:colOff>0</xdr:colOff>
          <xdr:row>65593</xdr:row>
          <xdr:rowOff>0</xdr:rowOff>
        </xdr:to>
        <xdr:sp macro="" textlink="">
          <xdr:nvSpPr>
            <xdr:cNvPr id="61134" name="Button 718" hidden="1">
              <a:extLst>
                <a:ext uri="{63B3BB69-23CF-44E3-9099-C40C66FF867C}">
                  <a14:compatExt spid="_x0000_s61134"/>
                </a:ext>
                <a:ext uri="{FF2B5EF4-FFF2-40B4-BE49-F238E27FC236}">
                  <a16:creationId xmlns:a16="http://schemas.microsoft.com/office/drawing/2014/main" xmlns="" id="{00000000-0008-0000-3B00-0000C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131129</xdr:row>
          <xdr:rowOff>0</xdr:rowOff>
        </xdr:from>
        <xdr:to>
          <xdr:col>10499</xdr:col>
          <xdr:colOff>0</xdr:colOff>
          <xdr:row>131129</xdr:row>
          <xdr:rowOff>0</xdr:rowOff>
        </xdr:to>
        <xdr:sp macro="" textlink="">
          <xdr:nvSpPr>
            <xdr:cNvPr id="61135" name="Button 719" hidden="1">
              <a:extLst>
                <a:ext uri="{63B3BB69-23CF-44E3-9099-C40C66FF867C}">
                  <a14:compatExt spid="_x0000_s61135"/>
                </a:ext>
                <a:ext uri="{FF2B5EF4-FFF2-40B4-BE49-F238E27FC236}">
                  <a16:creationId xmlns:a16="http://schemas.microsoft.com/office/drawing/2014/main" xmlns="" id="{00000000-0008-0000-3B00-0000C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196665</xdr:row>
          <xdr:rowOff>0</xdr:rowOff>
        </xdr:from>
        <xdr:to>
          <xdr:col>10499</xdr:col>
          <xdr:colOff>0</xdr:colOff>
          <xdr:row>196665</xdr:row>
          <xdr:rowOff>0</xdr:rowOff>
        </xdr:to>
        <xdr:sp macro="" textlink="">
          <xdr:nvSpPr>
            <xdr:cNvPr id="61136" name="Button 720" hidden="1">
              <a:extLst>
                <a:ext uri="{63B3BB69-23CF-44E3-9099-C40C66FF867C}">
                  <a14:compatExt spid="_x0000_s61136"/>
                </a:ext>
                <a:ext uri="{FF2B5EF4-FFF2-40B4-BE49-F238E27FC236}">
                  <a16:creationId xmlns:a16="http://schemas.microsoft.com/office/drawing/2014/main" xmlns="" id="{00000000-0008-0000-3B00-0000D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262201</xdr:row>
          <xdr:rowOff>0</xdr:rowOff>
        </xdr:from>
        <xdr:to>
          <xdr:col>10499</xdr:col>
          <xdr:colOff>0</xdr:colOff>
          <xdr:row>262201</xdr:row>
          <xdr:rowOff>0</xdr:rowOff>
        </xdr:to>
        <xdr:sp macro="" textlink="">
          <xdr:nvSpPr>
            <xdr:cNvPr id="61137" name="Button 721" hidden="1">
              <a:extLst>
                <a:ext uri="{63B3BB69-23CF-44E3-9099-C40C66FF867C}">
                  <a14:compatExt spid="_x0000_s61137"/>
                </a:ext>
                <a:ext uri="{FF2B5EF4-FFF2-40B4-BE49-F238E27FC236}">
                  <a16:creationId xmlns:a16="http://schemas.microsoft.com/office/drawing/2014/main" xmlns="" id="{00000000-0008-0000-3B00-0000D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327737</xdr:row>
          <xdr:rowOff>0</xdr:rowOff>
        </xdr:from>
        <xdr:to>
          <xdr:col>10499</xdr:col>
          <xdr:colOff>0</xdr:colOff>
          <xdr:row>327737</xdr:row>
          <xdr:rowOff>0</xdr:rowOff>
        </xdr:to>
        <xdr:sp macro="" textlink="">
          <xdr:nvSpPr>
            <xdr:cNvPr id="61138" name="Button 722" hidden="1">
              <a:extLst>
                <a:ext uri="{63B3BB69-23CF-44E3-9099-C40C66FF867C}">
                  <a14:compatExt spid="_x0000_s61138"/>
                </a:ext>
                <a:ext uri="{FF2B5EF4-FFF2-40B4-BE49-F238E27FC236}">
                  <a16:creationId xmlns:a16="http://schemas.microsoft.com/office/drawing/2014/main" xmlns="" id="{00000000-0008-0000-3B00-0000D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393273</xdr:row>
          <xdr:rowOff>0</xdr:rowOff>
        </xdr:from>
        <xdr:to>
          <xdr:col>10499</xdr:col>
          <xdr:colOff>0</xdr:colOff>
          <xdr:row>393273</xdr:row>
          <xdr:rowOff>0</xdr:rowOff>
        </xdr:to>
        <xdr:sp macro="" textlink="">
          <xdr:nvSpPr>
            <xdr:cNvPr id="61139" name="Button 723" hidden="1">
              <a:extLst>
                <a:ext uri="{63B3BB69-23CF-44E3-9099-C40C66FF867C}">
                  <a14:compatExt spid="_x0000_s61139"/>
                </a:ext>
                <a:ext uri="{FF2B5EF4-FFF2-40B4-BE49-F238E27FC236}">
                  <a16:creationId xmlns:a16="http://schemas.microsoft.com/office/drawing/2014/main" xmlns="" id="{00000000-0008-0000-3B00-0000D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458809</xdr:row>
          <xdr:rowOff>0</xdr:rowOff>
        </xdr:from>
        <xdr:to>
          <xdr:col>10499</xdr:col>
          <xdr:colOff>0</xdr:colOff>
          <xdr:row>458809</xdr:row>
          <xdr:rowOff>0</xdr:rowOff>
        </xdr:to>
        <xdr:sp macro="" textlink="">
          <xdr:nvSpPr>
            <xdr:cNvPr id="61140" name="Button 724" hidden="1">
              <a:extLst>
                <a:ext uri="{63B3BB69-23CF-44E3-9099-C40C66FF867C}">
                  <a14:compatExt spid="_x0000_s61140"/>
                </a:ext>
                <a:ext uri="{FF2B5EF4-FFF2-40B4-BE49-F238E27FC236}">
                  <a16:creationId xmlns:a16="http://schemas.microsoft.com/office/drawing/2014/main" xmlns="" id="{00000000-0008-0000-3B00-0000D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524345</xdr:row>
          <xdr:rowOff>0</xdr:rowOff>
        </xdr:from>
        <xdr:to>
          <xdr:col>10499</xdr:col>
          <xdr:colOff>0</xdr:colOff>
          <xdr:row>524345</xdr:row>
          <xdr:rowOff>0</xdr:rowOff>
        </xdr:to>
        <xdr:sp macro="" textlink="">
          <xdr:nvSpPr>
            <xdr:cNvPr id="61141" name="Button 725" hidden="1">
              <a:extLst>
                <a:ext uri="{63B3BB69-23CF-44E3-9099-C40C66FF867C}">
                  <a14:compatExt spid="_x0000_s61141"/>
                </a:ext>
                <a:ext uri="{FF2B5EF4-FFF2-40B4-BE49-F238E27FC236}">
                  <a16:creationId xmlns:a16="http://schemas.microsoft.com/office/drawing/2014/main" xmlns="" id="{00000000-0008-0000-3B00-0000D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589881</xdr:row>
          <xdr:rowOff>0</xdr:rowOff>
        </xdr:from>
        <xdr:to>
          <xdr:col>10499</xdr:col>
          <xdr:colOff>0</xdr:colOff>
          <xdr:row>589881</xdr:row>
          <xdr:rowOff>0</xdr:rowOff>
        </xdr:to>
        <xdr:sp macro="" textlink="">
          <xdr:nvSpPr>
            <xdr:cNvPr id="61142" name="Button 726" hidden="1">
              <a:extLst>
                <a:ext uri="{63B3BB69-23CF-44E3-9099-C40C66FF867C}">
                  <a14:compatExt spid="_x0000_s61142"/>
                </a:ext>
                <a:ext uri="{FF2B5EF4-FFF2-40B4-BE49-F238E27FC236}">
                  <a16:creationId xmlns:a16="http://schemas.microsoft.com/office/drawing/2014/main" xmlns="" id="{00000000-0008-0000-3B00-0000D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655417</xdr:row>
          <xdr:rowOff>0</xdr:rowOff>
        </xdr:from>
        <xdr:to>
          <xdr:col>10499</xdr:col>
          <xdr:colOff>0</xdr:colOff>
          <xdr:row>655417</xdr:row>
          <xdr:rowOff>0</xdr:rowOff>
        </xdr:to>
        <xdr:sp macro="" textlink="">
          <xdr:nvSpPr>
            <xdr:cNvPr id="61143" name="Button 727" hidden="1">
              <a:extLst>
                <a:ext uri="{63B3BB69-23CF-44E3-9099-C40C66FF867C}">
                  <a14:compatExt spid="_x0000_s61143"/>
                </a:ext>
                <a:ext uri="{FF2B5EF4-FFF2-40B4-BE49-F238E27FC236}">
                  <a16:creationId xmlns:a16="http://schemas.microsoft.com/office/drawing/2014/main" xmlns="" id="{00000000-0008-0000-3B00-0000D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720953</xdr:row>
          <xdr:rowOff>0</xdr:rowOff>
        </xdr:from>
        <xdr:to>
          <xdr:col>10499</xdr:col>
          <xdr:colOff>0</xdr:colOff>
          <xdr:row>720953</xdr:row>
          <xdr:rowOff>0</xdr:rowOff>
        </xdr:to>
        <xdr:sp macro="" textlink="">
          <xdr:nvSpPr>
            <xdr:cNvPr id="61144" name="Button 728" hidden="1">
              <a:extLst>
                <a:ext uri="{63B3BB69-23CF-44E3-9099-C40C66FF867C}">
                  <a14:compatExt spid="_x0000_s61144"/>
                </a:ext>
                <a:ext uri="{FF2B5EF4-FFF2-40B4-BE49-F238E27FC236}">
                  <a16:creationId xmlns:a16="http://schemas.microsoft.com/office/drawing/2014/main" xmlns="" id="{00000000-0008-0000-3B00-0000D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786489</xdr:row>
          <xdr:rowOff>0</xdr:rowOff>
        </xdr:from>
        <xdr:to>
          <xdr:col>10499</xdr:col>
          <xdr:colOff>0</xdr:colOff>
          <xdr:row>786489</xdr:row>
          <xdr:rowOff>0</xdr:rowOff>
        </xdr:to>
        <xdr:sp macro="" textlink="">
          <xdr:nvSpPr>
            <xdr:cNvPr id="61145" name="Button 729" hidden="1">
              <a:extLst>
                <a:ext uri="{63B3BB69-23CF-44E3-9099-C40C66FF867C}">
                  <a14:compatExt spid="_x0000_s61145"/>
                </a:ext>
                <a:ext uri="{FF2B5EF4-FFF2-40B4-BE49-F238E27FC236}">
                  <a16:creationId xmlns:a16="http://schemas.microsoft.com/office/drawing/2014/main" xmlns="" id="{00000000-0008-0000-3B00-0000D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852025</xdr:row>
          <xdr:rowOff>0</xdr:rowOff>
        </xdr:from>
        <xdr:to>
          <xdr:col>10499</xdr:col>
          <xdr:colOff>0</xdr:colOff>
          <xdr:row>852025</xdr:row>
          <xdr:rowOff>0</xdr:rowOff>
        </xdr:to>
        <xdr:sp macro="" textlink="">
          <xdr:nvSpPr>
            <xdr:cNvPr id="61146" name="Button 730" hidden="1">
              <a:extLst>
                <a:ext uri="{63B3BB69-23CF-44E3-9099-C40C66FF867C}">
                  <a14:compatExt spid="_x0000_s61146"/>
                </a:ext>
                <a:ext uri="{FF2B5EF4-FFF2-40B4-BE49-F238E27FC236}">
                  <a16:creationId xmlns:a16="http://schemas.microsoft.com/office/drawing/2014/main" xmlns="" id="{00000000-0008-0000-3B00-0000D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917561</xdr:row>
          <xdr:rowOff>0</xdr:rowOff>
        </xdr:from>
        <xdr:to>
          <xdr:col>10499</xdr:col>
          <xdr:colOff>0</xdr:colOff>
          <xdr:row>917561</xdr:row>
          <xdr:rowOff>0</xdr:rowOff>
        </xdr:to>
        <xdr:sp macro="" textlink="">
          <xdr:nvSpPr>
            <xdr:cNvPr id="61147" name="Button 731" hidden="1">
              <a:extLst>
                <a:ext uri="{63B3BB69-23CF-44E3-9099-C40C66FF867C}">
                  <a14:compatExt spid="_x0000_s61147"/>
                </a:ext>
                <a:ext uri="{FF2B5EF4-FFF2-40B4-BE49-F238E27FC236}">
                  <a16:creationId xmlns:a16="http://schemas.microsoft.com/office/drawing/2014/main" xmlns="" id="{00000000-0008-0000-3B00-0000D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983097</xdr:row>
          <xdr:rowOff>0</xdr:rowOff>
        </xdr:from>
        <xdr:to>
          <xdr:col>10499</xdr:col>
          <xdr:colOff>0</xdr:colOff>
          <xdr:row>983097</xdr:row>
          <xdr:rowOff>0</xdr:rowOff>
        </xdr:to>
        <xdr:sp macro="" textlink="">
          <xdr:nvSpPr>
            <xdr:cNvPr id="61148" name="Button 732" hidden="1">
              <a:extLst>
                <a:ext uri="{63B3BB69-23CF-44E3-9099-C40C66FF867C}">
                  <a14:compatExt spid="_x0000_s61148"/>
                </a:ext>
                <a:ext uri="{FF2B5EF4-FFF2-40B4-BE49-F238E27FC236}">
                  <a16:creationId xmlns:a16="http://schemas.microsoft.com/office/drawing/2014/main" xmlns="" id="{00000000-0008-0000-3B00-0000D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10753</xdr:col>
          <xdr:colOff>0</xdr:colOff>
          <xdr:row>56</xdr:row>
          <xdr:rowOff>0</xdr:rowOff>
        </xdr:from>
        <xdr:to>
          <xdr:col>10753</xdr:col>
          <xdr:colOff>0</xdr:colOff>
          <xdr:row>56</xdr:row>
          <xdr:rowOff>0</xdr:rowOff>
        </xdr:to>
        <xdr:sp macro="" textlink="">
          <xdr:nvSpPr>
            <xdr:cNvPr id="61149" name="Button 733" hidden="1">
              <a:extLst>
                <a:ext uri="{63B3BB69-23CF-44E3-9099-C40C66FF867C}">
                  <a14:compatExt spid="_x0000_s61149"/>
                </a:ext>
                <a:ext uri="{FF2B5EF4-FFF2-40B4-BE49-F238E27FC236}">
                  <a16:creationId xmlns:a16="http://schemas.microsoft.com/office/drawing/2014/main" xmlns="" id="{00000000-0008-0000-3B00-0000D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65593</xdr:row>
          <xdr:rowOff>0</xdr:rowOff>
        </xdr:from>
        <xdr:to>
          <xdr:col>10755</xdr:col>
          <xdr:colOff>0</xdr:colOff>
          <xdr:row>65593</xdr:row>
          <xdr:rowOff>0</xdr:rowOff>
        </xdr:to>
        <xdr:sp macro="" textlink="">
          <xdr:nvSpPr>
            <xdr:cNvPr id="61150" name="Button 734" hidden="1">
              <a:extLst>
                <a:ext uri="{63B3BB69-23CF-44E3-9099-C40C66FF867C}">
                  <a14:compatExt spid="_x0000_s61150"/>
                </a:ext>
                <a:ext uri="{FF2B5EF4-FFF2-40B4-BE49-F238E27FC236}">
                  <a16:creationId xmlns:a16="http://schemas.microsoft.com/office/drawing/2014/main" xmlns="" id="{00000000-0008-0000-3B00-0000D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131129</xdr:row>
          <xdr:rowOff>0</xdr:rowOff>
        </xdr:from>
        <xdr:to>
          <xdr:col>10755</xdr:col>
          <xdr:colOff>0</xdr:colOff>
          <xdr:row>131129</xdr:row>
          <xdr:rowOff>0</xdr:rowOff>
        </xdr:to>
        <xdr:sp macro="" textlink="">
          <xdr:nvSpPr>
            <xdr:cNvPr id="61151" name="Button 735" hidden="1">
              <a:extLst>
                <a:ext uri="{63B3BB69-23CF-44E3-9099-C40C66FF867C}">
                  <a14:compatExt spid="_x0000_s61151"/>
                </a:ext>
                <a:ext uri="{FF2B5EF4-FFF2-40B4-BE49-F238E27FC236}">
                  <a16:creationId xmlns:a16="http://schemas.microsoft.com/office/drawing/2014/main" xmlns="" id="{00000000-0008-0000-3B00-0000D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196665</xdr:row>
          <xdr:rowOff>0</xdr:rowOff>
        </xdr:from>
        <xdr:to>
          <xdr:col>10755</xdr:col>
          <xdr:colOff>0</xdr:colOff>
          <xdr:row>196665</xdr:row>
          <xdr:rowOff>0</xdr:rowOff>
        </xdr:to>
        <xdr:sp macro="" textlink="">
          <xdr:nvSpPr>
            <xdr:cNvPr id="61152" name="Button 736" hidden="1">
              <a:extLst>
                <a:ext uri="{63B3BB69-23CF-44E3-9099-C40C66FF867C}">
                  <a14:compatExt spid="_x0000_s61152"/>
                </a:ext>
                <a:ext uri="{FF2B5EF4-FFF2-40B4-BE49-F238E27FC236}">
                  <a16:creationId xmlns:a16="http://schemas.microsoft.com/office/drawing/2014/main" xmlns="" id="{00000000-0008-0000-3B00-0000E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262201</xdr:row>
          <xdr:rowOff>0</xdr:rowOff>
        </xdr:from>
        <xdr:to>
          <xdr:col>10755</xdr:col>
          <xdr:colOff>0</xdr:colOff>
          <xdr:row>262201</xdr:row>
          <xdr:rowOff>0</xdr:rowOff>
        </xdr:to>
        <xdr:sp macro="" textlink="">
          <xdr:nvSpPr>
            <xdr:cNvPr id="61153" name="Button 737" hidden="1">
              <a:extLst>
                <a:ext uri="{63B3BB69-23CF-44E3-9099-C40C66FF867C}">
                  <a14:compatExt spid="_x0000_s61153"/>
                </a:ext>
                <a:ext uri="{FF2B5EF4-FFF2-40B4-BE49-F238E27FC236}">
                  <a16:creationId xmlns:a16="http://schemas.microsoft.com/office/drawing/2014/main" xmlns="" id="{00000000-0008-0000-3B00-0000E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327737</xdr:row>
          <xdr:rowOff>0</xdr:rowOff>
        </xdr:from>
        <xdr:to>
          <xdr:col>10755</xdr:col>
          <xdr:colOff>0</xdr:colOff>
          <xdr:row>327737</xdr:row>
          <xdr:rowOff>0</xdr:rowOff>
        </xdr:to>
        <xdr:sp macro="" textlink="">
          <xdr:nvSpPr>
            <xdr:cNvPr id="61154" name="Button 738" hidden="1">
              <a:extLst>
                <a:ext uri="{63B3BB69-23CF-44E3-9099-C40C66FF867C}">
                  <a14:compatExt spid="_x0000_s61154"/>
                </a:ext>
                <a:ext uri="{FF2B5EF4-FFF2-40B4-BE49-F238E27FC236}">
                  <a16:creationId xmlns:a16="http://schemas.microsoft.com/office/drawing/2014/main" xmlns="" id="{00000000-0008-0000-3B00-0000E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393273</xdr:row>
          <xdr:rowOff>0</xdr:rowOff>
        </xdr:from>
        <xdr:to>
          <xdr:col>10755</xdr:col>
          <xdr:colOff>0</xdr:colOff>
          <xdr:row>393273</xdr:row>
          <xdr:rowOff>0</xdr:rowOff>
        </xdr:to>
        <xdr:sp macro="" textlink="">
          <xdr:nvSpPr>
            <xdr:cNvPr id="61155" name="Button 739" hidden="1">
              <a:extLst>
                <a:ext uri="{63B3BB69-23CF-44E3-9099-C40C66FF867C}">
                  <a14:compatExt spid="_x0000_s61155"/>
                </a:ext>
                <a:ext uri="{FF2B5EF4-FFF2-40B4-BE49-F238E27FC236}">
                  <a16:creationId xmlns:a16="http://schemas.microsoft.com/office/drawing/2014/main" xmlns="" id="{00000000-0008-0000-3B00-0000E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458809</xdr:row>
          <xdr:rowOff>0</xdr:rowOff>
        </xdr:from>
        <xdr:to>
          <xdr:col>10755</xdr:col>
          <xdr:colOff>0</xdr:colOff>
          <xdr:row>458809</xdr:row>
          <xdr:rowOff>0</xdr:rowOff>
        </xdr:to>
        <xdr:sp macro="" textlink="">
          <xdr:nvSpPr>
            <xdr:cNvPr id="61156" name="Button 740" hidden="1">
              <a:extLst>
                <a:ext uri="{63B3BB69-23CF-44E3-9099-C40C66FF867C}">
                  <a14:compatExt spid="_x0000_s61156"/>
                </a:ext>
                <a:ext uri="{FF2B5EF4-FFF2-40B4-BE49-F238E27FC236}">
                  <a16:creationId xmlns:a16="http://schemas.microsoft.com/office/drawing/2014/main" xmlns="" id="{00000000-0008-0000-3B00-0000E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524345</xdr:row>
          <xdr:rowOff>0</xdr:rowOff>
        </xdr:from>
        <xdr:to>
          <xdr:col>10755</xdr:col>
          <xdr:colOff>0</xdr:colOff>
          <xdr:row>524345</xdr:row>
          <xdr:rowOff>0</xdr:rowOff>
        </xdr:to>
        <xdr:sp macro="" textlink="">
          <xdr:nvSpPr>
            <xdr:cNvPr id="61157" name="Button 741" hidden="1">
              <a:extLst>
                <a:ext uri="{63B3BB69-23CF-44E3-9099-C40C66FF867C}">
                  <a14:compatExt spid="_x0000_s61157"/>
                </a:ext>
                <a:ext uri="{FF2B5EF4-FFF2-40B4-BE49-F238E27FC236}">
                  <a16:creationId xmlns:a16="http://schemas.microsoft.com/office/drawing/2014/main" xmlns="" id="{00000000-0008-0000-3B00-0000E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589881</xdr:row>
          <xdr:rowOff>0</xdr:rowOff>
        </xdr:from>
        <xdr:to>
          <xdr:col>10755</xdr:col>
          <xdr:colOff>0</xdr:colOff>
          <xdr:row>589881</xdr:row>
          <xdr:rowOff>0</xdr:rowOff>
        </xdr:to>
        <xdr:sp macro="" textlink="">
          <xdr:nvSpPr>
            <xdr:cNvPr id="61158" name="Button 742" hidden="1">
              <a:extLst>
                <a:ext uri="{63B3BB69-23CF-44E3-9099-C40C66FF867C}">
                  <a14:compatExt spid="_x0000_s61158"/>
                </a:ext>
                <a:ext uri="{FF2B5EF4-FFF2-40B4-BE49-F238E27FC236}">
                  <a16:creationId xmlns:a16="http://schemas.microsoft.com/office/drawing/2014/main" xmlns="" id="{00000000-0008-0000-3B00-0000E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655417</xdr:row>
          <xdr:rowOff>0</xdr:rowOff>
        </xdr:from>
        <xdr:to>
          <xdr:col>10755</xdr:col>
          <xdr:colOff>0</xdr:colOff>
          <xdr:row>655417</xdr:row>
          <xdr:rowOff>0</xdr:rowOff>
        </xdr:to>
        <xdr:sp macro="" textlink="">
          <xdr:nvSpPr>
            <xdr:cNvPr id="61159" name="Button 743" hidden="1">
              <a:extLst>
                <a:ext uri="{63B3BB69-23CF-44E3-9099-C40C66FF867C}">
                  <a14:compatExt spid="_x0000_s61159"/>
                </a:ext>
                <a:ext uri="{FF2B5EF4-FFF2-40B4-BE49-F238E27FC236}">
                  <a16:creationId xmlns:a16="http://schemas.microsoft.com/office/drawing/2014/main" xmlns="" id="{00000000-0008-0000-3B00-0000E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720953</xdr:row>
          <xdr:rowOff>0</xdr:rowOff>
        </xdr:from>
        <xdr:to>
          <xdr:col>10755</xdr:col>
          <xdr:colOff>0</xdr:colOff>
          <xdr:row>720953</xdr:row>
          <xdr:rowOff>0</xdr:rowOff>
        </xdr:to>
        <xdr:sp macro="" textlink="">
          <xdr:nvSpPr>
            <xdr:cNvPr id="61160" name="Button 744" hidden="1">
              <a:extLst>
                <a:ext uri="{63B3BB69-23CF-44E3-9099-C40C66FF867C}">
                  <a14:compatExt spid="_x0000_s61160"/>
                </a:ext>
                <a:ext uri="{FF2B5EF4-FFF2-40B4-BE49-F238E27FC236}">
                  <a16:creationId xmlns:a16="http://schemas.microsoft.com/office/drawing/2014/main" xmlns="" id="{00000000-0008-0000-3B00-0000E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786489</xdr:row>
          <xdr:rowOff>0</xdr:rowOff>
        </xdr:from>
        <xdr:to>
          <xdr:col>10755</xdr:col>
          <xdr:colOff>0</xdr:colOff>
          <xdr:row>786489</xdr:row>
          <xdr:rowOff>0</xdr:rowOff>
        </xdr:to>
        <xdr:sp macro="" textlink="">
          <xdr:nvSpPr>
            <xdr:cNvPr id="61161" name="Button 745" hidden="1">
              <a:extLst>
                <a:ext uri="{63B3BB69-23CF-44E3-9099-C40C66FF867C}">
                  <a14:compatExt spid="_x0000_s61161"/>
                </a:ext>
                <a:ext uri="{FF2B5EF4-FFF2-40B4-BE49-F238E27FC236}">
                  <a16:creationId xmlns:a16="http://schemas.microsoft.com/office/drawing/2014/main" xmlns="" id="{00000000-0008-0000-3B00-0000E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852025</xdr:row>
          <xdr:rowOff>0</xdr:rowOff>
        </xdr:from>
        <xdr:to>
          <xdr:col>10755</xdr:col>
          <xdr:colOff>0</xdr:colOff>
          <xdr:row>852025</xdr:row>
          <xdr:rowOff>0</xdr:rowOff>
        </xdr:to>
        <xdr:sp macro="" textlink="">
          <xdr:nvSpPr>
            <xdr:cNvPr id="61162" name="Button 746" hidden="1">
              <a:extLst>
                <a:ext uri="{63B3BB69-23CF-44E3-9099-C40C66FF867C}">
                  <a14:compatExt spid="_x0000_s61162"/>
                </a:ext>
                <a:ext uri="{FF2B5EF4-FFF2-40B4-BE49-F238E27FC236}">
                  <a16:creationId xmlns:a16="http://schemas.microsoft.com/office/drawing/2014/main" xmlns="" id="{00000000-0008-0000-3B00-0000E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917561</xdr:row>
          <xdr:rowOff>0</xdr:rowOff>
        </xdr:from>
        <xdr:to>
          <xdr:col>10755</xdr:col>
          <xdr:colOff>0</xdr:colOff>
          <xdr:row>917561</xdr:row>
          <xdr:rowOff>0</xdr:rowOff>
        </xdr:to>
        <xdr:sp macro="" textlink="">
          <xdr:nvSpPr>
            <xdr:cNvPr id="61163" name="Button 747" hidden="1">
              <a:extLst>
                <a:ext uri="{63B3BB69-23CF-44E3-9099-C40C66FF867C}">
                  <a14:compatExt spid="_x0000_s61163"/>
                </a:ext>
                <a:ext uri="{FF2B5EF4-FFF2-40B4-BE49-F238E27FC236}">
                  <a16:creationId xmlns:a16="http://schemas.microsoft.com/office/drawing/2014/main" xmlns="" id="{00000000-0008-0000-3B00-0000E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983097</xdr:row>
          <xdr:rowOff>0</xdr:rowOff>
        </xdr:from>
        <xdr:to>
          <xdr:col>10755</xdr:col>
          <xdr:colOff>0</xdr:colOff>
          <xdr:row>983097</xdr:row>
          <xdr:rowOff>0</xdr:rowOff>
        </xdr:to>
        <xdr:sp macro="" textlink="">
          <xdr:nvSpPr>
            <xdr:cNvPr id="61164" name="Button 748" hidden="1">
              <a:extLst>
                <a:ext uri="{63B3BB69-23CF-44E3-9099-C40C66FF867C}">
                  <a14:compatExt spid="_x0000_s61164"/>
                </a:ext>
                <a:ext uri="{FF2B5EF4-FFF2-40B4-BE49-F238E27FC236}">
                  <a16:creationId xmlns:a16="http://schemas.microsoft.com/office/drawing/2014/main" xmlns="" id="{00000000-0008-0000-3B00-0000E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11009</xdr:col>
          <xdr:colOff>0</xdr:colOff>
          <xdr:row>56</xdr:row>
          <xdr:rowOff>0</xdr:rowOff>
        </xdr:from>
        <xdr:to>
          <xdr:col>11009</xdr:col>
          <xdr:colOff>0</xdr:colOff>
          <xdr:row>56</xdr:row>
          <xdr:rowOff>0</xdr:rowOff>
        </xdr:to>
        <xdr:sp macro="" textlink="">
          <xdr:nvSpPr>
            <xdr:cNvPr id="61165" name="Button 749" hidden="1">
              <a:extLst>
                <a:ext uri="{63B3BB69-23CF-44E3-9099-C40C66FF867C}">
                  <a14:compatExt spid="_x0000_s61165"/>
                </a:ext>
                <a:ext uri="{FF2B5EF4-FFF2-40B4-BE49-F238E27FC236}">
                  <a16:creationId xmlns:a16="http://schemas.microsoft.com/office/drawing/2014/main" xmlns="" id="{00000000-0008-0000-3B00-0000E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65593</xdr:row>
          <xdr:rowOff>0</xdr:rowOff>
        </xdr:from>
        <xdr:to>
          <xdr:col>11011</xdr:col>
          <xdr:colOff>0</xdr:colOff>
          <xdr:row>65593</xdr:row>
          <xdr:rowOff>0</xdr:rowOff>
        </xdr:to>
        <xdr:sp macro="" textlink="">
          <xdr:nvSpPr>
            <xdr:cNvPr id="61166" name="Button 750" hidden="1">
              <a:extLst>
                <a:ext uri="{63B3BB69-23CF-44E3-9099-C40C66FF867C}">
                  <a14:compatExt spid="_x0000_s61166"/>
                </a:ext>
                <a:ext uri="{FF2B5EF4-FFF2-40B4-BE49-F238E27FC236}">
                  <a16:creationId xmlns:a16="http://schemas.microsoft.com/office/drawing/2014/main" xmlns="" id="{00000000-0008-0000-3B00-0000E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131129</xdr:row>
          <xdr:rowOff>0</xdr:rowOff>
        </xdr:from>
        <xdr:to>
          <xdr:col>11011</xdr:col>
          <xdr:colOff>0</xdr:colOff>
          <xdr:row>131129</xdr:row>
          <xdr:rowOff>0</xdr:rowOff>
        </xdr:to>
        <xdr:sp macro="" textlink="">
          <xdr:nvSpPr>
            <xdr:cNvPr id="61167" name="Button 751" hidden="1">
              <a:extLst>
                <a:ext uri="{63B3BB69-23CF-44E3-9099-C40C66FF867C}">
                  <a14:compatExt spid="_x0000_s61167"/>
                </a:ext>
                <a:ext uri="{FF2B5EF4-FFF2-40B4-BE49-F238E27FC236}">
                  <a16:creationId xmlns:a16="http://schemas.microsoft.com/office/drawing/2014/main" xmlns="" id="{00000000-0008-0000-3B00-0000E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196665</xdr:row>
          <xdr:rowOff>0</xdr:rowOff>
        </xdr:from>
        <xdr:to>
          <xdr:col>11011</xdr:col>
          <xdr:colOff>0</xdr:colOff>
          <xdr:row>196665</xdr:row>
          <xdr:rowOff>0</xdr:rowOff>
        </xdr:to>
        <xdr:sp macro="" textlink="">
          <xdr:nvSpPr>
            <xdr:cNvPr id="61168" name="Button 752" hidden="1">
              <a:extLst>
                <a:ext uri="{63B3BB69-23CF-44E3-9099-C40C66FF867C}">
                  <a14:compatExt spid="_x0000_s61168"/>
                </a:ext>
                <a:ext uri="{FF2B5EF4-FFF2-40B4-BE49-F238E27FC236}">
                  <a16:creationId xmlns:a16="http://schemas.microsoft.com/office/drawing/2014/main" xmlns="" id="{00000000-0008-0000-3B00-0000F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262201</xdr:row>
          <xdr:rowOff>0</xdr:rowOff>
        </xdr:from>
        <xdr:to>
          <xdr:col>11011</xdr:col>
          <xdr:colOff>0</xdr:colOff>
          <xdr:row>262201</xdr:row>
          <xdr:rowOff>0</xdr:rowOff>
        </xdr:to>
        <xdr:sp macro="" textlink="">
          <xdr:nvSpPr>
            <xdr:cNvPr id="61169" name="Button 753" hidden="1">
              <a:extLst>
                <a:ext uri="{63B3BB69-23CF-44E3-9099-C40C66FF867C}">
                  <a14:compatExt spid="_x0000_s61169"/>
                </a:ext>
                <a:ext uri="{FF2B5EF4-FFF2-40B4-BE49-F238E27FC236}">
                  <a16:creationId xmlns:a16="http://schemas.microsoft.com/office/drawing/2014/main" xmlns="" id="{00000000-0008-0000-3B00-0000F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327737</xdr:row>
          <xdr:rowOff>0</xdr:rowOff>
        </xdr:from>
        <xdr:to>
          <xdr:col>11011</xdr:col>
          <xdr:colOff>0</xdr:colOff>
          <xdr:row>327737</xdr:row>
          <xdr:rowOff>0</xdr:rowOff>
        </xdr:to>
        <xdr:sp macro="" textlink="">
          <xdr:nvSpPr>
            <xdr:cNvPr id="61170" name="Button 754" hidden="1">
              <a:extLst>
                <a:ext uri="{63B3BB69-23CF-44E3-9099-C40C66FF867C}">
                  <a14:compatExt spid="_x0000_s61170"/>
                </a:ext>
                <a:ext uri="{FF2B5EF4-FFF2-40B4-BE49-F238E27FC236}">
                  <a16:creationId xmlns:a16="http://schemas.microsoft.com/office/drawing/2014/main" xmlns="" id="{00000000-0008-0000-3B00-0000F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393273</xdr:row>
          <xdr:rowOff>0</xdr:rowOff>
        </xdr:from>
        <xdr:to>
          <xdr:col>11011</xdr:col>
          <xdr:colOff>0</xdr:colOff>
          <xdr:row>393273</xdr:row>
          <xdr:rowOff>0</xdr:rowOff>
        </xdr:to>
        <xdr:sp macro="" textlink="">
          <xdr:nvSpPr>
            <xdr:cNvPr id="61171" name="Button 755" hidden="1">
              <a:extLst>
                <a:ext uri="{63B3BB69-23CF-44E3-9099-C40C66FF867C}">
                  <a14:compatExt spid="_x0000_s61171"/>
                </a:ext>
                <a:ext uri="{FF2B5EF4-FFF2-40B4-BE49-F238E27FC236}">
                  <a16:creationId xmlns:a16="http://schemas.microsoft.com/office/drawing/2014/main" xmlns="" id="{00000000-0008-0000-3B00-0000F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458809</xdr:row>
          <xdr:rowOff>0</xdr:rowOff>
        </xdr:from>
        <xdr:to>
          <xdr:col>11011</xdr:col>
          <xdr:colOff>0</xdr:colOff>
          <xdr:row>458809</xdr:row>
          <xdr:rowOff>0</xdr:rowOff>
        </xdr:to>
        <xdr:sp macro="" textlink="">
          <xdr:nvSpPr>
            <xdr:cNvPr id="61172" name="Button 756" hidden="1">
              <a:extLst>
                <a:ext uri="{63B3BB69-23CF-44E3-9099-C40C66FF867C}">
                  <a14:compatExt spid="_x0000_s61172"/>
                </a:ext>
                <a:ext uri="{FF2B5EF4-FFF2-40B4-BE49-F238E27FC236}">
                  <a16:creationId xmlns:a16="http://schemas.microsoft.com/office/drawing/2014/main" xmlns="" id="{00000000-0008-0000-3B00-0000F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524345</xdr:row>
          <xdr:rowOff>0</xdr:rowOff>
        </xdr:from>
        <xdr:to>
          <xdr:col>11011</xdr:col>
          <xdr:colOff>0</xdr:colOff>
          <xdr:row>524345</xdr:row>
          <xdr:rowOff>0</xdr:rowOff>
        </xdr:to>
        <xdr:sp macro="" textlink="">
          <xdr:nvSpPr>
            <xdr:cNvPr id="61173" name="Button 757" hidden="1">
              <a:extLst>
                <a:ext uri="{63B3BB69-23CF-44E3-9099-C40C66FF867C}">
                  <a14:compatExt spid="_x0000_s61173"/>
                </a:ext>
                <a:ext uri="{FF2B5EF4-FFF2-40B4-BE49-F238E27FC236}">
                  <a16:creationId xmlns:a16="http://schemas.microsoft.com/office/drawing/2014/main" xmlns="" id="{00000000-0008-0000-3B00-0000F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589881</xdr:row>
          <xdr:rowOff>0</xdr:rowOff>
        </xdr:from>
        <xdr:to>
          <xdr:col>11011</xdr:col>
          <xdr:colOff>0</xdr:colOff>
          <xdr:row>589881</xdr:row>
          <xdr:rowOff>0</xdr:rowOff>
        </xdr:to>
        <xdr:sp macro="" textlink="">
          <xdr:nvSpPr>
            <xdr:cNvPr id="61174" name="Button 758" hidden="1">
              <a:extLst>
                <a:ext uri="{63B3BB69-23CF-44E3-9099-C40C66FF867C}">
                  <a14:compatExt spid="_x0000_s61174"/>
                </a:ext>
                <a:ext uri="{FF2B5EF4-FFF2-40B4-BE49-F238E27FC236}">
                  <a16:creationId xmlns:a16="http://schemas.microsoft.com/office/drawing/2014/main" xmlns="" id="{00000000-0008-0000-3B00-0000F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655417</xdr:row>
          <xdr:rowOff>0</xdr:rowOff>
        </xdr:from>
        <xdr:to>
          <xdr:col>11011</xdr:col>
          <xdr:colOff>0</xdr:colOff>
          <xdr:row>655417</xdr:row>
          <xdr:rowOff>0</xdr:rowOff>
        </xdr:to>
        <xdr:sp macro="" textlink="">
          <xdr:nvSpPr>
            <xdr:cNvPr id="61175" name="Button 759" hidden="1">
              <a:extLst>
                <a:ext uri="{63B3BB69-23CF-44E3-9099-C40C66FF867C}">
                  <a14:compatExt spid="_x0000_s61175"/>
                </a:ext>
                <a:ext uri="{FF2B5EF4-FFF2-40B4-BE49-F238E27FC236}">
                  <a16:creationId xmlns:a16="http://schemas.microsoft.com/office/drawing/2014/main" xmlns="" id="{00000000-0008-0000-3B00-0000F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720953</xdr:row>
          <xdr:rowOff>0</xdr:rowOff>
        </xdr:from>
        <xdr:to>
          <xdr:col>11011</xdr:col>
          <xdr:colOff>0</xdr:colOff>
          <xdr:row>720953</xdr:row>
          <xdr:rowOff>0</xdr:rowOff>
        </xdr:to>
        <xdr:sp macro="" textlink="">
          <xdr:nvSpPr>
            <xdr:cNvPr id="61176" name="Button 760" hidden="1">
              <a:extLst>
                <a:ext uri="{63B3BB69-23CF-44E3-9099-C40C66FF867C}">
                  <a14:compatExt spid="_x0000_s61176"/>
                </a:ext>
                <a:ext uri="{FF2B5EF4-FFF2-40B4-BE49-F238E27FC236}">
                  <a16:creationId xmlns:a16="http://schemas.microsoft.com/office/drawing/2014/main" xmlns="" id="{00000000-0008-0000-3B00-0000F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786489</xdr:row>
          <xdr:rowOff>0</xdr:rowOff>
        </xdr:from>
        <xdr:to>
          <xdr:col>11011</xdr:col>
          <xdr:colOff>0</xdr:colOff>
          <xdr:row>786489</xdr:row>
          <xdr:rowOff>0</xdr:rowOff>
        </xdr:to>
        <xdr:sp macro="" textlink="">
          <xdr:nvSpPr>
            <xdr:cNvPr id="61177" name="Button 761" hidden="1">
              <a:extLst>
                <a:ext uri="{63B3BB69-23CF-44E3-9099-C40C66FF867C}">
                  <a14:compatExt spid="_x0000_s61177"/>
                </a:ext>
                <a:ext uri="{FF2B5EF4-FFF2-40B4-BE49-F238E27FC236}">
                  <a16:creationId xmlns:a16="http://schemas.microsoft.com/office/drawing/2014/main" xmlns="" id="{00000000-0008-0000-3B00-0000F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852025</xdr:row>
          <xdr:rowOff>0</xdr:rowOff>
        </xdr:from>
        <xdr:to>
          <xdr:col>11011</xdr:col>
          <xdr:colOff>0</xdr:colOff>
          <xdr:row>852025</xdr:row>
          <xdr:rowOff>0</xdr:rowOff>
        </xdr:to>
        <xdr:sp macro="" textlink="">
          <xdr:nvSpPr>
            <xdr:cNvPr id="61178" name="Button 762" hidden="1">
              <a:extLst>
                <a:ext uri="{63B3BB69-23CF-44E3-9099-C40C66FF867C}">
                  <a14:compatExt spid="_x0000_s61178"/>
                </a:ext>
                <a:ext uri="{FF2B5EF4-FFF2-40B4-BE49-F238E27FC236}">
                  <a16:creationId xmlns:a16="http://schemas.microsoft.com/office/drawing/2014/main" xmlns="" id="{00000000-0008-0000-3B00-0000F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917561</xdr:row>
          <xdr:rowOff>0</xdr:rowOff>
        </xdr:from>
        <xdr:to>
          <xdr:col>11011</xdr:col>
          <xdr:colOff>0</xdr:colOff>
          <xdr:row>917561</xdr:row>
          <xdr:rowOff>0</xdr:rowOff>
        </xdr:to>
        <xdr:sp macro="" textlink="">
          <xdr:nvSpPr>
            <xdr:cNvPr id="61179" name="Button 763" hidden="1">
              <a:extLst>
                <a:ext uri="{63B3BB69-23CF-44E3-9099-C40C66FF867C}">
                  <a14:compatExt spid="_x0000_s61179"/>
                </a:ext>
                <a:ext uri="{FF2B5EF4-FFF2-40B4-BE49-F238E27FC236}">
                  <a16:creationId xmlns:a16="http://schemas.microsoft.com/office/drawing/2014/main" xmlns="" id="{00000000-0008-0000-3B00-0000F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983097</xdr:row>
          <xdr:rowOff>0</xdr:rowOff>
        </xdr:from>
        <xdr:to>
          <xdr:col>11011</xdr:col>
          <xdr:colOff>0</xdr:colOff>
          <xdr:row>983097</xdr:row>
          <xdr:rowOff>0</xdr:rowOff>
        </xdr:to>
        <xdr:sp macro="" textlink="">
          <xdr:nvSpPr>
            <xdr:cNvPr id="61180" name="Button 764" hidden="1">
              <a:extLst>
                <a:ext uri="{63B3BB69-23CF-44E3-9099-C40C66FF867C}">
                  <a14:compatExt spid="_x0000_s61180"/>
                </a:ext>
                <a:ext uri="{FF2B5EF4-FFF2-40B4-BE49-F238E27FC236}">
                  <a16:creationId xmlns:a16="http://schemas.microsoft.com/office/drawing/2014/main" xmlns="" id="{00000000-0008-0000-3B00-0000F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11265</xdr:col>
          <xdr:colOff>0</xdr:colOff>
          <xdr:row>56</xdr:row>
          <xdr:rowOff>0</xdr:rowOff>
        </xdr:from>
        <xdr:to>
          <xdr:col>11265</xdr:col>
          <xdr:colOff>0</xdr:colOff>
          <xdr:row>56</xdr:row>
          <xdr:rowOff>0</xdr:rowOff>
        </xdr:to>
        <xdr:sp macro="" textlink="">
          <xdr:nvSpPr>
            <xdr:cNvPr id="61181" name="Button 765" hidden="1">
              <a:extLst>
                <a:ext uri="{63B3BB69-23CF-44E3-9099-C40C66FF867C}">
                  <a14:compatExt spid="_x0000_s61181"/>
                </a:ext>
                <a:ext uri="{FF2B5EF4-FFF2-40B4-BE49-F238E27FC236}">
                  <a16:creationId xmlns:a16="http://schemas.microsoft.com/office/drawing/2014/main" xmlns="" id="{00000000-0008-0000-3B00-0000F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65593</xdr:row>
          <xdr:rowOff>0</xdr:rowOff>
        </xdr:from>
        <xdr:to>
          <xdr:col>11267</xdr:col>
          <xdr:colOff>0</xdr:colOff>
          <xdr:row>65593</xdr:row>
          <xdr:rowOff>0</xdr:rowOff>
        </xdr:to>
        <xdr:sp macro="" textlink="">
          <xdr:nvSpPr>
            <xdr:cNvPr id="61182" name="Button 766" hidden="1">
              <a:extLst>
                <a:ext uri="{63B3BB69-23CF-44E3-9099-C40C66FF867C}">
                  <a14:compatExt spid="_x0000_s61182"/>
                </a:ext>
                <a:ext uri="{FF2B5EF4-FFF2-40B4-BE49-F238E27FC236}">
                  <a16:creationId xmlns:a16="http://schemas.microsoft.com/office/drawing/2014/main" xmlns="" id="{00000000-0008-0000-3B00-0000F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131129</xdr:row>
          <xdr:rowOff>0</xdr:rowOff>
        </xdr:from>
        <xdr:to>
          <xdr:col>11267</xdr:col>
          <xdr:colOff>0</xdr:colOff>
          <xdr:row>131129</xdr:row>
          <xdr:rowOff>0</xdr:rowOff>
        </xdr:to>
        <xdr:sp macro="" textlink="">
          <xdr:nvSpPr>
            <xdr:cNvPr id="61183" name="Button 767" hidden="1">
              <a:extLst>
                <a:ext uri="{63B3BB69-23CF-44E3-9099-C40C66FF867C}">
                  <a14:compatExt spid="_x0000_s61183"/>
                </a:ext>
                <a:ext uri="{FF2B5EF4-FFF2-40B4-BE49-F238E27FC236}">
                  <a16:creationId xmlns:a16="http://schemas.microsoft.com/office/drawing/2014/main" xmlns="" id="{00000000-0008-0000-3B00-0000F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196665</xdr:row>
          <xdr:rowOff>0</xdr:rowOff>
        </xdr:from>
        <xdr:to>
          <xdr:col>11267</xdr:col>
          <xdr:colOff>0</xdr:colOff>
          <xdr:row>196665</xdr:row>
          <xdr:rowOff>0</xdr:rowOff>
        </xdr:to>
        <xdr:sp macro="" textlink="">
          <xdr:nvSpPr>
            <xdr:cNvPr id="61184" name="Button 768" hidden="1">
              <a:extLst>
                <a:ext uri="{63B3BB69-23CF-44E3-9099-C40C66FF867C}">
                  <a14:compatExt spid="_x0000_s61184"/>
                </a:ext>
                <a:ext uri="{FF2B5EF4-FFF2-40B4-BE49-F238E27FC236}">
                  <a16:creationId xmlns:a16="http://schemas.microsoft.com/office/drawing/2014/main" xmlns="" id="{00000000-0008-0000-3B00-00000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262201</xdr:row>
          <xdr:rowOff>0</xdr:rowOff>
        </xdr:from>
        <xdr:to>
          <xdr:col>11267</xdr:col>
          <xdr:colOff>0</xdr:colOff>
          <xdr:row>262201</xdr:row>
          <xdr:rowOff>0</xdr:rowOff>
        </xdr:to>
        <xdr:sp macro="" textlink="">
          <xdr:nvSpPr>
            <xdr:cNvPr id="61185" name="Button 769" hidden="1">
              <a:extLst>
                <a:ext uri="{63B3BB69-23CF-44E3-9099-C40C66FF867C}">
                  <a14:compatExt spid="_x0000_s61185"/>
                </a:ext>
                <a:ext uri="{FF2B5EF4-FFF2-40B4-BE49-F238E27FC236}">
                  <a16:creationId xmlns:a16="http://schemas.microsoft.com/office/drawing/2014/main" xmlns="" id="{00000000-0008-0000-3B00-00000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327737</xdr:row>
          <xdr:rowOff>0</xdr:rowOff>
        </xdr:from>
        <xdr:to>
          <xdr:col>11267</xdr:col>
          <xdr:colOff>0</xdr:colOff>
          <xdr:row>327737</xdr:row>
          <xdr:rowOff>0</xdr:rowOff>
        </xdr:to>
        <xdr:sp macro="" textlink="">
          <xdr:nvSpPr>
            <xdr:cNvPr id="61186" name="Button 770" hidden="1">
              <a:extLst>
                <a:ext uri="{63B3BB69-23CF-44E3-9099-C40C66FF867C}">
                  <a14:compatExt spid="_x0000_s61186"/>
                </a:ext>
                <a:ext uri="{FF2B5EF4-FFF2-40B4-BE49-F238E27FC236}">
                  <a16:creationId xmlns:a16="http://schemas.microsoft.com/office/drawing/2014/main" xmlns="" id="{00000000-0008-0000-3B00-00000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393273</xdr:row>
          <xdr:rowOff>0</xdr:rowOff>
        </xdr:from>
        <xdr:to>
          <xdr:col>11267</xdr:col>
          <xdr:colOff>0</xdr:colOff>
          <xdr:row>393273</xdr:row>
          <xdr:rowOff>0</xdr:rowOff>
        </xdr:to>
        <xdr:sp macro="" textlink="">
          <xdr:nvSpPr>
            <xdr:cNvPr id="61187" name="Button 771" hidden="1">
              <a:extLst>
                <a:ext uri="{63B3BB69-23CF-44E3-9099-C40C66FF867C}">
                  <a14:compatExt spid="_x0000_s61187"/>
                </a:ext>
                <a:ext uri="{FF2B5EF4-FFF2-40B4-BE49-F238E27FC236}">
                  <a16:creationId xmlns:a16="http://schemas.microsoft.com/office/drawing/2014/main" xmlns="" id="{00000000-0008-0000-3B00-00000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458809</xdr:row>
          <xdr:rowOff>0</xdr:rowOff>
        </xdr:from>
        <xdr:to>
          <xdr:col>11267</xdr:col>
          <xdr:colOff>0</xdr:colOff>
          <xdr:row>458809</xdr:row>
          <xdr:rowOff>0</xdr:rowOff>
        </xdr:to>
        <xdr:sp macro="" textlink="">
          <xdr:nvSpPr>
            <xdr:cNvPr id="61188" name="Button 772" hidden="1">
              <a:extLst>
                <a:ext uri="{63B3BB69-23CF-44E3-9099-C40C66FF867C}">
                  <a14:compatExt spid="_x0000_s61188"/>
                </a:ext>
                <a:ext uri="{FF2B5EF4-FFF2-40B4-BE49-F238E27FC236}">
                  <a16:creationId xmlns:a16="http://schemas.microsoft.com/office/drawing/2014/main" xmlns="" id="{00000000-0008-0000-3B00-00000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524345</xdr:row>
          <xdr:rowOff>0</xdr:rowOff>
        </xdr:from>
        <xdr:to>
          <xdr:col>11267</xdr:col>
          <xdr:colOff>0</xdr:colOff>
          <xdr:row>524345</xdr:row>
          <xdr:rowOff>0</xdr:rowOff>
        </xdr:to>
        <xdr:sp macro="" textlink="">
          <xdr:nvSpPr>
            <xdr:cNvPr id="61189" name="Button 773" hidden="1">
              <a:extLst>
                <a:ext uri="{63B3BB69-23CF-44E3-9099-C40C66FF867C}">
                  <a14:compatExt spid="_x0000_s61189"/>
                </a:ext>
                <a:ext uri="{FF2B5EF4-FFF2-40B4-BE49-F238E27FC236}">
                  <a16:creationId xmlns:a16="http://schemas.microsoft.com/office/drawing/2014/main" xmlns="" id="{00000000-0008-0000-3B00-00000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589881</xdr:row>
          <xdr:rowOff>0</xdr:rowOff>
        </xdr:from>
        <xdr:to>
          <xdr:col>11267</xdr:col>
          <xdr:colOff>0</xdr:colOff>
          <xdr:row>589881</xdr:row>
          <xdr:rowOff>0</xdr:rowOff>
        </xdr:to>
        <xdr:sp macro="" textlink="">
          <xdr:nvSpPr>
            <xdr:cNvPr id="61190" name="Button 774" hidden="1">
              <a:extLst>
                <a:ext uri="{63B3BB69-23CF-44E3-9099-C40C66FF867C}">
                  <a14:compatExt spid="_x0000_s61190"/>
                </a:ext>
                <a:ext uri="{FF2B5EF4-FFF2-40B4-BE49-F238E27FC236}">
                  <a16:creationId xmlns:a16="http://schemas.microsoft.com/office/drawing/2014/main" xmlns="" id="{00000000-0008-0000-3B00-00000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655417</xdr:row>
          <xdr:rowOff>0</xdr:rowOff>
        </xdr:from>
        <xdr:to>
          <xdr:col>11267</xdr:col>
          <xdr:colOff>0</xdr:colOff>
          <xdr:row>655417</xdr:row>
          <xdr:rowOff>0</xdr:rowOff>
        </xdr:to>
        <xdr:sp macro="" textlink="">
          <xdr:nvSpPr>
            <xdr:cNvPr id="61191" name="Button 775" hidden="1">
              <a:extLst>
                <a:ext uri="{63B3BB69-23CF-44E3-9099-C40C66FF867C}">
                  <a14:compatExt spid="_x0000_s61191"/>
                </a:ext>
                <a:ext uri="{FF2B5EF4-FFF2-40B4-BE49-F238E27FC236}">
                  <a16:creationId xmlns:a16="http://schemas.microsoft.com/office/drawing/2014/main" xmlns="" id="{00000000-0008-0000-3B00-00000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720953</xdr:row>
          <xdr:rowOff>0</xdr:rowOff>
        </xdr:from>
        <xdr:to>
          <xdr:col>11267</xdr:col>
          <xdr:colOff>0</xdr:colOff>
          <xdr:row>720953</xdr:row>
          <xdr:rowOff>0</xdr:rowOff>
        </xdr:to>
        <xdr:sp macro="" textlink="">
          <xdr:nvSpPr>
            <xdr:cNvPr id="61192" name="Button 776" hidden="1">
              <a:extLst>
                <a:ext uri="{63B3BB69-23CF-44E3-9099-C40C66FF867C}">
                  <a14:compatExt spid="_x0000_s61192"/>
                </a:ext>
                <a:ext uri="{FF2B5EF4-FFF2-40B4-BE49-F238E27FC236}">
                  <a16:creationId xmlns:a16="http://schemas.microsoft.com/office/drawing/2014/main" xmlns="" id="{00000000-0008-0000-3B00-00000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786489</xdr:row>
          <xdr:rowOff>0</xdr:rowOff>
        </xdr:from>
        <xdr:to>
          <xdr:col>11267</xdr:col>
          <xdr:colOff>0</xdr:colOff>
          <xdr:row>786489</xdr:row>
          <xdr:rowOff>0</xdr:rowOff>
        </xdr:to>
        <xdr:sp macro="" textlink="">
          <xdr:nvSpPr>
            <xdr:cNvPr id="61193" name="Button 777" hidden="1">
              <a:extLst>
                <a:ext uri="{63B3BB69-23CF-44E3-9099-C40C66FF867C}">
                  <a14:compatExt spid="_x0000_s61193"/>
                </a:ext>
                <a:ext uri="{FF2B5EF4-FFF2-40B4-BE49-F238E27FC236}">
                  <a16:creationId xmlns:a16="http://schemas.microsoft.com/office/drawing/2014/main" xmlns="" id="{00000000-0008-0000-3B00-00000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852025</xdr:row>
          <xdr:rowOff>0</xdr:rowOff>
        </xdr:from>
        <xdr:to>
          <xdr:col>11267</xdr:col>
          <xdr:colOff>0</xdr:colOff>
          <xdr:row>852025</xdr:row>
          <xdr:rowOff>0</xdr:rowOff>
        </xdr:to>
        <xdr:sp macro="" textlink="">
          <xdr:nvSpPr>
            <xdr:cNvPr id="61194" name="Button 778" hidden="1">
              <a:extLst>
                <a:ext uri="{63B3BB69-23CF-44E3-9099-C40C66FF867C}">
                  <a14:compatExt spid="_x0000_s61194"/>
                </a:ext>
                <a:ext uri="{FF2B5EF4-FFF2-40B4-BE49-F238E27FC236}">
                  <a16:creationId xmlns:a16="http://schemas.microsoft.com/office/drawing/2014/main" xmlns="" id="{00000000-0008-0000-3B00-00000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917561</xdr:row>
          <xdr:rowOff>0</xdr:rowOff>
        </xdr:from>
        <xdr:to>
          <xdr:col>11267</xdr:col>
          <xdr:colOff>0</xdr:colOff>
          <xdr:row>917561</xdr:row>
          <xdr:rowOff>0</xdr:rowOff>
        </xdr:to>
        <xdr:sp macro="" textlink="">
          <xdr:nvSpPr>
            <xdr:cNvPr id="61195" name="Button 779" hidden="1">
              <a:extLst>
                <a:ext uri="{63B3BB69-23CF-44E3-9099-C40C66FF867C}">
                  <a14:compatExt spid="_x0000_s61195"/>
                </a:ext>
                <a:ext uri="{FF2B5EF4-FFF2-40B4-BE49-F238E27FC236}">
                  <a16:creationId xmlns:a16="http://schemas.microsoft.com/office/drawing/2014/main" xmlns="" id="{00000000-0008-0000-3B00-00000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983097</xdr:row>
          <xdr:rowOff>0</xdr:rowOff>
        </xdr:from>
        <xdr:to>
          <xdr:col>11267</xdr:col>
          <xdr:colOff>0</xdr:colOff>
          <xdr:row>983097</xdr:row>
          <xdr:rowOff>0</xdr:rowOff>
        </xdr:to>
        <xdr:sp macro="" textlink="">
          <xdr:nvSpPr>
            <xdr:cNvPr id="61196" name="Button 780" hidden="1">
              <a:extLst>
                <a:ext uri="{63B3BB69-23CF-44E3-9099-C40C66FF867C}">
                  <a14:compatExt spid="_x0000_s61196"/>
                </a:ext>
                <a:ext uri="{FF2B5EF4-FFF2-40B4-BE49-F238E27FC236}">
                  <a16:creationId xmlns:a16="http://schemas.microsoft.com/office/drawing/2014/main" xmlns="" id="{00000000-0008-0000-3B00-00000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11521</xdr:col>
          <xdr:colOff>0</xdr:colOff>
          <xdr:row>56</xdr:row>
          <xdr:rowOff>0</xdr:rowOff>
        </xdr:from>
        <xdr:to>
          <xdr:col>11521</xdr:col>
          <xdr:colOff>0</xdr:colOff>
          <xdr:row>56</xdr:row>
          <xdr:rowOff>0</xdr:rowOff>
        </xdr:to>
        <xdr:sp macro="" textlink="">
          <xdr:nvSpPr>
            <xdr:cNvPr id="61197" name="Button 781" hidden="1">
              <a:extLst>
                <a:ext uri="{63B3BB69-23CF-44E3-9099-C40C66FF867C}">
                  <a14:compatExt spid="_x0000_s61197"/>
                </a:ext>
                <a:ext uri="{FF2B5EF4-FFF2-40B4-BE49-F238E27FC236}">
                  <a16:creationId xmlns:a16="http://schemas.microsoft.com/office/drawing/2014/main" xmlns="" id="{00000000-0008-0000-3B00-00000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65593</xdr:row>
          <xdr:rowOff>0</xdr:rowOff>
        </xdr:from>
        <xdr:to>
          <xdr:col>11523</xdr:col>
          <xdr:colOff>0</xdr:colOff>
          <xdr:row>65593</xdr:row>
          <xdr:rowOff>0</xdr:rowOff>
        </xdr:to>
        <xdr:sp macro="" textlink="">
          <xdr:nvSpPr>
            <xdr:cNvPr id="61198" name="Button 782" hidden="1">
              <a:extLst>
                <a:ext uri="{63B3BB69-23CF-44E3-9099-C40C66FF867C}">
                  <a14:compatExt spid="_x0000_s61198"/>
                </a:ext>
                <a:ext uri="{FF2B5EF4-FFF2-40B4-BE49-F238E27FC236}">
                  <a16:creationId xmlns:a16="http://schemas.microsoft.com/office/drawing/2014/main" xmlns="" id="{00000000-0008-0000-3B00-00000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131129</xdr:row>
          <xdr:rowOff>0</xdr:rowOff>
        </xdr:from>
        <xdr:to>
          <xdr:col>11523</xdr:col>
          <xdr:colOff>0</xdr:colOff>
          <xdr:row>131129</xdr:row>
          <xdr:rowOff>0</xdr:rowOff>
        </xdr:to>
        <xdr:sp macro="" textlink="">
          <xdr:nvSpPr>
            <xdr:cNvPr id="61199" name="Button 783" hidden="1">
              <a:extLst>
                <a:ext uri="{63B3BB69-23CF-44E3-9099-C40C66FF867C}">
                  <a14:compatExt spid="_x0000_s61199"/>
                </a:ext>
                <a:ext uri="{FF2B5EF4-FFF2-40B4-BE49-F238E27FC236}">
                  <a16:creationId xmlns:a16="http://schemas.microsoft.com/office/drawing/2014/main" xmlns="" id="{00000000-0008-0000-3B00-00000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196665</xdr:row>
          <xdr:rowOff>0</xdr:rowOff>
        </xdr:from>
        <xdr:to>
          <xdr:col>11523</xdr:col>
          <xdr:colOff>0</xdr:colOff>
          <xdr:row>196665</xdr:row>
          <xdr:rowOff>0</xdr:rowOff>
        </xdr:to>
        <xdr:sp macro="" textlink="">
          <xdr:nvSpPr>
            <xdr:cNvPr id="61200" name="Button 784" hidden="1">
              <a:extLst>
                <a:ext uri="{63B3BB69-23CF-44E3-9099-C40C66FF867C}">
                  <a14:compatExt spid="_x0000_s61200"/>
                </a:ext>
                <a:ext uri="{FF2B5EF4-FFF2-40B4-BE49-F238E27FC236}">
                  <a16:creationId xmlns:a16="http://schemas.microsoft.com/office/drawing/2014/main" xmlns="" id="{00000000-0008-0000-3B00-00001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262201</xdr:row>
          <xdr:rowOff>0</xdr:rowOff>
        </xdr:from>
        <xdr:to>
          <xdr:col>11523</xdr:col>
          <xdr:colOff>0</xdr:colOff>
          <xdr:row>262201</xdr:row>
          <xdr:rowOff>0</xdr:rowOff>
        </xdr:to>
        <xdr:sp macro="" textlink="">
          <xdr:nvSpPr>
            <xdr:cNvPr id="61201" name="Button 785" hidden="1">
              <a:extLst>
                <a:ext uri="{63B3BB69-23CF-44E3-9099-C40C66FF867C}">
                  <a14:compatExt spid="_x0000_s61201"/>
                </a:ext>
                <a:ext uri="{FF2B5EF4-FFF2-40B4-BE49-F238E27FC236}">
                  <a16:creationId xmlns:a16="http://schemas.microsoft.com/office/drawing/2014/main" xmlns="" id="{00000000-0008-0000-3B00-00001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327737</xdr:row>
          <xdr:rowOff>0</xdr:rowOff>
        </xdr:from>
        <xdr:to>
          <xdr:col>11523</xdr:col>
          <xdr:colOff>0</xdr:colOff>
          <xdr:row>327737</xdr:row>
          <xdr:rowOff>0</xdr:rowOff>
        </xdr:to>
        <xdr:sp macro="" textlink="">
          <xdr:nvSpPr>
            <xdr:cNvPr id="61202" name="Button 786" hidden="1">
              <a:extLst>
                <a:ext uri="{63B3BB69-23CF-44E3-9099-C40C66FF867C}">
                  <a14:compatExt spid="_x0000_s61202"/>
                </a:ext>
                <a:ext uri="{FF2B5EF4-FFF2-40B4-BE49-F238E27FC236}">
                  <a16:creationId xmlns:a16="http://schemas.microsoft.com/office/drawing/2014/main" xmlns="" id="{00000000-0008-0000-3B00-00001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393273</xdr:row>
          <xdr:rowOff>0</xdr:rowOff>
        </xdr:from>
        <xdr:to>
          <xdr:col>11523</xdr:col>
          <xdr:colOff>0</xdr:colOff>
          <xdr:row>393273</xdr:row>
          <xdr:rowOff>0</xdr:rowOff>
        </xdr:to>
        <xdr:sp macro="" textlink="">
          <xdr:nvSpPr>
            <xdr:cNvPr id="61203" name="Button 787" hidden="1">
              <a:extLst>
                <a:ext uri="{63B3BB69-23CF-44E3-9099-C40C66FF867C}">
                  <a14:compatExt spid="_x0000_s61203"/>
                </a:ext>
                <a:ext uri="{FF2B5EF4-FFF2-40B4-BE49-F238E27FC236}">
                  <a16:creationId xmlns:a16="http://schemas.microsoft.com/office/drawing/2014/main" xmlns="" id="{00000000-0008-0000-3B00-00001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458809</xdr:row>
          <xdr:rowOff>0</xdr:rowOff>
        </xdr:from>
        <xdr:to>
          <xdr:col>11523</xdr:col>
          <xdr:colOff>0</xdr:colOff>
          <xdr:row>458809</xdr:row>
          <xdr:rowOff>0</xdr:rowOff>
        </xdr:to>
        <xdr:sp macro="" textlink="">
          <xdr:nvSpPr>
            <xdr:cNvPr id="61204" name="Button 788" hidden="1">
              <a:extLst>
                <a:ext uri="{63B3BB69-23CF-44E3-9099-C40C66FF867C}">
                  <a14:compatExt spid="_x0000_s61204"/>
                </a:ext>
                <a:ext uri="{FF2B5EF4-FFF2-40B4-BE49-F238E27FC236}">
                  <a16:creationId xmlns:a16="http://schemas.microsoft.com/office/drawing/2014/main" xmlns="" id="{00000000-0008-0000-3B00-00001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524345</xdr:row>
          <xdr:rowOff>0</xdr:rowOff>
        </xdr:from>
        <xdr:to>
          <xdr:col>11523</xdr:col>
          <xdr:colOff>0</xdr:colOff>
          <xdr:row>524345</xdr:row>
          <xdr:rowOff>0</xdr:rowOff>
        </xdr:to>
        <xdr:sp macro="" textlink="">
          <xdr:nvSpPr>
            <xdr:cNvPr id="61205" name="Button 789" hidden="1">
              <a:extLst>
                <a:ext uri="{63B3BB69-23CF-44E3-9099-C40C66FF867C}">
                  <a14:compatExt spid="_x0000_s61205"/>
                </a:ext>
                <a:ext uri="{FF2B5EF4-FFF2-40B4-BE49-F238E27FC236}">
                  <a16:creationId xmlns:a16="http://schemas.microsoft.com/office/drawing/2014/main" xmlns="" id="{00000000-0008-0000-3B00-00001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589881</xdr:row>
          <xdr:rowOff>0</xdr:rowOff>
        </xdr:from>
        <xdr:to>
          <xdr:col>11523</xdr:col>
          <xdr:colOff>0</xdr:colOff>
          <xdr:row>589881</xdr:row>
          <xdr:rowOff>0</xdr:rowOff>
        </xdr:to>
        <xdr:sp macro="" textlink="">
          <xdr:nvSpPr>
            <xdr:cNvPr id="61206" name="Button 790" hidden="1">
              <a:extLst>
                <a:ext uri="{63B3BB69-23CF-44E3-9099-C40C66FF867C}">
                  <a14:compatExt spid="_x0000_s61206"/>
                </a:ext>
                <a:ext uri="{FF2B5EF4-FFF2-40B4-BE49-F238E27FC236}">
                  <a16:creationId xmlns:a16="http://schemas.microsoft.com/office/drawing/2014/main" xmlns="" id="{00000000-0008-0000-3B00-00001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655417</xdr:row>
          <xdr:rowOff>0</xdr:rowOff>
        </xdr:from>
        <xdr:to>
          <xdr:col>11523</xdr:col>
          <xdr:colOff>0</xdr:colOff>
          <xdr:row>655417</xdr:row>
          <xdr:rowOff>0</xdr:rowOff>
        </xdr:to>
        <xdr:sp macro="" textlink="">
          <xdr:nvSpPr>
            <xdr:cNvPr id="61207" name="Button 791" hidden="1">
              <a:extLst>
                <a:ext uri="{63B3BB69-23CF-44E3-9099-C40C66FF867C}">
                  <a14:compatExt spid="_x0000_s61207"/>
                </a:ext>
                <a:ext uri="{FF2B5EF4-FFF2-40B4-BE49-F238E27FC236}">
                  <a16:creationId xmlns:a16="http://schemas.microsoft.com/office/drawing/2014/main" xmlns="" id="{00000000-0008-0000-3B00-00001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720953</xdr:row>
          <xdr:rowOff>0</xdr:rowOff>
        </xdr:from>
        <xdr:to>
          <xdr:col>11523</xdr:col>
          <xdr:colOff>0</xdr:colOff>
          <xdr:row>720953</xdr:row>
          <xdr:rowOff>0</xdr:rowOff>
        </xdr:to>
        <xdr:sp macro="" textlink="">
          <xdr:nvSpPr>
            <xdr:cNvPr id="61208" name="Button 792" hidden="1">
              <a:extLst>
                <a:ext uri="{63B3BB69-23CF-44E3-9099-C40C66FF867C}">
                  <a14:compatExt spid="_x0000_s61208"/>
                </a:ext>
                <a:ext uri="{FF2B5EF4-FFF2-40B4-BE49-F238E27FC236}">
                  <a16:creationId xmlns:a16="http://schemas.microsoft.com/office/drawing/2014/main" xmlns="" id="{00000000-0008-0000-3B00-00001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786489</xdr:row>
          <xdr:rowOff>0</xdr:rowOff>
        </xdr:from>
        <xdr:to>
          <xdr:col>11523</xdr:col>
          <xdr:colOff>0</xdr:colOff>
          <xdr:row>786489</xdr:row>
          <xdr:rowOff>0</xdr:rowOff>
        </xdr:to>
        <xdr:sp macro="" textlink="">
          <xdr:nvSpPr>
            <xdr:cNvPr id="61209" name="Button 793" hidden="1">
              <a:extLst>
                <a:ext uri="{63B3BB69-23CF-44E3-9099-C40C66FF867C}">
                  <a14:compatExt spid="_x0000_s61209"/>
                </a:ext>
                <a:ext uri="{FF2B5EF4-FFF2-40B4-BE49-F238E27FC236}">
                  <a16:creationId xmlns:a16="http://schemas.microsoft.com/office/drawing/2014/main" xmlns="" id="{00000000-0008-0000-3B00-00001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852025</xdr:row>
          <xdr:rowOff>0</xdr:rowOff>
        </xdr:from>
        <xdr:to>
          <xdr:col>11523</xdr:col>
          <xdr:colOff>0</xdr:colOff>
          <xdr:row>852025</xdr:row>
          <xdr:rowOff>0</xdr:rowOff>
        </xdr:to>
        <xdr:sp macro="" textlink="">
          <xdr:nvSpPr>
            <xdr:cNvPr id="61210" name="Button 794" hidden="1">
              <a:extLst>
                <a:ext uri="{63B3BB69-23CF-44E3-9099-C40C66FF867C}">
                  <a14:compatExt spid="_x0000_s61210"/>
                </a:ext>
                <a:ext uri="{FF2B5EF4-FFF2-40B4-BE49-F238E27FC236}">
                  <a16:creationId xmlns:a16="http://schemas.microsoft.com/office/drawing/2014/main" xmlns="" id="{00000000-0008-0000-3B00-00001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917561</xdr:row>
          <xdr:rowOff>0</xdr:rowOff>
        </xdr:from>
        <xdr:to>
          <xdr:col>11523</xdr:col>
          <xdr:colOff>0</xdr:colOff>
          <xdr:row>917561</xdr:row>
          <xdr:rowOff>0</xdr:rowOff>
        </xdr:to>
        <xdr:sp macro="" textlink="">
          <xdr:nvSpPr>
            <xdr:cNvPr id="61211" name="Button 795" hidden="1">
              <a:extLst>
                <a:ext uri="{63B3BB69-23CF-44E3-9099-C40C66FF867C}">
                  <a14:compatExt spid="_x0000_s61211"/>
                </a:ext>
                <a:ext uri="{FF2B5EF4-FFF2-40B4-BE49-F238E27FC236}">
                  <a16:creationId xmlns:a16="http://schemas.microsoft.com/office/drawing/2014/main" xmlns="" id="{00000000-0008-0000-3B00-00001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983097</xdr:row>
          <xdr:rowOff>0</xdr:rowOff>
        </xdr:from>
        <xdr:to>
          <xdr:col>11523</xdr:col>
          <xdr:colOff>0</xdr:colOff>
          <xdr:row>983097</xdr:row>
          <xdr:rowOff>0</xdr:rowOff>
        </xdr:to>
        <xdr:sp macro="" textlink="">
          <xdr:nvSpPr>
            <xdr:cNvPr id="61212" name="Button 796" hidden="1">
              <a:extLst>
                <a:ext uri="{63B3BB69-23CF-44E3-9099-C40C66FF867C}">
                  <a14:compatExt spid="_x0000_s61212"/>
                </a:ext>
                <a:ext uri="{FF2B5EF4-FFF2-40B4-BE49-F238E27FC236}">
                  <a16:creationId xmlns:a16="http://schemas.microsoft.com/office/drawing/2014/main" xmlns="" id="{00000000-0008-0000-3B00-00001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11777</xdr:col>
          <xdr:colOff>0</xdr:colOff>
          <xdr:row>56</xdr:row>
          <xdr:rowOff>0</xdr:rowOff>
        </xdr:from>
        <xdr:to>
          <xdr:col>11777</xdr:col>
          <xdr:colOff>0</xdr:colOff>
          <xdr:row>56</xdr:row>
          <xdr:rowOff>0</xdr:rowOff>
        </xdr:to>
        <xdr:sp macro="" textlink="">
          <xdr:nvSpPr>
            <xdr:cNvPr id="61213" name="Button 797" hidden="1">
              <a:extLst>
                <a:ext uri="{63B3BB69-23CF-44E3-9099-C40C66FF867C}">
                  <a14:compatExt spid="_x0000_s61213"/>
                </a:ext>
                <a:ext uri="{FF2B5EF4-FFF2-40B4-BE49-F238E27FC236}">
                  <a16:creationId xmlns:a16="http://schemas.microsoft.com/office/drawing/2014/main" xmlns="" id="{00000000-0008-0000-3B00-00001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65593</xdr:row>
          <xdr:rowOff>0</xdr:rowOff>
        </xdr:from>
        <xdr:to>
          <xdr:col>11779</xdr:col>
          <xdr:colOff>0</xdr:colOff>
          <xdr:row>65593</xdr:row>
          <xdr:rowOff>0</xdr:rowOff>
        </xdr:to>
        <xdr:sp macro="" textlink="">
          <xdr:nvSpPr>
            <xdr:cNvPr id="61214" name="Button 798" hidden="1">
              <a:extLst>
                <a:ext uri="{63B3BB69-23CF-44E3-9099-C40C66FF867C}">
                  <a14:compatExt spid="_x0000_s61214"/>
                </a:ext>
                <a:ext uri="{FF2B5EF4-FFF2-40B4-BE49-F238E27FC236}">
                  <a16:creationId xmlns:a16="http://schemas.microsoft.com/office/drawing/2014/main" xmlns="" id="{00000000-0008-0000-3B00-00001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131129</xdr:row>
          <xdr:rowOff>0</xdr:rowOff>
        </xdr:from>
        <xdr:to>
          <xdr:col>11779</xdr:col>
          <xdr:colOff>0</xdr:colOff>
          <xdr:row>131129</xdr:row>
          <xdr:rowOff>0</xdr:rowOff>
        </xdr:to>
        <xdr:sp macro="" textlink="">
          <xdr:nvSpPr>
            <xdr:cNvPr id="61215" name="Button 799" hidden="1">
              <a:extLst>
                <a:ext uri="{63B3BB69-23CF-44E3-9099-C40C66FF867C}">
                  <a14:compatExt spid="_x0000_s61215"/>
                </a:ext>
                <a:ext uri="{FF2B5EF4-FFF2-40B4-BE49-F238E27FC236}">
                  <a16:creationId xmlns:a16="http://schemas.microsoft.com/office/drawing/2014/main" xmlns="" id="{00000000-0008-0000-3B00-00001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196665</xdr:row>
          <xdr:rowOff>0</xdr:rowOff>
        </xdr:from>
        <xdr:to>
          <xdr:col>11779</xdr:col>
          <xdr:colOff>0</xdr:colOff>
          <xdr:row>196665</xdr:row>
          <xdr:rowOff>0</xdr:rowOff>
        </xdr:to>
        <xdr:sp macro="" textlink="">
          <xdr:nvSpPr>
            <xdr:cNvPr id="61216" name="Button 800" hidden="1">
              <a:extLst>
                <a:ext uri="{63B3BB69-23CF-44E3-9099-C40C66FF867C}">
                  <a14:compatExt spid="_x0000_s61216"/>
                </a:ext>
                <a:ext uri="{FF2B5EF4-FFF2-40B4-BE49-F238E27FC236}">
                  <a16:creationId xmlns:a16="http://schemas.microsoft.com/office/drawing/2014/main" xmlns="" id="{00000000-0008-0000-3B00-00002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262201</xdr:row>
          <xdr:rowOff>0</xdr:rowOff>
        </xdr:from>
        <xdr:to>
          <xdr:col>11779</xdr:col>
          <xdr:colOff>0</xdr:colOff>
          <xdr:row>262201</xdr:row>
          <xdr:rowOff>0</xdr:rowOff>
        </xdr:to>
        <xdr:sp macro="" textlink="">
          <xdr:nvSpPr>
            <xdr:cNvPr id="61217" name="Button 801" hidden="1">
              <a:extLst>
                <a:ext uri="{63B3BB69-23CF-44E3-9099-C40C66FF867C}">
                  <a14:compatExt spid="_x0000_s61217"/>
                </a:ext>
                <a:ext uri="{FF2B5EF4-FFF2-40B4-BE49-F238E27FC236}">
                  <a16:creationId xmlns:a16="http://schemas.microsoft.com/office/drawing/2014/main" xmlns="" id="{00000000-0008-0000-3B00-00002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327737</xdr:row>
          <xdr:rowOff>0</xdr:rowOff>
        </xdr:from>
        <xdr:to>
          <xdr:col>11779</xdr:col>
          <xdr:colOff>0</xdr:colOff>
          <xdr:row>327737</xdr:row>
          <xdr:rowOff>0</xdr:rowOff>
        </xdr:to>
        <xdr:sp macro="" textlink="">
          <xdr:nvSpPr>
            <xdr:cNvPr id="61218" name="Button 802" hidden="1">
              <a:extLst>
                <a:ext uri="{63B3BB69-23CF-44E3-9099-C40C66FF867C}">
                  <a14:compatExt spid="_x0000_s61218"/>
                </a:ext>
                <a:ext uri="{FF2B5EF4-FFF2-40B4-BE49-F238E27FC236}">
                  <a16:creationId xmlns:a16="http://schemas.microsoft.com/office/drawing/2014/main" xmlns="" id="{00000000-0008-0000-3B00-00002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393273</xdr:row>
          <xdr:rowOff>0</xdr:rowOff>
        </xdr:from>
        <xdr:to>
          <xdr:col>11779</xdr:col>
          <xdr:colOff>0</xdr:colOff>
          <xdr:row>393273</xdr:row>
          <xdr:rowOff>0</xdr:rowOff>
        </xdr:to>
        <xdr:sp macro="" textlink="">
          <xdr:nvSpPr>
            <xdr:cNvPr id="61219" name="Button 803" hidden="1">
              <a:extLst>
                <a:ext uri="{63B3BB69-23CF-44E3-9099-C40C66FF867C}">
                  <a14:compatExt spid="_x0000_s61219"/>
                </a:ext>
                <a:ext uri="{FF2B5EF4-FFF2-40B4-BE49-F238E27FC236}">
                  <a16:creationId xmlns:a16="http://schemas.microsoft.com/office/drawing/2014/main" xmlns="" id="{00000000-0008-0000-3B00-00002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458809</xdr:row>
          <xdr:rowOff>0</xdr:rowOff>
        </xdr:from>
        <xdr:to>
          <xdr:col>11779</xdr:col>
          <xdr:colOff>0</xdr:colOff>
          <xdr:row>458809</xdr:row>
          <xdr:rowOff>0</xdr:rowOff>
        </xdr:to>
        <xdr:sp macro="" textlink="">
          <xdr:nvSpPr>
            <xdr:cNvPr id="61220" name="Button 804" hidden="1">
              <a:extLst>
                <a:ext uri="{63B3BB69-23CF-44E3-9099-C40C66FF867C}">
                  <a14:compatExt spid="_x0000_s61220"/>
                </a:ext>
                <a:ext uri="{FF2B5EF4-FFF2-40B4-BE49-F238E27FC236}">
                  <a16:creationId xmlns:a16="http://schemas.microsoft.com/office/drawing/2014/main" xmlns="" id="{00000000-0008-0000-3B00-00002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524345</xdr:row>
          <xdr:rowOff>0</xdr:rowOff>
        </xdr:from>
        <xdr:to>
          <xdr:col>11779</xdr:col>
          <xdr:colOff>0</xdr:colOff>
          <xdr:row>524345</xdr:row>
          <xdr:rowOff>0</xdr:rowOff>
        </xdr:to>
        <xdr:sp macro="" textlink="">
          <xdr:nvSpPr>
            <xdr:cNvPr id="61221" name="Button 805" hidden="1">
              <a:extLst>
                <a:ext uri="{63B3BB69-23CF-44E3-9099-C40C66FF867C}">
                  <a14:compatExt spid="_x0000_s61221"/>
                </a:ext>
                <a:ext uri="{FF2B5EF4-FFF2-40B4-BE49-F238E27FC236}">
                  <a16:creationId xmlns:a16="http://schemas.microsoft.com/office/drawing/2014/main" xmlns="" id="{00000000-0008-0000-3B00-00002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589881</xdr:row>
          <xdr:rowOff>0</xdr:rowOff>
        </xdr:from>
        <xdr:to>
          <xdr:col>11779</xdr:col>
          <xdr:colOff>0</xdr:colOff>
          <xdr:row>589881</xdr:row>
          <xdr:rowOff>0</xdr:rowOff>
        </xdr:to>
        <xdr:sp macro="" textlink="">
          <xdr:nvSpPr>
            <xdr:cNvPr id="61222" name="Button 806" hidden="1">
              <a:extLst>
                <a:ext uri="{63B3BB69-23CF-44E3-9099-C40C66FF867C}">
                  <a14:compatExt spid="_x0000_s61222"/>
                </a:ext>
                <a:ext uri="{FF2B5EF4-FFF2-40B4-BE49-F238E27FC236}">
                  <a16:creationId xmlns:a16="http://schemas.microsoft.com/office/drawing/2014/main" xmlns="" id="{00000000-0008-0000-3B00-00002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655417</xdr:row>
          <xdr:rowOff>0</xdr:rowOff>
        </xdr:from>
        <xdr:to>
          <xdr:col>11779</xdr:col>
          <xdr:colOff>0</xdr:colOff>
          <xdr:row>655417</xdr:row>
          <xdr:rowOff>0</xdr:rowOff>
        </xdr:to>
        <xdr:sp macro="" textlink="">
          <xdr:nvSpPr>
            <xdr:cNvPr id="61223" name="Button 807" hidden="1">
              <a:extLst>
                <a:ext uri="{63B3BB69-23CF-44E3-9099-C40C66FF867C}">
                  <a14:compatExt spid="_x0000_s61223"/>
                </a:ext>
                <a:ext uri="{FF2B5EF4-FFF2-40B4-BE49-F238E27FC236}">
                  <a16:creationId xmlns:a16="http://schemas.microsoft.com/office/drawing/2014/main" xmlns="" id="{00000000-0008-0000-3B00-00002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720953</xdr:row>
          <xdr:rowOff>0</xdr:rowOff>
        </xdr:from>
        <xdr:to>
          <xdr:col>11779</xdr:col>
          <xdr:colOff>0</xdr:colOff>
          <xdr:row>720953</xdr:row>
          <xdr:rowOff>0</xdr:rowOff>
        </xdr:to>
        <xdr:sp macro="" textlink="">
          <xdr:nvSpPr>
            <xdr:cNvPr id="61224" name="Button 808" hidden="1">
              <a:extLst>
                <a:ext uri="{63B3BB69-23CF-44E3-9099-C40C66FF867C}">
                  <a14:compatExt spid="_x0000_s61224"/>
                </a:ext>
                <a:ext uri="{FF2B5EF4-FFF2-40B4-BE49-F238E27FC236}">
                  <a16:creationId xmlns:a16="http://schemas.microsoft.com/office/drawing/2014/main" xmlns="" id="{00000000-0008-0000-3B00-00002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786489</xdr:row>
          <xdr:rowOff>0</xdr:rowOff>
        </xdr:from>
        <xdr:to>
          <xdr:col>11779</xdr:col>
          <xdr:colOff>0</xdr:colOff>
          <xdr:row>786489</xdr:row>
          <xdr:rowOff>0</xdr:rowOff>
        </xdr:to>
        <xdr:sp macro="" textlink="">
          <xdr:nvSpPr>
            <xdr:cNvPr id="61225" name="Button 809" hidden="1">
              <a:extLst>
                <a:ext uri="{63B3BB69-23CF-44E3-9099-C40C66FF867C}">
                  <a14:compatExt spid="_x0000_s61225"/>
                </a:ext>
                <a:ext uri="{FF2B5EF4-FFF2-40B4-BE49-F238E27FC236}">
                  <a16:creationId xmlns:a16="http://schemas.microsoft.com/office/drawing/2014/main" xmlns="" id="{00000000-0008-0000-3B00-00002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852025</xdr:row>
          <xdr:rowOff>0</xdr:rowOff>
        </xdr:from>
        <xdr:to>
          <xdr:col>11779</xdr:col>
          <xdr:colOff>0</xdr:colOff>
          <xdr:row>852025</xdr:row>
          <xdr:rowOff>0</xdr:rowOff>
        </xdr:to>
        <xdr:sp macro="" textlink="">
          <xdr:nvSpPr>
            <xdr:cNvPr id="61226" name="Button 810" hidden="1">
              <a:extLst>
                <a:ext uri="{63B3BB69-23CF-44E3-9099-C40C66FF867C}">
                  <a14:compatExt spid="_x0000_s61226"/>
                </a:ext>
                <a:ext uri="{FF2B5EF4-FFF2-40B4-BE49-F238E27FC236}">
                  <a16:creationId xmlns:a16="http://schemas.microsoft.com/office/drawing/2014/main" xmlns="" id="{00000000-0008-0000-3B00-00002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917561</xdr:row>
          <xdr:rowOff>0</xdr:rowOff>
        </xdr:from>
        <xdr:to>
          <xdr:col>11779</xdr:col>
          <xdr:colOff>0</xdr:colOff>
          <xdr:row>917561</xdr:row>
          <xdr:rowOff>0</xdr:rowOff>
        </xdr:to>
        <xdr:sp macro="" textlink="">
          <xdr:nvSpPr>
            <xdr:cNvPr id="61227" name="Button 811" hidden="1">
              <a:extLst>
                <a:ext uri="{63B3BB69-23CF-44E3-9099-C40C66FF867C}">
                  <a14:compatExt spid="_x0000_s61227"/>
                </a:ext>
                <a:ext uri="{FF2B5EF4-FFF2-40B4-BE49-F238E27FC236}">
                  <a16:creationId xmlns:a16="http://schemas.microsoft.com/office/drawing/2014/main" xmlns="" id="{00000000-0008-0000-3B00-00002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983097</xdr:row>
          <xdr:rowOff>0</xdr:rowOff>
        </xdr:from>
        <xdr:to>
          <xdr:col>11779</xdr:col>
          <xdr:colOff>0</xdr:colOff>
          <xdr:row>983097</xdr:row>
          <xdr:rowOff>0</xdr:rowOff>
        </xdr:to>
        <xdr:sp macro="" textlink="">
          <xdr:nvSpPr>
            <xdr:cNvPr id="61228" name="Button 812" hidden="1">
              <a:extLst>
                <a:ext uri="{63B3BB69-23CF-44E3-9099-C40C66FF867C}">
                  <a14:compatExt spid="_x0000_s61228"/>
                </a:ext>
                <a:ext uri="{FF2B5EF4-FFF2-40B4-BE49-F238E27FC236}">
                  <a16:creationId xmlns:a16="http://schemas.microsoft.com/office/drawing/2014/main" xmlns="" id="{00000000-0008-0000-3B00-00002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12033</xdr:col>
          <xdr:colOff>0</xdr:colOff>
          <xdr:row>56</xdr:row>
          <xdr:rowOff>0</xdr:rowOff>
        </xdr:from>
        <xdr:to>
          <xdr:col>12033</xdr:col>
          <xdr:colOff>0</xdr:colOff>
          <xdr:row>56</xdr:row>
          <xdr:rowOff>0</xdr:rowOff>
        </xdr:to>
        <xdr:sp macro="" textlink="">
          <xdr:nvSpPr>
            <xdr:cNvPr id="61229" name="Button 813" hidden="1">
              <a:extLst>
                <a:ext uri="{63B3BB69-23CF-44E3-9099-C40C66FF867C}">
                  <a14:compatExt spid="_x0000_s61229"/>
                </a:ext>
                <a:ext uri="{FF2B5EF4-FFF2-40B4-BE49-F238E27FC236}">
                  <a16:creationId xmlns:a16="http://schemas.microsoft.com/office/drawing/2014/main" xmlns="" id="{00000000-0008-0000-3B00-00002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65593</xdr:row>
          <xdr:rowOff>0</xdr:rowOff>
        </xdr:from>
        <xdr:to>
          <xdr:col>12035</xdr:col>
          <xdr:colOff>0</xdr:colOff>
          <xdr:row>65593</xdr:row>
          <xdr:rowOff>0</xdr:rowOff>
        </xdr:to>
        <xdr:sp macro="" textlink="">
          <xdr:nvSpPr>
            <xdr:cNvPr id="61230" name="Button 814" hidden="1">
              <a:extLst>
                <a:ext uri="{63B3BB69-23CF-44E3-9099-C40C66FF867C}">
                  <a14:compatExt spid="_x0000_s61230"/>
                </a:ext>
                <a:ext uri="{FF2B5EF4-FFF2-40B4-BE49-F238E27FC236}">
                  <a16:creationId xmlns:a16="http://schemas.microsoft.com/office/drawing/2014/main" xmlns="" id="{00000000-0008-0000-3B00-00002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131129</xdr:row>
          <xdr:rowOff>0</xdr:rowOff>
        </xdr:from>
        <xdr:to>
          <xdr:col>12035</xdr:col>
          <xdr:colOff>0</xdr:colOff>
          <xdr:row>131129</xdr:row>
          <xdr:rowOff>0</xdr:rowOff>
        </xdr:to>
        <xdr:sp macro="" textlink="">
          <xdr:nvSpPr>
            <xdr:cNvPr id="61231" name="Button 815" hidden="1">
              <a:extLst>
                <a:ext uri="{63B3BB69-23CF-44E3-9099-C40C66FF867C}">
                  <a14:compatExt spid="_x0000_s61231"/>
                </a:ext>
                <a:ext uri="{FF2B5EF4-FFF2-40B4-BE49-F238E27FC236}">
                  <a16:creationId xmlns:a16="http://schemas.microsoft.com/office/drawing/2014/main" xmlns="" id="{00000000-0008-0000-3B00-00002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196665</xdr:row>
          <xdr:rowOff>0</xdr:rowOff>
        </xdr:from>
        <xdr:to>
          <xdr:col>12035</xdr:col>
          <xdr:colOff>0</xdr:colOff>
          <xdr:row>196665</xdr:row>
          <xdr:rowOff>0</xdr:rowOff>
        </xdr:to>
        <xdr:sp macro="" textlink="">
          <xdr:nvSpPr>
            <xdr:cNvPr id="61232" name="Button 816" hidden="1">
              <a:extLst>
                <a:ext uri="{63B3BB69-23CF-44E3-9099-C40C66FF867C}">
                  <a14:compatExt spid="_x0000_s61232"/>
                </a:ext>
                <a:ext uri="{FF2B5EF4-FFF2-40B4-BE49-F238E27FC236}">
                  <a16:creationId xmlns:a16="http://schemas.microsoft.com/office/drawing/2014/main" xmlns="" id="{00000000-0008-0000-3B00-00003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262201</xdr:row>
          <xdr:rowOff>0</xdr:rowOff>
        </xdr:from>
        <xdr:to>
          <xdr:col>12035</xdr:col>
          <xdr:colOff>0</xdr:colOff>
          <xdr:row>262201</xdr:row>
          <xdr:rowOff>0</xdr:rowOff>
        </xdr:to>
        <xdr:sp macro="" textlink="">
          <xdr:nvSpPr>
            <xdr:cNvPr id="61233" name="Button 817" hidden="1">
              <a:extLst>
                <a:ext uri="{63B3BB69-23CF-44E3-9099-C40C66FF867C}">
                  <a14:compatExt spid="_x0000_s61233"/>
                </a:ext>
                <a:ext uri="{FF2B5EF4-FFF2-40B4-BE49-F238E27FC236}">
                  <a16:creationId xmlns:a16="http://schemas.microsoft.com/office/drawing/2014/main" xmlns="" id="{00000000-0008-0000-3B00-00003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327737</xdr:row>
          <xdr:rowOff>0</xdr:rowOff>
        </xdr:from>
        <xdr:to>
          <xdr:col>12035</xdr:col>
          <xdr:colOff>0</xdr:colOff>
          <xdr:row>327737</xdr:row>
          <xdr:rowOff>0</xdr:rowOff>
        </xdr:to>
        <xdr:sp macro="" textlink="">
          <xdr:nvSpPr>
            <xdr:cNvPr id="61234" name="Button 818" hidden="1">
              <a:extLst>
                <a:ext uri="{63B3BB69-23CF-44E3-9099-C40C66FF867C}">
                  <a14:compatExt spid="_x0000_s61234"/>
                </a:ext>
                <a:ext uri="{FF2B5EF4-FFF2-40B4-BE49-F238E27FC236}">
                  <a16:creationId xmlns:a16="http://schemas.microsoft.com/office/drawing/2014/main" xmlns="" id="{00000000-0008-0000-3B00-00003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393273</xdr:row>
          <xdr:rowOff>0</xdr:rowOff>
        </xdr:from>
        <xdr:to>
          <xdr:col>12035</xdr:col>
          <xdr:colOff>0</xdr:colOff>
          <xdr:row>393273</xdr:row>
          <xdr:rowOff>0</xdr:rowOff>
        </xdr:to>
        <xdr:sp macro="" textlink="">
          <xdr:nvSpPr>
            <xdr:cNvPr id="61235" name="Button 819" hidden="1">
              <a:extLst>
                <a:ext uri="{63B3BB69-23CF-44E3-9099-C40C66FF867C}">
                  <a14:compatExt spid="_x0000_s61235"/>
                </a:ext>
                <a:ext uri="{FF2B5EF4-FFF2-40B4-BE49-F238E27FC236}">
                  <a16:creationId xmlns:a16="http://schemas.microsoft.com/office/drawing/2014/main" xmlns="" id="{00000000-0008-0000-3B00-00003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458809</xdr:row>
          <xdr:rowOff>0</xdr:rowOff>
        </xdr:from>
        <xdr:to>
          <xdr:col>12035</xdr:col>
          <xdr:colOff>0</xdr:colOff>
          <xdr:row>458809</xdr:row>
          <xdr:rowOff>0</xdr:rowOff>
        </xdr:to>
        <xdr:sp macro="" textlink="">
          <xdr:nvSpPr>
            <xdr:cNvPr id="61236" name="Button 820" hidden="1">
              <a:extLst>
                <a:ext uri="{63B3BB69-23CF-44E3-9099-C40C66FF867C}">
                  <a14:compatExt spid="_x0000_s61236"/>
                </a:ext>
                <a:ext uri="{FF2B5EF4-FFF2-40B4-BE49-F238E27FC236}">
                  <a16:creationId xmlns:a16="http://schemas.microsoft.com/office/drawing/2014/main" xmlns="" id="{00000000-0008-0000-3B00-00003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524345</xdr:row>
          <xdr:rowOff>0</xdr:rowOff>
        </xdr:from>
        <xdr:to>
          <xdr:col>12035</xdr:col>
          <xdr:colOff>0</xdr:colOff>
          <xdr:row>524345</xdr:row>
          <xdr:rowOff>0</xdr:rowOff>
        </xdr:to>
        <xdr:sp macro="" textlink="">
          <xdr:nvSpPr>
            <xdr:cNvPr id="61237" name="Button 821" hidden="1">
              <a:extLst>
                <a:ext uri="{63B3BB69-23CF-44E3-9099-C40C66FF867C}">
                  <a14:compatExt spid="_x0000_s61237"/>
                </a:ext>
                <a:ext uri="{FF2B5EF4-FFF2-40B4-BE49-F238E27FC236}">
                  <a16:creationId xmlns:a16="http://schemas.microsoft.com/office/drawing/2014/main" xmlns="" id="{00000000-0008-0000-3B00-00003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589881</xdr:row>
          <xdr:rowOff>0</xdr:rowOff>
        </xdr:from>
        <xdr:to>
          <xdr:col>12035</xdr:col>
          <xdr:colOff>0</xdr:colOff>
          <xdr:row>589881</xdr:row>
          <xdr:rowOff>0</xdr:rowOff>
        </xdr:to>
        <xdr:sp macro="" textlink="">
          <xdr:nvSpPr>
            <xdr:cNvPr id="61238" name="Button 822" hidden="1">
              <a:extLst>
                <a:ext uri="{63B3BB69-23CF-44E3-9099-C40C66FF867C}">
                  <a14:compatExt spid="_x0000_s61238"/>
                </a:ext>
                <a:ext uri="{FF2B5EF4-FFF2-40B4-BE49-F238E27FC236}">
                  <a16:creationId xmlns:a16="http://schemas.microsoft.com/office/drawing/2014/main" xmlns="" id="{00000000-0008-0000-3B00-00003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655417</xdr:row>
          <xdr:rowOff>0</xdr:rowOff>
        </xdr:from>
        <xdr:to>
          <xdr:col>12035</xdr:col>
          <xdr:colOff>0</xdr:colOff>
          <xdr:row>655417</xdr:row>
          <xdr:rowOff>0</xdr:rowOff>
        </xdr:to>
        <xdr:sp macro="" textlink="">
          <xdr:nvSpPr>
            <xdr:cNvPr id="61239" name="Button 823" hidden="1">
              <a:extLst>
                <a:ext uri="{63B3BB69-23CF-44E3-9099-C40C66FF867C}">
                  <a14:compatExt spid="_x0000_s61239"/>
                </a:ext>
                <a:ext uri="{FF2B5EF4-FFF2-40B4-BE49-F238E27FC236}">
                  <a16:creationId xmlns:a16="http://schemas.microsoft.com/office/drawing/2014/main" xmlns="" id="{00000000-0008-0000-3B00-00003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720953</xdr:row>
          <xdr:rowOff>0</xdr:rowOff>
        </xdr:from>
        <xdr:to>
          <xdr:col>12035</xdr:col>
          <xdr:colOff>0</xdr:colOff>
          <xdr:row>720953</xdr:row>
          <xdr:rowOff>0</xdr:rowOff>
        </xdr:to>
        <xdr:sp macro="" textlink="">
          <xdr:nvSpPr>
            <xdr:cNvPr id="61240" name="Button 824" hidden="1">
              <a:extLst>
                <a:ext uri="{63B3BB69-23CF-44E3-9099-C40C66FF867C}">
                  <a14:compatExt spid="_x0000_s61240"/>
                </a:ext>
                <a:ext uri="{FF2B5EF4-FFF2-40B4-BE49-F238E27FC236}">
                  <a16:creationId xmlns:a16="http://schemas.microsoft.com/office/drawing/2014/main" xmlns="" id="{00000000-0008-0000-3B00-00003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786489</xdr:row>
          <xdr:rowOff>0</xdr:rowOff>
        </xdr:from>
        <xdr:to>
          <xdr:col>12035</xdr:col>
          <xdr:colOff>0</xdr:colOff>
          <xdr:row>786489</xdr:row>
          <xdr:rowOff>0</xdr:rowOff>
        </xdr:to>
        <xdr:sp macro="" textlink="">
          <xdr:nvSpPr>
            <xdr:cNvPr id="61241" name="Button 825" hidden="1">
              <a:extLst>
                <a:ext uri="{63B3BB69-23CF-44E3-9099-C40C66FF867C}">
                  <a14:compatExt spid="_x0000_s61241"/>
                </a:ext>
                <a:ext uri="{FF2B5EF4-FFF2-40B4-BE49-F238E27FC236}">
                  <a16:creationId xmlns:a16="http://schemas.microsoft.com/office/drawing/2014/main" xmlns="" id="{00000000-0008-0000-3B00-00003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852025</xdr:row>
          <xdr:rowOff>0</xdr:rowOff>
        </xdr:from>
        <xdr:to>
          <xdr:col>12035</xdr:col>
          <xdr:colOff>0</xdr:colOff>
          <xdr:row>852025</xdr:row>
          <xdr:rowOff>0</xdr:rowOff>
        </xdr:to>
        <xdr:sp macro="" textlink="">
          <xdr:nvSpPr>
            <xdr:cNvPr id="61242" name="Button 826" hidden="1">
              <a:extLst>
                <a:ext uri="{63B3BB69-23CF-44E3-9099-C40C66FF867C}">
                  <a14:compatExt spid="_x0000_s61242"/>
                </a:ext>
                <a:ext uri="{FF2B5EF4-FFF2-40B4-BE49-F238E27FC236}">
                  <a16:creationId xmlns:a16="http://schemas.microsoft.com/office/drawing/2014/main" xmlns="" id="{00000000-0008-0000-3B00-00003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917561</xdr:row>
          <xdr:rowOff>0</xdr:rowOff>
        </xdr:from>
        <xdr:to>
          <xdr:col>12035</xdr:col>
          <xdr:colOff>0</xdr:colOff>
          <xdr:row>917561</xdr:row>
          <xdr:rowOff>0</xdr:rowOff>
        </xdr:to>
        <xdr:sp macro="" textlink="">
          <xdr:nvSpPr>
            <xdr:cNvPr id="61243" name="Button 827" hidden="1">
              <a:extLst>
                <a:ext uri="{63B3BB69-23CF-44E3-9099-C40C66FF867C}">
                  <a14:compatExt spid="_x0000_s61243"/>
                </a:ext>
                <a:ext uri="{FF2B5EF4-FFF2-40B4-BE49-F238E27FC236}">
                  <a16:creationId xmlns:a16="http://schemas.microsoft.com/office/drawing/2014/main" xmlns="" id="{00000000-0008-0000-3B00-00003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983097</xdr:row>
          <xdr:rowOff>0</xdr:rowOff>
        </xdr:from>
        <xdr:to>
          <xdr:col>12035</xdr:col>
          <xdr:colOff>0</xdr:colOff>
          <xdr:row>983097</xdr:row>
          <xdr:rowOff>0</xdr:rowOff>
        </xdr:to>
        <xdr:sp macro="" textlink="">
          <xdr:nvSpPr>
            <xdr:cNvPr id="61244" name="Button 828" hidden="1">
              <a:extLst>
                <a:ext uri="{63B3BB69-23CF-44E3-9099-C40C66FF867C}">
                  <a14:compatExt spid="_x0000_s61244"/>
                </a:ext>
                <a:ext uri="{FF2B5EF4-FFF2-40B4-BE49-F238E27FC236}">
                  <a16:creationId xmlns:a16="http://schemas.microsoft.com/office/drawing/2014/main" xmlns="" id="{00000000-0008-0000-3B00-00003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12289</xdr:col>
          <xdr:colOff>0</xdr:colOff>
          <xdr:row>56</xdr:row>
          <xdr:rowOff>0</xdr:rowOff>
        </xdr:from>
        <xdr:to>
          <xdr:col>12289</xdr:col>
          <xdr:colOff>0</xdr:colOff>
          <xdr:row>56</xdr:row>
          <xdr:rowOff>0</xdr:rowOff>
        </xdr:to>
        <xdr:sp macro="" textlink="">
          <xdr:nvSpPr>
            <xdr:cNvPr id="61245" name="Button 829" hidden="1">
              <a:extLst>
                <a:ext uri="{63B3BB69-23CF-44E3-9099-C40C66FF867C}">
                  <a14:compatExt spid="_x0000_s61245"/>
                </a:ext>
                <a:ext uri="{FF2B5EF4-FFF2-40B4-BE49-F238E27FC236}">
                  <a16:creationId xmlns:a16="http://schemas.microsoft.com/office/drawing/2014/main" xmlns="" id="{00000000-0008-0000-3B00-00003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65593</xdr:row>
          <xdr:rowOff>0</xdr:rowOff>
        </xdr:from>
        <xdr:to>
          <xdr:col>12291</xdr:col>
          <xdr:colOff>0</xdr:colOff>
          <xdr:row>65593</xdr:row>
          <xdr:rowOff>0</xdr:rowOff>
        </xdr:to>
        <xdr:sp macro="" textlink="">
          <xdr:nvSpPr>
            <xdr:cNvPr id="61246" name="Button 830" hidden="1">
              <a:extLst>
                <a:ext uri="{63B3BB69-23CF-44E3-9099-C40C66FF867C}">
                  <a14:compatExt spid="_x0000_s61246"/>
                </a:ext>
                <a:ext uri="{FF2B5EF4-FFF2-40B4-BE49-F238E27FC236}">
                  <a16:creationId xmlns:a16="http://schemas.microsoft.com/office/drawing/2014/main" xmlns="" id="{00000000-0008-0000-3B00-00003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131129</xdr:row>
          <xdr:rowOff>0</xdr:rowOff>
        </xdr:from>
        <xdr:to>
          <xdr:col>12291</xdr:col>
          <xdr:colOff>0</xdr:colOff>
          <xdr:row>131129</xdr:row>
          <xdr:rowOff>0</xdr:rowOff>
        </xdr:to>
        <xdr:sp macro="" textlink="">
          <xdr:nvSpPr>
            <xdr:cNvPr id="61247" name="Button 831" hidden="1">
              <a:extLst>
                <a:ext uri="{63B3BB69-23CF-44E3-9099-C40C66FF867C}">
                  <a14:compatExt spid="_x0000_s61247"/>
                </a:ext>
                <a:ext uri="{FF2B5EF4-FFF2-40B4-BE49-F238E27FC236}">
                  <a16:creationId xmlns:a16="http://schemas.microsoft.com/office/drawing/2014/main" xmlns="" id="{00000000-0008-0000-3B00-00003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196665</xdr:row>
          <xdr:rowOff>0</xdr:rowOff>
        </xdr:from>
        <xdr:to>
          <xdr:col>12291</xdr:col>
          <xdr:colOff>0</xdr:colOff>
          <xdr:row>196665</xdr:row>
          <xdr:rowOff>0</xdr:rowOff>
        </xdr:to>
        <xdr:sp macro="" textlink="">
          <xdr:nvSpPr>
            <xdr:cNvPr id="61248" name="Button 832" hidden="1">
              <a:extLst>
                <a:ext uri="{63B3BB69-23CF-44E3-9099-C40C66FF867C}">
                  <a14:compatExt spid="_x0000_s61248"/>
                </a:ext>
                <a:ext uri="{FF2B5EF4-FFF2-40B4-BE49-F238E27FC236}">
                  <a16:creationId xmlns:a16="http://schemas.microsoft.com/office/drawing/2014/main" xmlns="" id="{00000000-0008-0000-3B00-00004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262201</xdr:row>
          <xdr:rowOff>0</xdr:rowOff>
        </xdr:from>
        <xdr:to>
          <xdr:col>12291</xdr:col>
          <xdr:colOff>0</xdr:colOff>
          <xdr:row>262201</xdr:row>
          <xdr:rowOff>0</xdr:rowOff>
        </xdr:to>
        <xdr:sp macro="" textlink="">
          <xdr:nvSpPr>
            <xdr:cNvPr id="61249" name="Button 833" hidden="1">
              <a:extLst>
                <a:ext uri="{63B3BB69-23CF-44E3-9099-C40C66FF867C}">
                  <a14:compatExt spid="_x0000_s61249"/>
                </a:ext>
                <a:ext uri="{FF2B5EF4-FFF2-40B4-BE49-F238E27FC236}">
                  <a16:creationId xmlns:a16="http://schemas.microsoft.com/office/drawing/2014/main" xmlns="" id="{00000000-0008-0000-3B00-00004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327737</xdr:row>
          <xdr:rowOff>0</xdr:rowOff>
        </xdr:from>
        <xdr:to>
          <xdr:col>12291</xdr:col>
          <xdr:colOff>0</xdr:colOff>
          <xdr:row>327737</xdr:row>
          <xdr:rowOff>0</xdr:rowOff>
        </xdr:to>
        <xdr:sp macro="" textlink="">
          <xdr:nvSpPr>
            <xdr:cNvPr id="61250" name="Button 834" hidden="1">
              <a:extLst>
                <a:ext uri="{63B3BB69-23CF-44E3-9099-C40C66FF867C}">
                  <a14:compatExt spid="_x0000_s61250"/>
                </a:ext>
                <a:ext uri="{FF2B5EF4-FFF2-40B4-BE49-F238E27FC236}">
                  <a16:creationId xmlns:a16="http://schemas.microsoft.com/office/drawing/2014/main" xmlns="" id="{00000000-0008-0000-3B00-00004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393273</xdr:row>
          <xdr:rowOff>0</xdr:rowOff>
        </xdr:from>
        <xdr:to>
          <xdr:col>12291</xdr:col>
          <xdr:colOff>0</xdr:colOff>
          <xdr:row>393273</xdr:row>
          <xdr:rowOff>0</xdr:rowOff>
        </xdr:to>
        <xdr:sp macro="" textlink="">
          <xdr:nvSpPr>
            <xdr:cNvPr id="61251" name="Button 835" hidden="1">
              <a:extLst>
                <a:ext uri="{63B3BB69-23CF-44E3-9099-C40C66FF867C}">
                  <a14:compatExt spid="_x0000_s61251"/>
                </a:ext>
                <a:ext uri="{FF2B5EF4-FFF2-40B4-BE49-F238E27FC236}">
                  <a16:creationId xmlns:a16="http://schemas.microsoft.com/office/drawing/2014/main" xmlns="" id="{00000000-0008-0000-3B00-00004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458809</xdr:row>
          <xdr:rowOff>0</xdr:rowOff>
        </xdr:from>
        <xdr:to>
          <xdr:col>12291</xdr:col>
          <xdr:colOff>0</xdr:colOff>
          <xdr:row>458809</xdr:row>
          <xdr:rowOff>0</xdr:rowOff>
        </xdr:to>
        <xdr:sp macro="" textlink="">
          <xdr:nvSpPr>
            <xdr:cNvPr id="61252" name="Button 836" hidden="1">
              <a:extLst>
                <a:ext uri="{63B3BB69-23CF-44E3-9099-C40C66FF867C}">
                  <a14:compatExt spid="_x0000_s61252"/>
                </a:ext>
                <a:ext uri="{FF2B5EF4-FFF2-40B4-BE49-F238E27FC236}">
                  <a16:creationId xmlns:a16="http://schemas.microsoft.com/office/drawing/2014/main" xmlns="" id="{00000000-0008-0000-3B00-00004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524345</xdr:row>
          <xdr:rowOff>0</xdr:rowOff>
        </xdr:from>
        <xdr:to>
          <xdr:col>12291</xdr:col>
          <xdr:colOff>0</xdr:colOff>
          <xdr:row>524345</xdr:row>
          <xdr:rowOff>0</xdr:rowOff>
        </xdr:to>
        <xdr:sp macro="" textlink="">
          <xdr:nvSpPr>
            <xdr:cNvPr id="61253" name="Button 837" hidden="1">
              <a:extLst>
                <a:ext uri="{63B3BB69-23CF-44E3-9099-C40C66FF867C}">
                  <a14:compatExt spid="_x0000_s61253"/>
                </a:ext>
                <a:ext uri="{FF2B5EF4-FFF2-40B4-BE49-F238E27FC236}">
                  <a16:creationId xmlns:a16="http://schemas.microsoft.com/office/drawing/2014/main" xmlns="" id="{00000000-0008-0000-3B00-00004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589881</xdr:row>
          <xdr:rowOff>0</xdr:rowOff>
        </xdr:from>
        <xdr:to>
          <xdr:col>12291</xdr:col>
          <xdr:colOff>0</xdr:colOff>
          <xdr:row>589881</xdr:row>
          <xdr:rowOff>0</xdr:rowOff>
        </xdr:to>
        <xdr:sp macro="" textlink="">
          <xdr:nvSpPr>
            <xdr:cNvPr id="61254" name="Button 838" hidden="1">
              <a:extLst>
                <a:ext uri="{63B3BB69-23CF-44E3-9099-C40C66FF867C}">
                  <a14:compatExt spid="_x0000_s61254"/>
                </a:ext>
                <a:ext uri="{FF2B5EF4-FFF2-40B4-BE49-F238E27FC236}">
                  <a16:creationId xmlns:a16="http://schemas.microsoft.com/office/drawing/2014/main" xmlns="" id="{00000000-0008-0000-3B00-00004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655417</xdr:row>
          <xdr:rowOff>0</xdr:rowOff>
        </xdr:from>
        <xdr:to>
          <xdr:col>12291</xdr:col>
          <xdr:colOff>0</xdr:colOff>
          <xdr:row>655417</xdr:row>
          <xdr:rowOff>0</xdr:rowOff>
        </xdr:to>
        <xdr:sp macro="" textlink="">
          <xdr:nvSpPr>
            <xdr:cNvPr id="61255" name="Button 839" hidden="1">
              <a:extLst>
                <a:ext uri="{63B3BB69-23CF-44E3-9099-C40C66FF867C}">
                  <a14:compatExt spid="_x0000_s61255"/>
                </a:ext>
                <a:ext uri="{FF2B5EF4-FFF2-40B4-BE49-F238E27FC236}">
                  <a16:creationId xmlns:a16="http://schemas.microsoft.com/office/drawing/2014/main" xmlns="" id="{00000000-0008-0000-3B00-00004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720953</xdr:row>
          <xdr:rowOff>0</xdr:rowOff>
        </xdr:from>
        <xdr:to>
          <xdr:col>12291</xdr:col>
          <xdr:colOff>0</xdr:colOff>
          <xdr:row>720953</xdr:row>
          <xdr:rowOff>0</xdr:rowOff>
        </xdr:to>
        <xdr:sp macro="" textlink="">
          <xdr:nvSpPr>
            <xdr:cNvPr id="61256" name="Button 840" hidden="1">
              <a:extLst>
                <a:ext uri="{63B3BB69-23CF-44E3-9099-C40C66FF867C}">
                  <a14:compatExt spid="_x0000_s61256"/>
                </a:ext>
                <a:ext uri="{FF2B5EF4-FFF2-40B4-BE49-F238E27FC236}">
                  <a16:creationId xmlns:a16="http://schemas.microsoft.com/office/drawing/2014/main" xmlns="" id="{00000000-0008-0000-3B00-00004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786489</xdr:row>
          <xdr:rowOff>0</xdr:rowOff>
        </xdr:from>
        <xdr:to>
          <xdr:col>12291</xdr:col>
          <xdr:colOff>0</xdr:colOff>
          <xdr:row>786489</xdr:row>
          <xdr:rowOff>0</xdr:rowOff>
        </xdr:to>
        <xdr:sp macro="" textlink="">
          <xdr:nvSpPr>
            <xdr:cNvPr id="61257" name="Button 841" hidden="1">
              <a:extLst>
                <a:ext uri="{63B3BB69-23CF-44E3-9099-C40C66FF867C}">
                  <a14:compatExt spid="_x0000_s61257"/>
                </a:ext>
                <a:ext uri="{FF2B5EF4-FFF2-40B4-BE49-F238E27FC236}">
                  <a16:creationId xmlns:a16="http://schemas.microsoft.com/office/drawing/2014/main" xmlns="" id="{00000000-0008-0000-3B00-00004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852025</xdr:row>
          <xdr:rowOff>0</xdr:rowOff>
        </xdr:from>
        <xdr:to>
          <xdr:col>12291</xdr:col>
          <xdr:colOff>0</xdr:colOff>
          <xdr:row>852025</xdr:row>
          <xdr:rowOff>0</xdr:rowOff>
        </xdr:to>
        <xdr:sp macro="" textlink="">
          <xdr:nvSpPr>
            <xdr:cNvPr id="61258" name="Button 842" hidden="1">
              <a:extLst>
                <a:ext uri="{63B3BB69-23CF-44E3-9099-C40C66FF867C}">
                  <a14:compatExt spid="_x0000_s61258"/>
                </a:ext>
                <a:ext uri="{FF2B5EF4-FFF2-40B4-BE49-F238E27FC236}">
                  <a16:creationId xmlns:a16="http://schemas.microsoft.com/office/drawing/2014/main" xmlns="" id="{00000000-0008-0000-3B00-00004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917561</xdr:row>
          <xdr:rowOff>0</xdr:rowOff>
        </xdr:from>
        <xdr:to>
          <xdr:col>12291</xdr:col>
          <xdr:colOff>0</xdr:colOff>
          <xdr:row>917561</xdr:row>
          <xdr:rowOff>0</xdr:rowOff>
        </xdr:to>
        <xdr:sp macro="" textlink="">
          <xdr:nvSpPr>
            <xdr:cNvPr id="61259" name="Button 843" hidden="1">
              <a:extLst>
                <a:ext uri="{63B3BB69-23CF-44E3-9099-C40C66FF867C}">
                  <a14:compatExt spid="_x0000_s61259"/>
                </a:ext>
                <a:ext uri="{FF2B5EF4-FFF2-40B4-BE49-F238E27FC236}">
                  <a16:creationId xmlns:a16="http://schemas.microsoft.com/office/drawing/2014/main" xmlns="" id="{00000000-0008-0000-3B00-00004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983097</xdr:row>
          <xdr:rowOff>0</xdr:rowOff>
        </xdr:from>
        <xdr:to>
          <xdr:col>12291</xdr:col>
          <xdr:colOff>0</xdr:colOff>
          <xdr:row>983097</xdr:row>
          <xdr:rowOff>0</xdr:rowOff>
        </xdr:to>
        <xdr:sp macro="" textlink="">
          <xdr:nvSpPr>
            <xdr:cNvPr id="61260" name="Button 844" hidden="1">
              <a:extLst>
                <a:ext uri="{63B3BB69-23CF-44E3-9099-C40C66FF867C}">
                  <a14:compatExt spid="_x0000_s61260"/>
                </a:ext>
                <a:ext uri="{FF2B5EF4-FFF2-40B4-BE49-F238E27FC236}">
                  <a16:creationId xmlns:a16="http://schemas.microsoft.com/office/drawing/2014/main" xmlns="" id="{00000000-0008-0000-3B00-00004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12545</xdr:col>
          <xdr:colOff>0</xdr:colOff>
          <xdr:row>56</xdr:row>
          <xdr:rowOff>0</xdr:rowOff>
        </xdr:from>
        <xdr:to>
          <xdr:col>12545</xdr:col>
          <xdr:colOff>0</xdr:colOff>
          <xdr:row>56</xdr:row>
          <xdr:rowOff>0</xdr:rowOff>
        </xdr:to>
        <xdr:sp macro="" textlink="">
          <xdr:nvSpPr>
            <xdr:cNvPr id="61261" name="Button 845" hidden="1">
              <a:extLst>
                <a:ext uri="{63B3BB69-23CF-44E3-9099-C40C66FF867C}">
                  <a14:compatExt spid="_x0000_s61261"/>
                </a:ext>
                <a:ext uri="{FF2B5EF4-FFF2-40B4-BE49-F238E27FC236}">
                  <a16:creationId xmlns:a16="http://schemas.microsoft.com/office/drawing/2014/main" xmlns="" id="{00000000-0008-0000-3B00-00004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65593</xdr:row>
          <xdr:rowOff>0</xdr:rowOff>
        </xdr:from>
        <xdr:to>
          <xdr:col>12547</xdr:col>
          <xdr:colOff>0</xdr:colOff>
          <xdr:row>65593</xdr:row>
          <xdr:rowOff>0</xdr:rowOff>
        </xdr:to>
        <xdr:sp macro="" textlink="">
          <xdr:nvSpPr>
            <xdr:cNvPr id="61262" name="Button 846" hidden="1">
              <a:extLst>
                <a:ext uri="{63B3BB69-23CF-44E3-9099-C40C66FF867C}">
                  <a14:compatExt spid="_x0000_s61262"/>
                </a:ext>
                <a:ext uri="{FF2B5EF4-FFF2-40B4-BE49-F238E27FC236}">
                  <a16:creationId xmlns:a16="http://schemas.microsoft.com/office/drawing/2014/main" xmlns="" id="{00000000-0008-0000-3B00-00004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131129</xdr:row>
          <xdr:rowOff>0</xdr:rowOff>
        </xdr:from>
        <xdr:to>
          <xdr:col>12547</xdr:col>
          <xdr:colOff>0</xdr:colOff>
          <xdr:row>131129</xdr:row>
          <xdr:rowOff>0</xdr:rowOff>
        </xdr:to>
        <xdr:sp macro="" textlink="">
          <xdr:nvSpPr>
            <xdr:cNvPr id="61263" name="Button 847" hidden="1">
              <a:extLst>
                <a:ext uri="{63B3BB69-23CF-44E3-9099-C40C66FF867C}">
                  <a14:compatExt spid="_x0000_s61263"/>
                </a:ext>
                <a:ext uri="{FF2B5EF4-FFF2-40B4-BE49-F238E27FC236}">
                  <a16:creationId xmlns:a16="http://schemas.microsoft.com/office/drawing/2014/main" xmlns="" id="{00000000-0008-0000-3B00-00004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196665</xdr:row>
          <xdr:rowOff>0</xdr:rowOff>
        </xdr:from>
        <xdr:to>
          <xdr:col>12547</xdr:col>
          <xdr:colOff>0</xdr:colOff>
          <xdr:row>196665</xdr:row>
          <xdr:rowOff>0</xdr:rowOff>
        </xdr:to>
        <xdr:sp macro="" textlink="">
          <xdr:nvSpPr>
            <xdr:cNvPr id="61264" name="Button 848" hidden="1">
              <a:extLst>
                <a:ext uri="{63B3BB69-23CF-44E3-9099-C40C66FF867C}">
                  <a14:compatExt spid="_x0000_s61264"/>
                </a:ext>
                <a:ext uri="{FF2B5EF4-FFF2-40B4-BE49-F238E27FC236}">
                  <a16:creationId xmlns:a16="http://schemas.microsoft.com/office/drawing/2014/main" xmlns="" id="{00000000-0008-0000-3B00-00005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262201</xdr:row>
          <xdr:rowOff>0</xdr:rowOff>
        </xdr:from>
        <xdr:to>
          <xdr:col>12547</xdr:col>
          <xdr:colOff>0</xdr:colOff>
          <xdr:row>262201</xdr:row>
          <xdr:rowOff>0</xdr:rowOff>
        </xdr:to>
        <xdr:sp macro="" textlink="">
          <xdr:nvSpPr>
            <xdr:cNvPr id="61265" name="Button 849" hidden="1">
              <a:extLst>
                <a:ext uri="{63B3BB69-23CF-44E3-9099-C40C66FF867C}">
                  <a14:compatExt spid="_x0000_s61265"/>
                </a:ext>
                <a:ext uri="{FF2B5EF4-FFF2-40B4-BE49-F238E27FC236}">
                  <a16:creationId xmlns:a16="http://schemas.microsoft.com/office/drawing/2014/main" xmlns="" id="{00000000-0008-0000-3B00-00005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327737</xdr:row>
          <xdr:rowOff>0</xdr:rowOff>
        </xdr:from>
        <xdr:to>
          <xdr:col>12547</xdr:col>
          <xdr:colOff>0</xdr:colOff>
          <xdr:row>327737</xdr:row>
          <xdr:rowOff>0</xdr:rowOff>
        </xdr:to>
        <xdr:sp macro="" textlink="">
          <xdr:nvSpPr>
            <xdr:cNvPr id="61266" name="Button 850" hidden="1">
              <a:extLst>
                <a:ext uri="{63B3BB69-23CF-44E3-9099-C40C66FF867C}">
                  <a14:compatExt spid="_x0000_s61266"/>
                </a:ext>
                <a:ext uri="{FF2B5EF4-FFF2-40B4-BE49-F238E27FC236}">
                  <a16:creationId xmlns:a16="http://schemas.microsoft.com/office/drawing/2014/main" xmlns="" id="{00000000-0008-0000-3B00-00005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393273</xdr:row>
          <xdr:rowOff>0</xdr:rowOff>
        </xdr:from>
        <xdr:to>
          <xdr:col>12547</xdr:col>
          <xdr:colOff>0</xdr:colOff>
          <xdr:row>393273</xdr:row>
          <xdr:rowOff>0</xdr:rowOff>
        </xdr:to>
        <xdr:sp macro="" textlink="">
          <xdr:nvSpPr>
            <xdr:cNvPr id="61267" name="Button 851" hidden="1">
              <a:extLst>
                <a:ext uri="{63B3BB69-23CF-44E3-9099-C40C66FF867C}">
                  <a14:compatExt spid="_x0000_s61267"/>
                </a:ext>
                <a:ext uri="{FF2B5EF4-FFF2-40B4-BE49-F238E27FC236}">
                  <a16:creationId xmlns:a16="http://schemas.microsoft.com/office/drawing/2014/main" xmlns="" id="{00000000-0008-0000-3B00-00005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458809</xdr:row>
          <xdr:rowOff>0</xdr:rowOff>
        </xdr:from>
        <xdr:to>
          <xdr:col>12547</xdr:col>
          <xdr:colOff>0</xdr:colOff>
          <xdr:row>458809</xdr:row>
          <xdr:rowOff>0</xdr:rowOff>
        </xdr:to>
        <xdr:sp macro="" textlink="">
          <xdr:nvSpPr>
            <xdr:cNvPr id="61268" name="Button 852" hidden="1">
              <a:extLst>
                <a:ext uri="{63B3BB69-23CF-44E3-9099-C40C66FF867C}">
                  <a14:compatExt spid="_x0000_s61268"/>
                </a:ext>
                <a:ext uri="{FF2B5EF4-FFF2-40B4-BE49-F238E27FC236}">
                  <a16:creationId xmlns:a16="http://schemas.microsoft.com/office/drawing/2014/main" xmlns="" id="{00000000-0008-0000-3B00-00005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524345</xdr:row>
          <xdr:rowOff>0</xdr:rowOff>
        </xdr:from>
        <xdr:to>
          <xdr:col>12547</xdr:col>
          <xdr:colOff>0</xdr:colOff>
          <xdr:row>524345</xdr:row>
          <xdr:rowOff>0</xdr:rowOff>
        </xdr:to>
        <xdr:sp macro="" textlink="">
          <xdr:nvSpPr>
            <xdr:cNvPr id="61269" name="Button 853" hidden="1">
              <a:extLst>
                <a:ext uri="{63B3BB69-23CF-44E3-9099-C40C66FF867C}">
                  <a14:compatExt spid="_x0000_s61269"/>
                </a:ext>
                <a:ext uri="{FF2B5EF4-FFF2-40B4-BE49-F238E27FC236}">
                  <a16:creationId xmlns:a16="http://schemas.microsoft.com/office/drawing/2014/main" xmlns="" id="{00000000-0008-0000-3B00-00005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589881</xdr:row>
          <xdr:rowOff>0</xdr:rowOff>
        </xdr:from>
        <xdr:to>
          <xdr:col>12547</xdr:col>
          <xdr:colOff>0</xdr:colOff>
          <xdr:row>589881</xdr:row>
          <xdr:rowOff>0</xdr:rowOff>
        </xdr:to>
        <xdr:sp macro="" textlink="">
          <xdr:nvSpPr>
            <xdr:cNvPr id="61270" name="Button 854" hidden="1">
              <a:extLst>
                <a:ext uri="{63B3BB69-23CF-44E3-9099-C40C66FF867C}">
                  <a14:compatExt spid="_x0000_s61270"/>
                </a:ext>
                <a:ext uri="{FF2B5EF4-FFF2-40B4-BE49-F238E27FC236}">
                  <a16:creationId xmlns:a16="http://schemas.microsoft.com/office/drawing/2014/main" xmlns="" id="{00000000-0008-0000-3B00-00005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655417</xdr:row>
          <xdr:rowOff>0</xdr:rowOff>
        </xdr:from>
        <xdr:to>
          <xdr:col>12547</xdr:col>
          <xdr:colOff>0</xdr:colOff>
          <xdr:row>655417</xdr:row>
          <xdr:rowOff>0</xdr:rowOff>
        </xdr:to>
        <xdr:sp macro="" textlink="">
          <xdr:nvSpPr>
            <xdr:cNvPr id="61271" name="Button 855" hidden="1">
              <a:extLst>
                <a:ext uri="{63B3BB69-23CF-44E3-9099-C40C66FF867C}">
                  <a14:compatExt spid="_x0000_s61271"/>
                </a:ext>
                <a:ext uri="{FF2B5EF4-FFF2-40B4-BE49-F238E27FC236}">
                  <a16:creationId xmlns:a16="http://schemas.microsoft.com/office/drawing/2014/main" xmlns="" id="{00000000-0008-0000-3B00-00005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720953</xdr:row>
          <xdr:rowOff>0</xdr:rowOff>
        </xdr:from>
        <xdr:to>
          <xdr:col>12547</xdr:col>
          <xdr:colOff>0</xdr:colOff>
          <xdr:row>720953</xdr:row>
          <xdr:rowOff>0</xdr:rowOff>
        </xdr:to>
        <xdr:sp macro="" textlink="">
          <xdr:nvSpPr>
            <xdr:cNvPr id="61272" name="Button 856" hidden="1">
              <a:extLst>
                <a:ext uri="{63B3BB69-23CF-44E3-9099-C40C66FF867C}">
                  <a14:compatExt spid="_x0000_s61272"/>
                </a:ext>
                <a:ext uri="{FF2B5EF4-FFF2-40B4-BE49-F238E27FC236}">
                  <a16:creationId xmlns:a16="http://schemas.microsoft.com/office/drawing/2014/main" xmlns="" id="{00000000-0008-0000-3B00-00005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786489</xdr:row>
          <xdr:rowOff>0</xdr:rowOff>
        </xdr:from>
        <xdr:to>
          <xdr:col>12547</xdr:col>
          <xdr:colOff>0</xdr:colOff>
          <xdr:row>786489</xdr:row>
          <xdr:rowOff>0</xdr:rowOff>
        </xdr:to>
        <xdr:sp macro="" textlink="">
          <xdr:nvSpPr>
            <xdr:cNvPr id="61273" name="Button 857" hidden="1">
              <a:extLst>
                <a:ext uri="{63B3BB69-23CF-44E3-9099-C40C66FF867C}">
                  <a14:compatExt spid="_x0000_s61273"/>
                </a:ext>
                <a:ext uri="{FF2B5EF4-FFF2-40B4-BE49-F238E27FC236}">
                  <a16:creationId xmlns:a16="http://schemas.microsoft.com/office/drawing/2014/main" xmlns="" id="{00000000-0008-0000-3B00-00005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852025</xdr:row>
          <xdr:rowOff>0</xdr:rowOff>
        </xdr:from>
        <xdr:to>
          <xdr:col>12547</xdr:col>
          <xdr:colOff>0</xdr:colOff>
          <xdr:row>852025</xdr:row>
          <xdr:rowOff>0</xdr:rowOff>
        </xdr:to>
        <xdr:sp macro="" textlink="">
          <xdr:nvSpPr>
            <xdr:cNvPr id="61274" name="Button 858" hidden="1">
              <a:extLst>
                <a:ext uri="{63B3BB69-23CF-44E3-9099-C40C66FF867C}">
                  <a14:compatExt spid="_x0000_s61274"/>
                </a:ext>
                <a:ext uri="{FF2B5EF4-FFF2-40B4-BE49-F238E27FC236}">
                  <a16:creationId xmlns:a16="http://schemas.microsoft.com/office/drawing/2014/main" xmlns="" id="{00000000-0008-0000-3B00-00005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917561</xdr:row>
          <xdr:rowOff>0</xdr:rowOff>
        </xdr:from>
        <xdr:to>
          <xdr:col>12547</xdr:col>
          <xdr:colOff>0</xdr:colOff>
          <xdr:row>917561</xdr:row>
          <xdr:rowOff>0</xdr:rowOff>
        </xdr:to>
        <xdr:sp macro="" textlink="">
          <xdr:nvSpPr>
            <xdr:cNvPr id="61275" name="Button 859" hidden="1">
              <a:extLst>
                <a:ext uri="{63B3BB69-23CF-44E3-9099-C40C66FF867C}">
                  <a14:compatExt spid="_x0000_s61275"/>
                </a:ext>
                <a:ext uri="{FF2B5EF4-FFF2-40B4-BE49-F238E27FC236}">
                  <a16:creationId xmlns:a16="http://schemas.microsoft.com/office/drawing/2014/main" xmlns="" id="{00000000-0008-0000-3B00-00005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983097</xdr:row>
          <xdr:rowOff>0</xdr:rowOff>
        </xdr:from>
        <xdr:to>
          <xdr:col>12547</xdr:col>
          <xdr:colOff>0</xdr:colOff>
          <xdr:row>983097</xdr:row>
          <xdr:rowOff>0</xdr:rowOff>
        </xdr:to>
        <xdr:sp macro="" textlink="">
          <xdr:nvSpPr>
            <xdr:cNvPr id="61276" name="Button 860" hidden="1">
              <a:extLst>
                <a:ext uri="{63B3BB69-23CF-44E3-9099-C40C66FF867C}">
                  <a14:compatExt spid="_x0000_s61276"/>
                </a:ext>
                <a:ext uri="{FF2B5EF4-FFF2-40B4-BE49-F238E27FC236}">
                  <a16:creationId xmlns:a16="http://schemas.microsoft.com/office/drawing/2014/main" xmlns="" id="{00000000-0008-0000-3B00-00005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12801</xdr:col>
          <xdr:colOff>0</xdr:colOff>
          <xdr:row>56</xdr:row>
          <xdr:rowOff>0</xdr:rowOff>
        </xdr:from>
        <xdr:to>
          <xdr:col>12801</xdr:col>
          <xdr:colOff>0</xdr:colOff>
          <xdr:row>56</xdr:row>
          <xdr:rowOff>0</xdr:rowOff>
        </xdr:to>
        <xdr:sp macro="" textlink="">
          <xdr:nvSpPr>
            <xdr:cNvPr id="61277" name="Button 861" hidden="1">
              <a:extLst>
                <a:ext uri="{63B3BB69-23CF-44E3-9099-C40C66FF867C}">
                  <a14:compatExt spid="_x0000_s61277"/>
                </a:ext>
                <a:ext uri="{FF2B5EF4-FFF2-40B4-BE49-F238E27FC236}">
                  <a16:creationId xmlns:a16="http://schemas.microsoft.com/office/drawing/2014/main" xmlns="" id="{00000000-0008-0000-3B00-00005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65593</xdr:row>
          <xdr:rowOff>0</xdr:rowOff>
        </xdr:from>
        <xdr:to>
          <xdr:col>12803</xdr:col>
          <xdr:colOff>0</xdr:colOff>
          <xdr:row>65593</xdr:row>
          <xdr:rowOff>0</xdr:rowOff>
        </xdr:to>
        <xdr:sp macro="" textlink="">
          <xdr:nvSpPr>
            <xdr:cNvPr id="61278" name="Button 862" hidden="1">
              <a:extLst>
                <a:ext uri="{63B3BB69-23CF-44E3-9099-C40C66FF867C}">
                  <a14:compatExt spid="_x0000_s61278"/>
                </a:ext>
                <a:ext uri="{FF2B5EF4-FFF2-40B4-BE49-F238E27FC236}">
                  <a16:creationId xmlns:a16="http://schemas.microsoft.com/office/drawing/2014/main" xmlns="" id="{00000000-0008-0000-3B00-00005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131129</xdr:row>
          <xdr:rowOff>0</xdr:rowOff>
        </xdr:from>
        <xdr:to>
          <xdr:col>12803</xdr:col>
          <xdr:colOff>0</xdr:colOff>
          <xdr:row>131129</xdr:row>
          <xdr:rowOff>0</xdr:rowOff>
        </xdr:to>
        <xdr:sp macro="" textlink="">
          <xdr:nvSpPr>
            <xdr:cNvPr id="61279" name="Button 863" hidden="1">
              <a:extLst>
                <a:ext uri="{63B3BB69-23CF-44E3-9099-C40C66FF867C}">
                  <a14:compatExt spid="_x0000_s61279"/>
                </a:ext>
                <a:ext uri="{FF2B5EF4-FFF2-40B4-BE49-F238E27FC236}">
                  <a16:creationId xmlns:a16="http://schemas.microsoft.com/office/drawing/2014/main" xmlns="" id="{00000000-0008-0000-3B00-00005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196665</xdr:row>
          <xdr:rowOff>0</xdr:rowOff>
        </xdr:from>
        <xdr:to>
          <xdr:col>12803</xdr:col>
          <xdr:colOff>0</xdr:colOff>
          <xdr:row>196665</xdr:row>
          <xdr:rowOff>0</xdr:rowOff>
        </xdr:to>
        <xdr:sp macro="" textlink="">
          <xdr:nvSpPr>
            <xdr:cNvPr id="61280" name="Button 864" hidden="1">
              <a:extLst>
                <a:ext uri="{63B3BB69-23CF-44E3-9099-C40C66FF867C}">
                  <a14:compatExt spid="_x0000_s61280"/>
                </a:ext>
                <a:ext uri="{FF2B5EF4-FFF2-40B4-BE49-F238E27FC236}">
                  <a16:creationId xmlns:a16="http://schemas.microsoft.com/office/drawing/2014/main" xmlns="" id="{00000000-0008-0000-3B00-00006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262201</xdr:row>
          <xdr:rowOff>0</xdr:rowOff>
        </xdr:from>
        <xdr:to>
          <xdr:col>12803</xdr:col>
          <xdr:colOff>0</xdr:colOff>
          <xdr:row>262201</xdr:row>
          <xdr:rowOff>0</xdr:rowOff>
        </xdr:to>
        <xdr:sp macro="" textlink="">
          <xdr:nvSpPr>
            <xdr:cNvPr id="61281" name="Button 865" hidden="1">
              <a:extLst>
                <a:ext uri="{63B3BB69-23CF-44E3-9099-C40C66FF867C}">
                  <a14:compatExt spid="_x0000_s61281"/>
                </a:ext>
                <a:ext uri="{FF2B5EF4-FFF2-40B4-BE49-F238E27FC236}">
                  <a16:creationId xmlns:a16="http://schemas.microsoft.com/office/drawing/2014/main" xmlns="" id="{00000000-0008-0000-3B00-00006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327737</xdr:row>
          <xdr:rowOff>0</xdr:rowOff>
        </xdr:from>
        <xdr:to>
          <xdr:col>12803</xdr:col>
          <xdr:colOff>0</xdr:colOff>
          <xdr:row>327737</xdr:row>
          <xdr:rowOff>0</xdr:rowOff>
        </xdr:to>
        <xdr:sp macro="" textlink="">
          <xdr:nvSpPr>
            <xdr:cNvPr id="61282" name="Button 866" hidden="1">
              <a:extLst>
                <a:ext uri="{63B3BB69-23CF-44E3-9099-C40C66FF867C}">
                  <a14:compatExt spid="_x0000_s61282"/>
                </a:ext>
                <a:ext uri="{FF2B5EF4-FFF2-40B4-BE49-F238E27FC236}">
                  <a16:creationId xmlns:a16="http://schemas.microsoft.com/office/drawing/2014/main" xmlns="" id="{00000000-0008-0000-3B00-00006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393273</xdr:row>
          <xdr:rowOff>0</xdr:rowOff>
        </xdr:from>
        <xdr:to>
          <xdr:col>12803</xdr:col>
          <xdr:colOff>0</xdr:colOff>
          <xdr:row>393273</xdr:row>
          <xdr:rowOff>0</xdr:rowOff>
        </xdr:to>
        <xdr:sp macro="" textlink="">
          <xdr:nvSpPr>
            <xdr:cNvPr id="61283" name="Button 867" hidden="1">
              <a:extLst>
                <a:ext uri="{63B3BB69-23CF-44E3-9099-C40C66FF867C}">
                  <a14:compatExt spid="_x0000_s61283"/>
                </a:ext>
                <a:ext uri="{FF2B5EF4-FFF2-40B4-BE49-F238E27FC236}">
                  <a16:creationId xmlns:a16="http://schemas.microsoft.com/office/drawing/2014/main" xmlns="" id="{00000000-0008-0000-3B00-00006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458809</xdr:row>
          <xdr:rowOff>0</xdr:rowOff>
        </xdr:from>
        <xdr:to>
          <xdr:col>12803</xdr:col>
          <xdr:colOff>0</xdr:colOff>
          <xdr:row>458809</xdr:row>
          <xdr:rowOff>0</xdr:rowOff>
        </xdr:to>
        <xdr:sp macro="" textlink="">
          <xdr:nvSpPr>
            <xdr:cNvPr id="61284" name="Button 868" hidden="1">
              <a:extLst>
                <a:ext uri="{63B3BB69-23CF-44E3-9099-C40C66FF867C}">
                  <a14:compatExt spid="_x0000_s61284"/>
                </a:ext>
                <a:ext uri="{FF2B5EF4-FFF2-40B4-BE49-F238E27FC236}">
                  <a16:creationId xmlns:a16="http://schemas.microsoft.com/office/drawing/2014/main" xmlns="" id="{00000000-0008-0000-3B00-00006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524345</xdr:row>
          <xdr:rowOff>0</xdr:rowOff>
        </xdr:from>
        <xdr:to>
          <xdr:col>12803</xdr:col>
          <xdr:colOff>0</xdr:colOff>
          <xdr:row>524345</xdr:row>
          <xdr:rowOff>0</xdr:rowOff>
        </xdr:to>
        <xdr:sp macro="" textlink="">
          <xdr:nvSpPr>
            <xdr:cNvPr id="61285" name="Button 869" hidden="1">
              <a:extLst>
                <a:ext uri="{63B3BB69-23CF-44E3-9099-C40C66FF867C}">
                  <a14:compatExt spid="_x0000_s61285"/>
                </a:ext>
                <a:ext uri="{FF2B5EF4-FFF2-40B4-BE49-F238E27FC236}">
                  <a16:creationId xmlns:a16="http://schemas.microsoft.com/office/drawing/2014/main" xmlns="" id="{00000000-0008-0000-3B00-00006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589881</xdr:row>
          <xdr:rowOff>0</xdr:rowOff>
        </xdr:from>
        <xdr:to>
          <xdr:col>12803</xdr:col>
          <xdr:colOff>0</xdr:colOff>
          <xdr:row>589881</xdr:row>
          <xdr:rowOff>0</xdr:rowOff>
        </xdr:to>
        <xdr:sp macro="" textlink="">
          <xdr:nvSpPr>
            <xdr:cNvPr id="61286" name="Button 870" hidden="1">
              <a:extLst>
                <a:ext uri="{63B3BB69-23CF-44E3-9099-C40C66FF867C}">
                  <a14:compatExt spid="_x0000_s61286"/>
                </a:ext>
                <a:ext uri="{FF2B5EF4-FFF2-40B4-BE49-F238E27FC236}">
                  <a16:creationId xmlns:a16="http://schemas.microsoft.com/office/drawing/2014/main" xmlns="" id="{00000000-0008-0000-3B00-00006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655417</xdr:row>
          <xdr:rowOff>0</xdr:rowOff>
        </xdr:from>
        <xdr:to>
          <xdr:col>12803</xdr:col>
          <xdr:colOff>0</xdr:colOff>
          <xdr:row>655417</xdr:row>
          <xdr:rowOff>0</xdr:rowOff>
        </xdr:to>
        <xdr:sp macro="" textlink="">
          <xdr:nvSpPr>
            <xdr:cNvPr id="61287" name="Button 871" hidden="1">
              <a:extLst>
                <a:ext uri="{63B3BB69-23CF-44E3-9099-C40C66FF867C}">
                  <a14:compatExt spid="_x0000_s61287"/>
                </a:ext>
                <a:ext uri="{FF2B5EF4-FFF2-40B4-BE49-F238E27FC236}">
                  <a16:creationId xmlns:a16="http://schemas.microsoft.com/office/drawing/2014/main" xmlns="" id="{00000000-0008-0000-3B00-00006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720953</xdr:row>
          <xdr:rowOff>0</xdr:rowOff>
        </xdr:from>
        <xdr:to>
          <xdr:col>12803</xdr:col>
          <xdr:colOff>0</xdr:colOff>
          <xdr:row>720953</xdr:row>
          <xdr:rowOff>0</xdr:rowOff>
        </xdr:to>
        <xdr:sp macro="" textlink="">
          <xdr:nvSpPr>
            <xdr:cNvPr id="61288" name="Button 872" hidden="1">
              <a:extLst>
                <a:ext uri="{63B3BB69-23CF-44E3-9099-C40C66FF867C}">
                  <a14:compatExt spid="_x0000_s61288"/>
                </a:ext>
                <a:ext uri="{FF2B5EF4-FFF2-40B4-BE49-F238E27FC236}">
                  <a16:creationId xmlns:a16="http://schemas.microsoft.com/office/drawing/2014/main" xmlns="" id="{00000000-0008-0000-3B00-00006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786489</xdr:row>
          <xdr:rowOff>0</xdr:rowOff>
        </xdr:from>
        <xdr:to>
          <xdr:col>12803</xdr:col>
          <xdr:colOff>0</xdr:colOff>
          <xdr:row>786489</xdr:row>
          <xdr:rowOff>0</xdr:rowOff>
        </xdr:to>
        <xdr:sp macro="" textlink="">
          <xdr:nvSpPr>
            <xdr:cNvPr id="61289" name="Button 873" hidden="1">
              <a:extLst>
                <a:ext uri="{63B3BB69-23CF-44E3-9099-C40C66FF867C}">
                  <a14:compatExt spid="_x0000_s61289"/>
                </a:ext>
                <a:ext uri="{FF2B5EF4-FFF2-40B4-BE49-F238E27FC236}">
                  <a16:creationId xmlns:a16="http://schemas.microsoft.com/office/drawing/2014/main" xmlns="" id="{00000000-0008-0000-3B00-00006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852025</xdr:row>
          <xdr:rowOff>0</xdr:rowOff>
        </xdr:from>
        <xdr:to>
          <xdr:col>12803</xdr:col>
          <xdr:colOff>0</xdr:colOff>
          <xdr:row>852025</xdr:row>
          <xdr:rowOff>0</xdr:rowOff>
        </xdr:to>
        <xdr:sp macro="" textlink="">
          <xdr:nvSpPr>
            <xdr:cNvPr id="61290" name="Button 874" hidden="1">
              <a:extLst>
                <a:ext uri="{63B3BB69-23CF-44E3-9099-C40C66FF867C}">
                  <a14:compatExt spid="_x0000_s61290"/>
                </a:ext>
                <a:ext uri="{FF2B5EF4-FFF2-40B4-BE49-F238E27FC236}">
                  <a16:creationId xmlns:a16="http://schemas.microsoft.com/office/drawing/2014/main" xmlns="" id="{00000000-0008-0000-3B00-00006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917561</xdr:row>
          <xdr:rowOff>0</xdr:rowOff>
        </xdr:from>
        <xdr:to>
          <xdr:col>12803</xdr:col>
          <xdr:colOff>0</xdr:colOff>
          <xdr:row>917561</xdr:row>
          <xdr:rowOff>0</xdr:rowOff>
        </xdr:to>
        <xdr:sp macro="" textlink="">
          <xdr:nvSpPr>
            <xdr:cNvPr id="61291" name="Button 875" hidden="1">
              <a:extLst>
                <a:ext uri="{63B3BB69-23CF-44E3-9099-C40C66FF867C}">
                  <a14:compatExt spid="_x0000_s61291"/>
                </a:ext>
                <a:ext uri="{FF2B5EF4-FFF2-40B4-BE49-F238E27FC236}">
                  <a16:creationId xmlns:a16="http://schemas.microsoft.com/office/drawing/2014/main" xmlns="" id="{00000000-0008-0000-3B00-00006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983097</xdr:row>
          <xdr:rowOff>0</xdr:rowOff>
        </xdr:from>
        <xdr:to>
          <xdr:col>12803</xdr:col>
          <xdr:colOff>0</xdr:colOff>
          <xdr:row>983097</xdr:row>
          <xdr:rowOff>0</xdr:rowOff>
        </xdr:to>
        <xdr:sp macro="" textlink="">
          <xdr:nvSpPr>
            <xdr:cNvPr id="61292" name="Button 876" hidden="1">
              <a:extLst>
                <a:ext uri="{63B3BB69-23CF-44E3-9099-C40C66FF867C}">
                  <a14:compatExt spid="_x0000_s61292"/>
                </a:ext>
                <a:ext uri="{FF2B5EF4-FFF2-40B4-BE49-F238E27FC236}">
                  <a16:creationId xmlns:a16="http://schemas.microsoft.com/office/drawing/2014/main" xmlns="" id="{00000000-0008-0000-3B00-00006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13057</xdr:col>
          <xdr:colOff>0</xdr:colOff>
          <xdr:row>56</xdr:row>
          <xdr:rowOff>0</xdr:rowOff>
        </xdr:from>
        <xdr:to>
          <xdr:col>13057</xdr:col>
          <xdr:colOff>0</xdr:colOff>
          <xdr:row>56</xdr:row>
          <xdr:rowOff>0</xdr:rowOff>
        </xdr:to>
        <xdr:sp macro="" textlink="">
          <xdr:nvSpPr>
            <xdr:cNvPr id="61293" name="Button 877" hidden="1">
              <a:extLst>
                <a:ext uri="{63B3BB69-23CF-44E3-9099-C40C66FF867C}">
                  <a14:compatExt spid="_x0000_s61293"/>
                </a:ext>
                <a:ext uri="{FF2B5EF4-FFF2-40B4-BE49-F238E27FC236}">
                  <a16:creationId xmlns:a16="http://schemas.microsoft.com/office/drawing/2014/main" xmlns="" id="{00000000-0008-0000-3B00-00006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65593</xdr:row>
          <xdr:rowOff>0</xdr:rowOff>
        </xdr:from>
        <xdr:to>
          <xdr:col>13059</xdr:col>
          <xdr:colOff>0</xdr:colOff>
          <xdr:row>65593</xdr:row>
          <xdr:rowOff>0</xdr:rowOff>
        </xdr:to>
        <xdr:sp macro="" textlink="">
          <xdr:nvSpPr>
            <xdr:cNvPr id="61294" name="Button 878" hidden="1">
              <a:extLst>
                <a:ext uri="{63B3BB69-23CF-44E3-9099-C40C66FF867C}">
                  <a14:compatExt spid="_x0000_s61294"/>
                </a:ext>
                <a:ext uri="{FF2B5EF4-FFF2-40B4-BE49-F238E27FC236}">
                  <a16:creationId xmlns:a16="http://schemas.microsoft.com/office/drawing/2014/main" xmlns="" id="{00000000-0008-0000-3B00-00006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131129</xdr:row>
          <xdr:rowOff>0</xdr:rowOff>
        </xdr:from>
        <xdr:to>
          <xdr:col>13059</xdr:col>
          <xdr:colOff>0</xdr:colOff>
          <xdr:row>131129</xdr:row>
          <xdr:rowOff>0</xdr:rowOff>
        </xdr:to>
        <xdr:sp macro="" textlink="">
          <xdr:nvSpPr>
            <xdr:cNvPr id="61295" name="Button 879" hidden="1">
              <a:extLst>
                <a:ext uri="{63B3BB69-23CF-44E3-9099-C40C66FF867C}">
                  <a14:compatExt spid="_x0000_s61295"/>
                </a:ext>
                <a:ext uri="{FF2B5EF4-FFF2-40B4-BE49-F238E27FC236}">
                  <a16:creationId xmlns:a16="http://schemas.microsoft.com/office/drawing/2014/main" xmlns="" id="{00000000-0008-0000-3B00-00006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196665</xdr:row>
          <xdr:rowOff>0</xdr:rowOff>
        </xdr:from>
        <xdr:to>
          <xdr:col>13059</xdr:col>
          <xdr:colOff>0</xdr:colOff>
          <xdr:row>196665</xdr:row>
          <xdr:rowOff>0</xdr:rowOff>
        </xdr:to>
        <xdr:sp macro="" textlink="">
          <xdr:nvSpPr>
            <xdr:cNvPr id="61296" name="Button 880" hidden="1">
              <a:extLst>
                <a:ext uri="{63B3BB69-23CF-44E3-9099-C40C66FF867C}">
                  <a14:compatExt spid="_x0000_s61296"/>
                </a:ext>
                <a:ext uri="{FF2B5EF4-FFF2-40B4-BE49-F238E27FC236}">
                  <a16:creationId xmlns:a16="http://schemas.microsoft.com/office/drawing/2014/main" xmlns="" id="{00000000-0008-0000-3B00-00007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262201</xdr:row>
          <xdr:rowOff>0</xdr:rowOff>
        </xdr:from>
        <xdr:to>
          <xdr:col>13059</xdr:col>
          <xdr:colOff>0</xdr:colOff>
          <xdr:row>262201</xdr:row>
          <xdr:rowOff>0</xdr:rowOff>
        </xdr:to>
        <xdr:sp macro="" textlink="">
          <xdr:nvSpPr>
            <xdr:cNvPr id="61297" name="Button 881" hidden="1">
              <a:extLst>
                <a:ext uri="{63B3BB69-23CF-44E3-9099-C40C66FF867C}">
                  <a14:compatExt spid="_x0000_s61297"/>
                </a:ext>
                <a:ext uri="{FF2B5EF4-FFF2-40B4-BE49-F238E27FC236}">
                  <a16:creationId xmlns:a16="http://schemas.microsoft.com/office/drawing/2014/main" xmlns="" id="{00000000-0008-0000-3B00-00007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327737</xdr:row>
          <xdr:rowOff>0</xdr:rowOff>
        </xdr:from>
        <xdr:to>
          <xdr:col>13059</xdr:col>
          <xdr:colOff>0</xdr:colOff>
          <xdr:row>327737</xdr:row>
          <xdr:rowOff>0</xdr:rowOff>
        </xdr:to>
        <xdr:sp macro="" textlink="">
          <xdr:nvSpPr>
            <xdr:cNvPr id="61298" name="Button 882" hidden="1">
              <a:extLst>
                <a:ext uri="{63B3BB69-23CF-44E3-9099-C40C66FF867C}">
                  <a14:compatExt spid="_x0000_s61298"/>
                </a:ext>
                <a:ext uri="{FF2B5EF4-FFF2-40B4-BE49-F238E27FC236}">
                  <a16:creationId xmlns:a16="http://schemas.microsoft.com/office/drawing/2014/main" xmlns="" id="{00000000-0008-0000-3B00-00007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393273</xdr:row>
          <xdr:rowOff>0</xdr:rowOff>
        </xdr:from>
        <xdr:to>
          <xdr:col>13059</xdr:col>
          <xdr:colOff>0</xdr:colOff>
          <xdr:row>393273</xdr:row>
          <xdr:rowOff>0</xdr:rowOff>
        </xdr:to>
        <xdr:sp macro="" textlink="">
          <xdr:nvSpPr>
            <xdr:cNvPr id="61299" name="Button 883" hidden="1">
              <a:extLst>
                <a:ext uri="{63B3BB69-23CF-44E3-9099-C40C66FF867C}">
                  <a14:compatExt spid="_x0000_s61299"/>
                </a:ext>
                <a:ext uri="{FF2B5EF4-FFF2-40B4-BE49-F238E27FC236}">
                  <a16:creationId xmlns:a16="http://schemas.microsoft.com/office/drawing/2014/main" xmlns="" id="{00000000-0008-0000-3B00-00007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458809</xdr:row>
          <xdr:rowOff>0</xdr:rowOff>
        </xdr:from>
        <xdr:to>
          <xdr:col>13059</xdr:col>
          <xdr:colOff>0</xdr:colOff>
          <xdr:row>458809</xdr:row>
          <xdr:rowOff>0</xdr:rowOff>
        </xdr:to>
        <xdr:sp macro="" textlink="">
          <xdr:nvSpPr>
            <xdr:cNvPr id="61300" name="Button 884" hidden="1">
              <a:extLst>
                <a:ext uri="{63B3BB69-23CF-44E3-9099-C40C66FF867C}">
                  <a14:compatExt spid="_x0000_s61300"/>
                </a:ext>
                <a:ext uri="{FF2B5EF4-FFF2-40B4-BE49-F238E27FC236}">
                  <a16:creationId xmlns:a16="http://schemas.microsoft.com/office/drawing/2014/main" xmlns="" id="{00000000-0008-0000-3B00-00007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524345</xdr:row>
          <xdr:rowOff>0</xdr:rowOff>
        </xdr:from>
        <xdr:to>
          <xdr:col>13059</xdr:col>
          <xdr:colOff>0</xdr:colOff>
          <xdr:row>524345</xdr:row>
          <xdr:rowOff>0</xdr:rowOff>
        </xdr:to>
        <xdr:sp macro="" textlink="">
          <xdr:nvSpPr>
            <xdr:cNvPr id="61301" name="Button 885" hidden="1">
              <a:extLst>
                <a:ext uri="{63B3BB69-23CF-44E3-9099-C40C66FF867C}">
                  <a14:compatExt spid="_x0000_s61301"/>
                </a:ext>
                <a:ext uri="{FF2B5EF4-FFF2-40B4-BE49-F238E27FC236}">
                  <a16:creationId xmlns:a16="http://schemas.microsoft.com/office/drawing/2014/main" xmlns="" id="{00000000-0008-0000-3B00-00007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589881</xdr:row>
          <xdr:rowOff>0</xdr:rowOff>
        </xdr:from>
        <xdr:to>
          <xdr:col>13059</xdr:col>
          <xdr:colOff>0</xdr:colOff>
          <xdr:row>589881</xdr:row>
          <xdr:rowOff>0</xdr:rowOff>
        </xdr:to>
        <xdr:sp macro="" textlink="">
          <xdr:nvSpPr>
            <xdr:cNvPr id="61302" name="Button 886" hidden="1">
              <a:extLst>
                <a:ext uri="{63B3BB69-23CF-44E3-9099-C40C66FF867C}">
                  <a14:compatExt spid="_x0000_s61302"/>
                </a:ext>
                <a:ext uri="{FF2B5EF4-FFF2-40B4-BE49-F238E27FC236}">
                  <a16:creationId xmlns:a16="http://schemas.microsoft.com/office/drawing/2014/main" xmlns="" id="{00000000-0008-0000-3B00-00007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655417</xdr:row>
          <xdr:rowOff>0</xdr:rowOff>
        </xdr:from>
        <xdr:to>
          <xdr:col>13059</xdr:col>
          <xdr:colOff>0</xdr:colOff>
          <xdr:row>655417</xdr:row>
          <xdr:rowOff>0</xdr:rowOff>
        </xdr:to>
        <xdr:sp macro="" textlink="">
          <xdr:nvSpPr>
            <xdr:cNvPr id="61303" name="Button 887" hidden="1">
              <a:extLst>
                <a:ext uri="{63B3BB69-23CF-44E3-9099-C40C66FF867C}">
                  <a14:compatExt spid="_x0000_s61303"/>
                </a:ext>
                <a:ext uri="{FF2B5EF4-FFF2-40B4-BE49-F238E27FC236}">
                  <a16:creationId xmlns:a16="http://schemas.microsoft.com/office/drawing/2014/main" xmlns="" id="{00000000-0008-0000-3B00-00007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720953</xdr:row>
          <xdr:rowOff>0</xdr:rowOff>
        </xdr:from>
        <xdr:to>
          <xdr:col>13059</xdr:col>
          <xdr:colOff>0</xdr:colOff>
          <xdr:row>720953</xdr:row>
          <xdr:rowOff>0</xdr:rowOff>
        </xdr:to>
        <xdr:sp macro="" textlink="">
          <xdr:nvSpPr>
            <xdr:cNvPr id="61304" name="Button 888" hidden="1">
              <a:extLst>
                <a:ext uri="{63B3BB69-23CF-44E3-9099-C40C66FF867C}">
                  <a14:compatExt spid="_x0000_s61304"/>
                </a:ext>
                <a:ext uri="{FF2B5EF4-FFF2-40B4-BE49-F238E27FC236}">
                  <a16:creationId xmlns:a16="http://schemas.microsoft.com/office/drawing/2014/main" xmlns="" id="{00000000-0008-0000-3B00-00007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786489</xdr:row>
          <xdr:rowOff>0</xdr:rowOff>
        </xdr:from>
        <xdr:to>
          <xdr:col>13059</xdr:col>
          <xdr:colOff>0</xdr:colOff>
          <xdr:row>786489</xdr:row>
          <xdr:rowOff>0</xdr:rowOff>
        </xdr:to>
        <xdr:sp macro="" textlink="">
          <xdr:nvSpPr>
            <xdr:cNvPr id="61305" name="Button 889" hidden="1">
              <a:extLst>
                <a:ext uri="{63B3BB69-23CF-44E3-9099-C40C66FF867C}">
                  <a14:compatExt spid="_x0000_s61305"/>
                </a:ext>
                <a:ext uri="{FF2B5EF4-FFF2-40B4-BE49-F238E27FC236}">
                  <a16:creationId xmlns:a16="http://schemas.microsoft.com/office/drawing/2014/main" xmlns="" id="{00000000-0008-0000-3B00-00007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852025</xdr:row>
          <xdr:rowOff>0</xdr:rowOff>
        </xdr:from>
        <xdr:to>
          <xdr:col>13059</xdr:col>
          <xdr:colOff>0</xdr:colOff>
          <xdr:row>852025</xdr:row>
          <xdr:rowOff>0</xdr:rowOff>
        </xdr:to>
        <xdr:sp macro="" textlink="">
          <xdr:nvSpPr>
            <xdr:cNvPr id="61306" name="Button 890" hidden="1">
              <a:extLst>
                <a:ext uri="{63B3BB69-23CF-44E3-9099-C40C66FF867C}">
                  <a14:compatExt spid="_x0000_s61306"/>
                </a:ext>
                <a:ext uri="{FF2B5EF4-FFF2-40B4-BE49-F238E27FC236}">
                  <a16:creationId xmlns:a16="http://schemas.microsoft.com/office/drawing/2014/main" xmlns="" id="{00000000-0008-0000-3B00-00007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917561</xdr:row>
          <xdr:rowOff>0</xdr:rowOff>
        </xdr:from>
        <xdr:to>
          <xdr:col>13059</xdr:col>
          <xdr:colOff>0</xdr:colOff>
          <xdr:row>917561</xdr:row>
          <xdr:rowOff>0</xdr:rowOff>
        </xdr:to>
        <xdr:sp macro="" textlink="">
          <xdr:nvSpPr>
            <xdr:cNvPr id="61307" name="Button 891" hidden="1">
              <a:extLst>
                <a:ext uri="{63B3BB69-23CF-44E3-9099-C40C66FF867C}">
                  <a14:compatExt spid="_x0000_s61307"/>
                </a:ext>
                <a:ext uri="{FF2B5EF4-FFF2-40B4-BE49-F238E27FC236}">
                  <a16:creationId xmlns:a16="http://schemas.microsoft.com/office/drawing/2014/main" xmlns="" id="{00000000-0008-0000-3B00-00007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983097</xdr:row>
          <xdr:rowOff>0</xdr:rowOff>
        </xdr:from>
        <xdr:to>
          <xdr:col>13059</xdr:col>
          <xdr:colOff>0</xdr:colOff>
          <xdr:row>983097</xdr:row>
          <xdr:rowOff>0</xdr:rowOff>
        </xdr:to>
        <xdr:sp macro="" textlink="">
          <xdr:nvSpPr>
            <xdr:cNvPr id="61308" name="Button 892" hidden="1">
              <a:extLst>
                <a:ext uri="{63B3BB69-23CF-44E3-9099-C40C66FF867C}">
                  <a14:compatExt spid="_x0000_s61308"/>
                </a:ext>
                <a:ext uri="{FF2B5EF4-FFF2-40B4-BE49-F238E27FC236}">
                  <a16:creationId xmlns:a16="http://schemas.microsoft.com/office/drawing/2014/main" xmlns="" id="{00000000-0008-0000-3B00-00007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13313</xdr:col>
          <xdr:colOff>0</xdr:colOff>
          <xdr:row>56</xdr:row>
          <xdr:rowOff>0</xdr:rowOff>
        </xdr:from>
        <xdr:to>
          <xdr:col>13313</xdr:col>
          <xdr:colOff>0</xdr:colOff>
          <xdr:row>56</xdr:row>
          <xdr:rowOff>0</xdr:rowOff>
        </xdr:to>
        <xdr:sp macro="" textlink="">
          <xdr:nvSpPr>
            <xdr:cNvPr id="61309" name="Button 893" hidden="1">
              <a:extLst>
                <a:ext uri="{63B3BB69-23CF-44E3-9099-C40C66FF867C}">
                  <a14:compatExt spid="_x0000_s61309"/>
                </a:ext>
                <a:ext uri="{FF2B5EF4-FFF2-40B4-BE49-F238E27FC236}">
                  <a16:creationId xmlns:a16="http://schemas.microsoft.com/office/drawing/2014/main" xmlns="" id="{00000000-0008-0000-3B00-00007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65593</xdr:row>
          <xdr:rowOff>0</xdr:rowOff>
        </xdr:from>
        <xdr:to>
          <xdr:col>13315</xdr:col>
          <xdr:colOff>0</xdr:colOff>
          <xdr:row>65593</xdr:row>
          <xdr:rowOff>0</xdr:rowOff>
        </xdr:to>
        <xdr:sp macro="" textlink="">
          <xdr:nvSpPr>
            <xdr:cNvPr id="61310" name="Button 894" hidden="1">
              <a:extLst>
                <a:ext uri="{63B3BB69-23CF-44E3-9099-C40C66FF867C}">
                  <a14:compatExt spid="_x0000_s61310"/>
                </a:ext>
                <a:ext uri="{FF2B5EF4-FFF2-40B4-BE49-F238E27FC236}">
                  <a16:creationId xmlns:a16="http://schemas.microsoft.com/office/drawing/2014/main" xmlns="" id="{00000000-0008-0000-3B00-00007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131129</xdr:row>
          <xdr:rowOff>0</xdr:rowOff>
        </xdr:from>
        <xdr:to>
          <xdr:col>13315</xdr:col>
          <xdr:colOff>0</xdr:colOff>
          <xdr:row>131129</xdr:row>
          <xdr:rowOff>0</xdr:rowOff>
        </xdr:to>
        <xdr:sp macro="" textlink="">
          <xdr:nvSpPr>
            <xdr:cNvPr id="61311" name="Button 895" hidden="1">
              <a:extLst>
                <a:ext uri="{63B3BB69-23CF-44E3-9099-C40C66FF867C}">
                  <a14:compatExt spid="_x0000_s61311"/>
                </a:ext>
                <a:ext uri="{FF2B5EF4-FFF2-40B4-BE49-F238E27FC236}">
                  <a16:creationId xmlns:a16="http://schemas.microsoft.com/office/drawing/2014/main" xmlns="" id="{00000000-0008-0000-3B00-00007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196665</xdr:row>
          <xdr:rowOff>0</xdr:rowOff>
        </xdr:from>
        <xdr:to>
          <xdr:col>13315</xdr:col>
          <xdr:colOff>0</xdr:colOff>
          <xdr:row>196665</xdr:row>
          <xdr:rowOff>0</xdr:rowOff>
        </xdr:to>
        <xdr:sp macro="" textlink="">
          <xdr:nvSpPr>
            <xdr:cNvPr id="61312" name="Button 896" hidden="1">
              <a:extLst>
                <a:ext uri="{63B3BB69-23CF-44E3-9099-C40C66FF867C}">
                  <a14:compatExt spid="_x0000_s61312"/>
                </a:ext>
                <a:ext uri="{FF2B5EF4-FFF2-40B4-BE49-F238E27FC236}">
                  <a16:creationId xmlns:a16="http://schemas.microsoft.com/office/drawing/2014/main" xmlns="" id="{00000000-0008-0000-3B00-00008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262201</xdr:row>
          <xdr:rowOff>0</xdr:rowOff>
        </xdr:from>
        <xdr:to>
          <xdr:col>13315</xdr:col>
          <xdr:colOff>0</xdr:colOff>
          <xdr:row>262201</xdr:row>
          <xdr:rowOff>0</xdr:rowOff>
        </xdr:to>
        <xdr:sp macro="" textlink="">
          <xdr:nvSpPr>
            <xdr:cNvPr id="61313" name="Button 897" hidden="1">
              <a:extLst>
                <a:ext uri="{63B3BB69-23CF-44E3-9099-C40C66FF867C}">
                  <a14:compatExt spid="_x0000_s61313"/>
                </a:ext>
                <a:ext uri="{FF2B5EF4-FFF2-40B4-BE49-F238E27FC236}">
                  <a16:creationId xmlns:a16="http://schemas.microsoft.com/office/drawing/2014/main" xmlns="" id="{00000000-0008-0000-3B00-00008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327737</xdr:row>
          <xdr:rowOff>0</xdr:rowOff>
        </xdr:from>
        <xdr:to>
          <xdr:col>13315</xdr:col>
          <xdr:colOff>0</xdr:colOff>
          <xdr:row>327737</xdr:row>
          <xdr:rowOff>0</xdr:rowOff>
        </xdr:to>
        <xdr:sp macro="" textlink="">
          <xdr:nvSpPr>
            <xdr:cNvPr id="61314" name="Button 898" hidden="1">
              <a:extLst>
                <a:ext uri="{63B3BB69-23CF-44E3-9099-C40C66FF867C}">
                  <a14:compatExt spid="_x0000_s61314"/>
                </a:ext>
                <a:ext uri="{FF2B5EF4-FFF2-40B4-BE49-F238E27FC236}">
                  <a16:creationId xmlns:a16="http://schemas.microsoft.com/office/drawing/2014/main" xmlns="" id="{00000000-0008-0000-3B00-00008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393273</xdr:row>
          <xdr:rowOff>0</xdr:rowOff>
        </xdr:from>
        <xdr:to>
          <xdr:col>13315</xdr:col>
          <xdr:colOff>0</xdr:colOff>
          <xdr:row>393273</xdr:row>
          <xdr:rowOff>0</xdr:rowOff>
        </xdr:to>
        <xdr:sp macro="" textlink="">
          <xdr:nvSpPr>
            <xdr:cNvPr id="61315" name="Button 899" hidden="1">
              <a:extLst>
                <a:ext uri="{63B3BB69-23CF-44E3-9099-C40C66FF867C}">
                  <a14:compatExt spid="_x0000_s61315"/>
                </a:ext>
                <a:ext uri="{FF2B5EF4-FFF2-40B4-BE49-F238E27FC236}">
                  <a16:creationId xmlns:a16="http://schemas.microsoft.com/office/drawing/2014/main" xmlns="" id="{00000000-0008-0000-3B00-00008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458809</xdr:row>
          <xdr:rowOff>0</xdr:rowOff>
        </xdr:from>
        <xdr:to>
          <xdr:col>13315</xdr:col>
          <xdr:colOff>0</xdr:colOff>
          <xdr:row>458809</xdr:row>
          <xdr:rowOff>0</xdr:rowOff>
        </xdr:to>
        <xdr:sp macro="" textlink="">
          <xdr:nvSpPr>
            <xdr:cNvPr id="61316" name="Button 900" hidden="1">
              <a:extLst>
                <a:ext uri="{63B3BB69-23CF-44E3-9099-C40C66FF867C}">
                  <a14:compatExt spid="_x0000_s61316"/>
                </a:ext>
                <a:ext uri="{FF2B5EF4-FFF2-40B4-BE49-F238E27FC236}">
                  <a16:creationId xmlns:a16="http://schemas.microsoft.com/office/drawing/2014/main" xmlns="" id="{00000000-0008-0000-3B00-00008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524345</xdr:row>
          <xdr:rowOff>0</xdr:rowOff>
        </xdr:from>
        <xdr:to>
          <xdr:col>13315</xdr:col>
          <xdr:colOff>0</xdr:colOff>
          <xdr:row>524345</xdr:row>
          <xdr:rowOff>0</xdr:rowOff>
        </xdr:to>
        <xdr:sp macro="" textlink="">
          <xdr:nvSpPr>
            <xdr:cNvPr id="61317" name="Button 901" hidden="1">
              <a:extLst>
                <a:ext uri="{63B3BB69-23CF-44E3-9099-C40C66FF867C}">
                  <a14:compatExt spid="_x0000_s61317"/>
                </a:ext>
                <a:ext uri="{FF2B5EF4-FFF2-40B4-BE49-F238E27FC236}">
                  <a16:creationId xmlns:a16="http://schemas.microsoft.com/office/drawing/2014/main" xmlns="" id="{00000000-0008-0000-3B00-00008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589881</xdr:row>
          <xdr:rowOff>0</xdr:rowOff>
        </xdr:from>
        <xdr:to>
          <xdr:col>13315</xdr:col>
          <xdr:colOff>0</xdr:colOff>
          <xdr:row>589881</xdr:row>
          <xdr:rowOff>0</xdr:rowOff>
        </xdr:to>
        <xdr:sp macro="" textlink="">
          <xdr:nvSpPr>
            <xdr:cNvPr id="61318" name="Button 902" hidden="1">
              <a:extLst>
                <a:ext uri="{63B3BB69-23CF-44E3-9099-C40C66FF867C}">
                  <a14:compatExt spid="_x0000_s61318"/>
                </a:ext>
                <a:ext uri="{FF2B5EF4-FFF2-40B4-BE49-F238E27FC236}">
                  <a16:creationId xmlns:a16="http://schemas.microsoft.com/office/drawing/2014/main" xmlns="" id="{00000000-0008-0000-3B00-00008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655417</xdr:row>
          <xdr:rowOff>0</xdr:rowOff>
        </xdr:from>
        <xdr:to>
          <xdr:col>13315</xdr:col>
          <xdr:colOff>0</xdr:colOff>
          <xdr:row>655417</xdr:row>
          <xdr:rowOff>0</xdr:rowOff>
        </xdr:to>
        <xdr:sp macro="" textlink="">
          <xdr:nvSpPr>
            <xdr:cNvPr id="61319" name="Button 903" hidden="1">
              <a:extLst>
                <a:ext uri="{63B3BB69-23CF-44E3-9099-C40C66FF867C}">
                  <a14:compatExt spid="_x0000_s61319"/>
                </a:ext>
                <a:ext uri="{FF2B5EF4-FFF2-40B4-BE49-F238E27FC236}">
                  <a16:creationId xmlns:a16="http://schemas.microsoft.com/office/drawing/2014/main" xmlns="" id="{00000000-0008-0000-3B00-00008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720953</xdr:row>
          <xdr:rowOff>0</xdr:rowOff>
        </xdr:from>
        <xdr:to>
          <xdr:col>13315</xdr:col>
          <xdr:colOff>0</xdr:colOff>
          <xdr:row>720953</xdr:row>
          <xdr:rowOff>0</xdr:rowOff>
        </xdr:to>
        <xdr:sp macro="" textlink="">
          <xdr:nvSpPr>
            <xdr:cNvPr id="61320" name="Button 904" hidden="1">
              <a:extLst>
                <a:ext uri="{63B3BB69-23CF-44E3-9099-C40C66FF867C}">
                  <a14:compatExt spid="_x0000_s61320"/>
                </a:ext>
                <a:ext uri="{FF2B5EF4-FFF2-40B4-BE49-F238E27FC236}">
                  <a16:creationId xmlns:a16="http://schemas.microsoft.com/office/drawing/2014/main" xmlns="" id="{00000000-0008-0000-3B00-00008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786489</xdr:row>
          <xdr:rowOff>0</xdr:rowOff>
        </xdr:from>
        <xdr:to>
          <xdr:col>13315</xdr:col>
          <xdr:colOff>0</xdr:colOff>
          <xdr:row>786489</xdr:row>
          <xdr:rowOff>0</xdr:rowOff>
        </xdr:to>
        <xdr:sp macro="" textlink="">
          <xdr:nvSpPr>
            <xdr:cNvPr id="61321" name="Button 905" hidden="1">
              <a:extLst>
                <a:ext uri="{63B3BB69-23CF-44E3-9099-C40C66FF867C}">
                  <a14:compatExt spid="_x0000_s61321"/>
                </a:ext>
                <a:ext uri="{FF2B5EF4-FFF2-40B4-BE49-F238E27FC236}">
                  <a16:creationId xmlns:a16="http://schemas.microsoft.com/office/drawing/2014/main" xmlns="" id="{00000000-0008-0000-3B00-00008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852025</xdr:row>
          <xdr:rowOff>0</xdr:rowOff>
        </xdr:from>
        <xdr:to>
          <xdr:col>13315</xdr:col>
          <xdr:colOff>0</xdr:colOff>
          <xdr:row>852025</xdr:row>
          <xdr:rowOff>0</xdr:rowOff>
        </xdr:to>
        <xdr:sp macro="" textlink="">
          <xdr:nvSpPr>
            <xdr:cNvPr id="61322" name="Button 906" hidden="1">
              <a:extLst>
                <a:ext uri="{63B3BB69-23CF-44E3-9099-C40C66FF867C}">
                  <a14:compatExt spid="_x0000_s61322"/>
                </a:ext>
                <a:ext uri="{FF2B5EF4-FFF2-40B4-BE49-F238E27FC236}">
                  <a16:creationId xmlns:a16="http://schemas.microsoft.com/office/drawing/2014/main" xmlns="" id="{00000000-0008-0000-3B00-00008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917561</xdr:row>
          <xdr:rowOff>0</xdr:rowOff>
        </xdr:from>
        <xdr:to>
          <xdr:col>13315</xdr:col>
          <xdr:colOff>0</xdr:colOff>
          <xdr:row>917561</xdr:row>
          <xdr:rowOff>0</xdr:rowOff>
        </xdr:to>
        <xdr:sp macro="" textlink="">
          <xdr:nvSpPr>
            <xdr:cNvPr id="61323" name="Button 907" hidden="1">
              <a:extLst>
                <a:ext uri="{63B3BB69-23CF-44E3-9099-C40C66FF867C}">
                  <a14:compatExt spid="_x0000_s61323"/>
                </a:ext>
                <a:ext uri="{FF2B5EF4-FFF2-40B4-BE49-F238E27FC236}">
                  <a16:creationId xmlns:a16="http://schemas.microsoft.com/office/drawing/2014/main" xmlns="" id="{00000000-0008-0000-3B00-00008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983097</xdr:row>
          <xdr:rowOff>0</xdr:rowOff>
        </xdr:from>
        <xdr:to>
          <xdr:col>13315</xdr:col>
          <xdr:colOff>0</xdr:colOff>
          <xdr:row>983097</xdr:row>
          <xdr:rowOff>0</xdr:rowOff>
        </xdr:to>
        <xdr:sp macro="" textlink="">
          <xdr:nvSpPr>
            <xdr:cNvPr id="61324" name="Button 908" hidden="1">
              <a:extLst>
                <a:ext uri="{63B3BB69-23CF-44E3-9099-C40C66FF867C}">
                  <a14:compatExt spid="_x0000_s61324"/>
                </a:ext>
                <a:ext uri="{FF2B5EF4-FFF2-40B4-BE49-F238E27FC236}">
                  <a16:creationId xmlns:a16="http://schemas.microsoft.com/office/drawing/2014/main" xmlns="" id="{00000000-0008-0000-3B00-00008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13569</xdr:col>
          <xdr:colOff>0</xdr:colOff>
          <xdr:row>56</xdr:row>
          <xdr:rowOff>0</xdr:rowOff>
        </xdr:from>
        <xdr:to>
          <xdr:col>13569</xdr:col>
          <xdr:colOff>0</xdr:colOff>
          <xdr:row>56</xdr:row>
          <xdr:rowOff>0</xdr:rowOff>
        </xdr:to>
        <xdr:sp macro="" textlink="">
          <xdr:nvSpPr>
            <xdr:cNvPr id="61325" name="Button 909" hidden="1">
              <a:extLst>
                <a:ext uri="{63B3BB69-23CF-44E3-9099-C40C66FF867C}">
                  <a14:compatExt spid="_x0000_s61325"/>
                </a:ext>
                <a:ext uri="{FF2B5EF4-FFF2-40B4-BE49-F238E27FC236}">
                  <a16:creationId xmlns:a16="http://schemas.microsoft.com/office/drawing/2014/main" xmlns="" id="{00000000-0008-0000-3B00-00008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65593</xdr:row>
          <xdr:rowOff>0</xdr:rowOff>
        </xdr:from>
        <xdr:to>
          <xdr:col>13571</xdr:col>
          <xdr:colOff>0</xdr:colOff>
          <xdr:row>65593</xdr:row>
          <xdr:rowOff>0</xdr:rowOff>
        </xdr:to>
        <xdr:sp macro="" textlink="">
          <xdr:nvSpPr>
            <xdr:cNvPr id="61326" name="Button 910" hidden="1">
              <a:extLst>
                <a:ext uri="{63B3BB69-23CF-44E3-9099-C40C66FF867C}">
                  <a14:compatExt spid="_x0000_s61326"/>
                </a:ext>
                <a:ext uri="{FF2B5EF4-FFF2-40B4-BE49-F238E27FC236}">
                  <a16:creationId xmlns:a16="http://schemas.microsoft.com/office/drawing/2014/main" xmlns="" id="{00000000-0008-0000-3B00-00008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131129</xdr:row>
          <xdr:rowOff>0</xdr:rowOff>
        </xdr:from>
        <xdr:to>
          <xdr:col>13571</xdr:col>
          <xdr:colOff>0</xdr:colOff>
          <xdr:row>131129</xdr:row>
          <xdr:rowOff>0</xdr:rowOff>
        </xdr:to>
        <xdr:sp macro="" textlink="">
          <xdr:nvSpPr>
            <xdr:cNvPr id="61327" name="Button 911" hidden="1">
              <a:extLst>
                <a:ext uri="{63B3BB69-23CF-44E3-9099-C40C66FF867C}">
                  <a14:compatExt spid="_x0000_s61327"/>
                </a:ext>
                <a:ext uri="{FF2B5EF4-FFF2-40B4-BE49-F238E27FC236}">
                  <a16:creationId xmlns:a16="http://schemas.microsoft.com/office/drawing/2014/main" xmlns="" id="{00000000-0008-0000-3B00-00008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196665</xdr:row>
          <xdr:rowOff>0</xdr:rowOff>
        </xdr:from>
        <xdr:to>
          <xdr:col>13571</xdr:col>
          <xdr:colOff>0</xdr:colOff>
          <xdr:row>196665</xdr:row>
          <xdr:rowOff>0</xdr:rowOff>
        </xdr:to>
        <xdr:sp macro="" textlink="">
          <xdr:nvSpPr>
            <xdr:cNvPr id="61328" name="Button 912" hidden="1">
              <a:extLst>
                <a:ext uri="{63B3BB69-23CF-44E3-9099-C40C66FF867C}">
                  <a14:compatExt spid="_x0000_s61328"/>
                </a:ext>
                <a:ext uri="{FF2B5EF4-FFF2-40B4-BE49-F238E27FC236}">
                  <a16:creationId xmlns:a16="http://schemas.microsoft.com/office/drawing/2014/main" xmlns="" id="{00000000-0008-0000-3B00-00009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262201</xdr:row>
          <xdr:rowOff>0</xdr:rowOff>
        </xdr:from>
        <xdr:to>
          <xdr:col>13571</xdr:col>
          <xdr:colOff>0</xdr:colOff>
          <xdr:row>262201</xdr:row>
          <xdr:rowOff>0</xdr:rowOff>
        </xdr:to>
        <xdr:sp macro="" textlink="">
          <xdr:nvSpPr>
            <xdr:cNvPr id="61329" name="Button 913" hidden="1">
              <a:extLst>
                <a:ext uri="{63B3BB69-23CF-44E3-9099-C40C66FF867C}">
                  <a14:compatExt spid="_x0000_s61329"/>
                </a:ext>
                <a:ext uri="{FF2B5EF4-FFF2-40B4-BE49-F238E27FC236}">
                  <a16:creationId xmlns:a16="http://schemas.microsoft.com/office/drawing/2014/main" xmlns="" id="{00000000-0008-0000-3B00-00009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327737</xdr:row>
          <xdr:rowOff>0</xdr:rowOff>
        </xdr:from>
        <xdr:to>
          <xdr:col>13571</xdr:col>
          <xdr:colOff>0</xdr:colOff>
          <xdr:row>327737</xdr:row>
          <xdr:rowOff>0</xdr:rowOff>
        </xdr:to>
        <xdr:sp macro="" textlink="">
          <xdr:nvSpPr>
            <xdr:cNvPr id="61330" name="Button 914" hidden="1">
              <a:extLst>
                <a:ext uri="{63B3BB69-23CF-44E3-9099-C40C66FF867C}">
                  <a14:compatExt spid="_x0000_s61330"/>
                </a:ext>
                <a:ext uri="{FF2B5EF4-FFF2-40B4-BE49-F238E27FC236}">
                  <a16:creationId xmlns:a16="http://schemas.microsoft.com/office/drawing/2014/main" xmlns="" id="{00000000-0008-0000-3B00-00009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393273</xdr:row>
          <xdr:rowOff>0</xdr:rowOff>
        </xdr:from>
        <xdr:to>
          <xdr:col>13571</xdr:col>
          <xdr:colOff>0</xdr:colOff>
          <xdr:row>393273</xdr:row>
          <xdr:rowOff>0</xdr:rowOff>
        </xdr:to>
        <xdr:sp macro="" textlink="">
          <xdr:nvSpPr>
            <xdr:cNvPr id="61331" name="Button 915" hidden="1">
              <a:extLst>
                <a:ext uri="{63B3BB69-23CF-44E3-9099-C40C66FF867C}">
                  <a14:compatExt spid="_x0000_s61331"/>
                </a:ext>
                <a:ext uri="{FF2B5EF4-FFF2-40B4-BE49-F238E27FC236}">
                  <a16:creationId xmlns:a16="http://schemas.microsoft.com/office/drawing/2014/main" xmlns="" id="{00000000-0008-0000-3B00-00009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458809</xdr:row>
          <xdr:rowOff>0</xdr:rowOff>
        </xdr:from>
        <xdr:to>
          <xdr:col>13571</xdr:col>
          <xdr:colOff>0</xdr:colOff>
          <xdr:row>458809</xdr:row>
          <xdr:rowOff>0</xdr:rowOff>
        </xdr:to>
        <xdr:sp macro="" textlink="">
          <xdr:nvSpPr>
            <xdr:cNvPr id="61332" name="Button 916" hidden="1">
              <a:extLst>
                <a:ext uri="{63B3BB69-23CF-44E3-9099-C40C66FF867C}">
                  <a14:compatExt spid="_x0000_s61332"/>
                </a:ext>
                <a:ext uri="{FF2B5EF4-FFF2-40B4-BE49-F238E27FC236}">
                  <a16:creationId xmlns:a16="http://schemas.microsoft.com/office/drawing/2014/main" xmlns="" id="{00000000-0008-0000-3B00-00009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524345</xdr:row>
          <xdr:rowOff>0</xdr:rowOff>
        </xdr:from>
        <xdr:to>
          <xdr:col>13571</xdr:col>
          <xdr:colOff>0</xdr:colOff>
          <xdr:row>524345</xdr:row>
          <xdr:rowOff>0</xdr:rowOff>
        </xdr:to>
        <xdr:sp macro="" textlink="">
          <xdr:nvSpPr>
            <xdr:cNvPr id="61333" name="Button 917" hidden="1">
              <a:extLst>
                <a:ext uri="{63B3BB69-23CF-44E3-9099-C40C66FF867C}">
                  <a14:compatExt spid="_x0000_s61333"/>
                </a:ext>
                <a:ext uri="{FF2B5EF4-FFF2-40B4-BE49-F238E27FC236}">
                  <a16:creationId xmlns:a16="http://schemas.microsoft.com/office/drawing/2014/main" xmlns="" id="{00000000-0008-0000-3B00-00009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589881</xdr:row>
          <xdr:rowOff>0</xdr:rowOff>
        </xdr:from>
        <xdr:to>
          <xdr:col>13571</xdr:col>
          <xdr:colOff>0</xdr:colOff>
          <xdr:row>589881</xdr:row>
          <xdr:rowOff>0</xdr:rowOff>
        </xdr:to>
        <xdr:sp macro="" textlink="">
          <xdr:nvSpPr>
            <xdr:cNvPr id="61334" name="Button 918" hidden="1">
              <a:extLst>
                <a:ext uri="{63B3BB69-23CF-44E3-9099-C40C66FF867C}">
                  <a14:compatExt spid="_x0000_s61334"/>
                </a:ext>
                <a:ext uri="{FF2B5EF4-FFF2-40B4-BE49-F238E27FC236}">
                  <a16:creationId xmlns:a16="http://schemas.microsoft.com/office/drawing/2014/main" xmlns="" id="{00000000-0008-0000-3B00-00009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655417</xdr:row>
          <xdr:rowOff>0</xdr:rowOff>
        </xdr:from>
        <xdr:to>
          <xdr:col>13571</xdr:col>
          <xdr:colOff>0</xdr:colOff>
          <xdr:row>655417</xdr:row>
          <xdr:rowOff>0</xdr:rowOff>
        </xdr:to>
        <xdr:sp macro="" textlink="">
          <xdr:nvSpPr>
            <xdr:cNvPr id="61335" name="Button 919" hidden="1">
              <a:extLst>
                <a:ext uri="{63B3BB69-23CF-44E3-9099-C40C66FF867C}">
                  <a14:compatExt spid="_x0000_s61335"/>
                </a:ext>
                <a:ext uri="{FF2B5EF4-FFF2-40B4-BE49-F238E27FC236}">
                  <a16:creationId xmlns:a16="http://schemas.microsoft.com/office/drawing/2014/main" xmlns="" id="{00000000-0008-0000-3B00-00009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720953</xdr:row>
          <xdr:rowOff>0</xdr:rowOff>
        </xdr:from>
        <xdr:to>
          <xdr:col>13571</xdr:col>
          <xdr:colOff>0</xdr:colOff>
          <xdr:row>720953</xdr:row>
          <xdr:rowOff>0</xdr:rowOff>
        </xdr:to>
        <xdr:sp macro="" textlink="">
          <xdr:nvSpPr>
            <xdr:cNvPr id="61336" name="Button 920" hidden="1">
              <a:extLst>
                <a:ext uri="{63B3BB69-23CF-44E3-9099-C40C66FF867C}">
                  <a14:compatExt spid="_x0000_s61336"/>
                </a:ext>
                <a:ext uri="{FF2B5EF4-FFF2-40B4-BE49-F238E27FC236}">
                  <a16:creationId xmlns:a16="http://schemas.microsoft.com/office/drawing/2014/main" xmlns="" id="{00000000-0008-0000-3B00-00009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786489</xdr:row>
          <xdr:rowOff>0</xdr:rowOff>
        </xdr:from>
        <xdr:to>
          <xdr:col>13571</xdr:col>
          <xdr:colOff>0</xdr:colOff>
          <xdr:row>786489</xdr:row>
          <xdr:rowOff>0</xdr:rowOff>
        </xdr:to>
        <xdr:sp macro="" textlink="">
          <xdr:nvSpPr>
            <xdr:cNvPr id="61337" name="Button 921" hidden="1">
              <a:extLst>
                <a:ext uri="{63B3BB69-23CF-44E3-9099-C40C66FF867C}">
                  <a14:compatExt spid="_x0000_s61337"/>
                </a:ext>
                <a:ext uri="{FF2B5EF4-FFF2-40B4-BE49-F238E27FC236}">
                  <a16:creationId xmlns:a16="http://schemas.microsoft.com/office/drawing/2014/main" xmlns="" id="{00000000-0008-0000-3B00-00009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852025</xdr:row>
          <xdr:rowOff>0</xdr:rowOff>
        </xdr:from>
        <xdr:to>
          <xdr:col>13571</xdr:col>
          <xdr:colOff>0</xdr:colOff>
          <xdr:row>852025</xdr:row>
          <xdr:rowOff>0</xdr:rowOff>
        </xdr:to>
        <xdr:sp macro="" textlink="">
          <xdr:nvSpPr>
            <xdr:cNvPr id="61338" name="Button 922" hidden="1">
              <a:extLst>
                <a:ext uri="{63B3BB69-23CF-44E3-9099-C40C66FF867C}">
                  <a14:compatExt spid="_x0000_s61338"/>
                </a:ext>
                <a:ext uri="{FF2B5EF4-FFF2-40B4-BE49-F238E27FC236}">
                  <a16:creationId xmlns:a16="http://schemas.microsoft.com/office/drawing/2014/main" xmlns="" id="{00000000-0008-0000-3B00-00009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917561</xdr:row>
          <xdr:rowOff>0</xdr:rowOff>
        </xdr:from>
        <xdr:to>
          <xdr:col>13571</xdr:col>
          <xdr:colOff>0</xdr:colOff>
          <xdr:row>917561</xdr:row>
          <xdr:rowOff>0</xdr:rowOff>
        </xdr:to>
        <xdr:sp macro="" textlink="">
          <xdr:nvSpPr>
            <xdr:cNvPr id="61339" name="Button 923" hidden="1">
              <a:extLst>
                <a:ext uri="{63B3BB69-23CF-44E3-9099-C40C66FF867C}">
                  <a14:compatExt spid="_x0000_s61339"/>
                </a:ext>
                <a:ext uri="{FF2B5EF4-FFF2-40B4-BE49-F238E27FC236}">
                  <a16:creationId xmlns:a16="http://schemas.microsoft.com/office/drawing/2014/main" xmlns="" id="{00000000-0008-0000-3B00-00009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983097</xdr:row>
          <xdr:rowOff>0</xdr:rowOff>
        </xdr:from>
        <xdr:to>
          <xdr:col>13571</xdr:col>
          <xdr:colOff>0</xdr:colOff>
          <xdr:row>983097</xdr:row>
          <xdr:rowOff>0</xdr:rowOff>
        </xdr:to>
        <xdr:sp macro="" textlink="">
          <xdr:nvSpPr>
            <xdr:cNvPr id="61340" name="Button 924" hidden="1">
              <a:extLst>
                <a:ext uri="{63B3BB69-23CF-44E3-9099-C40C66FF867C}">
                  <a14:compatExt spid="_x0000_s61340"/>
                </a:ext>
                <a:ext uri="{FF2B5EF4-FFF2-40B4-BE49-F238E27FC236}">
                  <a16:creationId xmlns:a16="http://schemas.microsoft.com/office/drawing/2014/main" xmlns="" id="{00000000-0008-0000-3B00-00009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13825</xdr:col>
          <xdr:colOff>0</xdr:colOff>
          <xdr:row>56</xdr:row>
          <xdr:rowOff>0</xdr:rowOff>
        </xdr:from>
        <xdr:to>
          <xdr:col>13825</xdr:col>
          <xdr:colOff>0</xdr:colOff>
          <xdr:row>56</xdr:row>
          <xdr:rowOff>0</xdr:rowOff>
        </xdr:to>
        <xdr:sp macro="" textlink="">
          <xdr:nvSpPr>
            <xdr:cNvPr id="61341" name="Button 925" hidden="1">
              <a:extLst>
                <a:ext uri="{63B3BB69-23CF-44E3-9099-C40C66FF867C}">
                  <a14:compatExt spid="_x0000_s61341"/>
                </a:ext>
                <a:ext uri="{FF2B5EF4-FFF2-40B4-BE49-F238E27FC236}">
                  <a16:creationId xmlns:a16="http://schemas.microsoft.com/office/drawing/2014/main" xmlns="" id="{00000000-0008-0000-3B00-00009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65593</xdr:row>
          <xdr:rowOff>0</xdr:rowOff>
        </xdr:from>
        <xdr:to>
          <xdr:col>13827</xdr:col>
          <xdr:colOff>0</xdr:colOff>
          <xdr:row>65593</xdr:row>
          <xdr:rowOff>0</xdr:rowOff>
        </xdr:to>
        <xdr:sp macro="" textlink="">
          <xdr:nvSpPr>
            <xdr:cNvPr id="61342" name="Button 926" hidden="1">
              <a:extLst>
                <a:ext uri="{63B3BB69-23CF-44E3-9099-C40C66FF867C}">
                  <a14:compatExt spid="_x0000_s61342"/>
                </a:ext>
                <a:ext uri="{FF2B5EF4-FFF2-40B4-BE49-F238E27FC236}">
                  <a16:creationId xmlns:a16="http://schemas.microsoft.com/office/drawing/2014/main" xmlns="" id="{00000000-0008-0000-3B00-00009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131129</xdr:row>
          <xdr:rowOff>0</xdr:rowOff>
        </xdr:from>
        <xdr:to>
          <xdr:col>13827</xdr:col>
          <xdr:colOff>0</xdr:colOff>
          <xdr:row>131129</xdr:row>
          <xdr:rowOff>0</xdr:rowOff>
        </xdr:to>
        <xdr:sp macro="" textlink="">
          <xdr:nvSpPr>
            <xdr:cNvPr id="61343" name="Button 927" hidden="1">
              <a:extLst>
                <a:ext uri="{63B3BB69-23CF-44E3-9099-C40C66FF867C}">
                  <a14:compatExt spid="_x0000_s61343"/>
                </a:ext>
                <a:ext uri="{FF2B5EF4-FFF2-40B4-BE49-F238E27FC236}">
                  <a16:creationId xmlns:a16="http://schemas.microsoft.com/office/drawing/2014/main" xmlns="" id="{00000000-0008-0000-3B00-00009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196665</xdr:row>
          <xdr:rowOff>0</xdr:rowOff>
        </xdr:from>
        <xdr:to>
          <xdr:col>13827</xdr:col>
          <xdr:colOff>0</xdr:colOff>
          <xdr:row>196665</xdr:row>
          <xdr:rowOff>0</xdr:rowOff>
        </xdr:to>
        <xdr:sp macro="" textlink="">
          <xdr:nvSpPr>
            <xdr:cNvPr id="61344" name="Button 928" hidden="1">
              <a:extLst>
                <a:ext uri="{63B3BB69-23CF-44E3-9099-C40C66FF867C}">
                  <a14:compatExt spid="_x0000_s61344"/>
                </a:ext>
                <a:ext uri="{FF2B5EF4-FFF2-40B4-BE49-F238E27FC236}">
                  <a16:creationId xmlns:a16="http://schemas.microsoft.com/office/drawing/2014/main" xmlns="" id="{00000000-0008-0000-3B00-0000A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262201</xdr:row>
          <xdr:rowOff>0</xdr:rowOff>
        </xdr:from>
        <xdr:to>
          <xdr:col>13827</xdr:col>
          <xdr:colOff>0</xdr:colOff>
          <xdr:row>262201</xdr:row>
          <xdr:rowOff>0</xdr:rowOff>
        </xdr:to>
        <xdr:sp macro="" textlink="">
          <xdr:nvSpPr>
            <xdr:cNvPr id="61345" name="Button 929" hidden="1">
              <a:extLst>
                <a:ext uri="{63B3BB69-23CF-44E3-9099-C40C66FF867C}">
                  <a14:compatExt spid="_x0000_s61345"/>
                </a:ext>
                <a:ext uri="{FF2B5EF4-FFF2-40B4-BE49-F238E27FC236}">
                  <a16:creationId xmlns:a16="http://schemas.microsoft.com/office/drawing/2014/main" xmlns="" id="{00000000-0008-0000-3B00-0000A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327737</xdr:row>
          <xdr:rowOff>0</xdr:rowOff>
        </xdr:from>
        <xdr:to>
          <xdr:col>13827</xdr:col>
          <xdr:colOff>0</xdr:colOff>
          <xdr:row>327737</xdr:row>
          <xdr:rowOff>0</xdr:rowOff>
        </xdr:to>
        <xdr:sp macro="" textlink="">
          <xdr:nvSpPr>
            <xdr:cNvPr id="61346" name="Button 930" hidden="1">
              <a:extLst>
                <a:ext uri="{63B3BB69-23CF-44E3-9099-C40C66FF867C}">
                  <a14:compatExt spid="_x0000_s61346"/>
                </a:ext>
                <a:ext uri="{FF2B5EF4-FFF2-40B4-BE49-F238E27FC236}">
                  <a16:creationId xmlns:a16="http://schemas.microsoft.com/office/drawing/2014/main" xmlns="" id="{00000000-0008-0000-3B00-0000A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393273</xdr:row>
          <xdr:rowOff>0</xdr:rowOff>
        </xdr:from>
        <xdr:to>
          <xdr:col>13827</xdr:col>
          <xdr:colOff>0</xdr:colOff>
          <xdr:row>393273</xdr:row>
          <xdr:rowOff>0</xdr:rowOff>
        </xdr:to>
        <xdr:sp macro="" textlink="">
          <xdr:nvSpPr>
            <xdr:cNvPr id="61347" name="Button 931" hidden="1">
              <a:extLst>
                <a:ext uri="{63B3BB69-23CF-44E3-9099-C40C66FF867C}">
                  <a14:compatExt spid="_x0000_s61347"/>
                </a:ext>
                <a:ext uri="{FF2B5EF4-FFF2-40B4-BE49-F238E27FC236}">
                  <a16:creationId xmlns:a16="http://schemas.microsoft.com/office/drawing/2014/main" xmlns="" id="{00000000-0008-0000-3B00-0000A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458809</xdr:row>
          <xdr:rowOff>0</xdr:rowOff>
        </xdr:from>
        <xdr:to>
          <xdr:col>13827</xdr:col>
          <xdr:colOff>0</xdr:colOff>
          <xdr:row>458809</xdr:row>
          <xdr:rowOff>0</xdr:rowOff>
        </xdr:to>
        <xdr:sp macro="" textlink="">
          <xdr:nvSpPr>
            <xdr:cNvPr id="61348" name="Button 932" hidden="1">
              <a:extLst>
                <a:ext uri="{63B3BB69-23CF-44E3-9099-C40C66FF867C}">
                  <a14:compatExt spid="_x0000_s61348"/>
                </a:ext>
                <a:ext uri="{FF2B5EF4-FFF2-40B4-BE49-F238E27FC236}">
                  <a16:creationId xmlns:a16="http://schemas.microsoft.com/office/drawing/2014/main" xmlns="" id="{00000000-0008-0000-3B00-0000A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524345</xdr:row>
          <xdr:rowOff>0</xdr:rowOff>
        </xdr:from>
        <xdr:to>
          <xdr:col>13827</xdr:col>
          <xdr:colOff>0</xdr:colOff>
          <xdr:row>524345</xdr:row>
          <xdr:rowOff>0</xdr:rowOff>
        </xdr:to>
        <xdr:sp macro="" textlink="">
          <xdr:nvSpPr>
            <xdr:cNvPr id="61349" name="Button 933" hidden="1">
              <a:extLst>
                <a:ext uri="{63B3BB69-23CF-44E3-9099-C40C66FF867C}">
                  <a14:compatExt spid="_x0000_s61349"/>
                </a:ext>
                <a:ext uri="{FF2B5EF4-FFF2-40B4-BE49-F238E27FC236}">
                  <a16:creationId xmlns:a16="http://schemas.microsoft.com/office/drawing/2014/main" xmlns="" id="{00000000-0008-0000-3B00-0000A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589881</xdr:row>
          <xdr:rowOff>0</xdr:rowOff>
        </xdr:from>
        <xdr:to>
          <xdr:col>13827</xdr:col>
          <xdr:colOff>0</xdr:colOff>
          <xdr:row>589881</xdr:row>
          <xdr:rowOff>0</xdr:rowOff>
        </xdr:to>
        <xdr:sp macro="" textlink="">
          <xdr:nvSpPr>
            <xdr:cNvPr id="61350" name="Button 934" hidden="1">
              <a:extLst>
                <a:ext uri="{63B3BB69-23CF-44E3-9099-C40C66FF867C}">
                  <a14:compatExt spid="_x0000_s61350"/>
                </a:ext>
                <a:ext uri="{FF2B5EF4-FFF2-40B4-BE49-F238E27FC236}">
                  <a16:creationId xmlns:a16="http://schemas.microsoft.com/office/drawing/2014/main" xmlns="" id="{00000000-0008-0000-3B00-0000A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655417</xdr:row>
          <xdr:rowOff>0</xdr:rowOff>
        </xdr:from>
        <xdr:to>
          <xdr:col>13827</xdr:col>
          <xdr:colOff>0</xdr:colOff>
          <xdr:row>655417</xdr:row>
          <xdr:rowOff>0</xdr:rowOff>
        </xdr:to>
        <xdr:sp macro="" textlink="">
          <xdr:nvSpPr>
            <xdr:cNvPr id="61351" name="Button 935" hidden="1">
              <a:extLst>
                <a:ext uri="{63B3BB69-23CF-44E3-9099-C40C66FF867C}">
                  <a14:compatExt spid="_x0000_s61351"/>
                </a:ext>
                <a:ext uri="{FF2B5EF4-FFF2-40B4-BE49-F238E27FC236}">
                  <a16:creationId xmlns:a16="http://schemas.microsoft.com/office/drawing/2014/main" xmlns="" id="{00000000-0008-0000-3B00-0000A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720953</xdr:row>
          <xdr:rowOff>0</xdr:rowOff>
        </xdr:from>
        <xdr:to>
          <xdr:col>13827</xdr:col>
          <xdr:colOff>0</xdr:colOff>
          <xdr:row>720953</xdr:row>
          <xdr:rowOff>0</xdr:rowOff>
        </xdr:to>
        <xdr:sp macro="" textlink="">
          <xdr:nvSpPr>
            <xdr:cNvPr id="61352" name="Button 936" hidden="1">
              <a:extLst>
                <a:ext uri="{63B3BB69-23CF-44E3-9099-C40C66FF867C}">
                  <a14:compatExt spid="_x0000_s61352"/>
                </a:ext>
                <a:ext uri="{FF2B5EF4-FFF2-40B4-BE49-F238E27FC236}">
                  <a16:creationId xmlns:a16="http://schemas.microsoft.com/office/drawing/2014/main" xmlns="" id="{00000000-0008-0000-3B00-0000A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786489</xdr:row>
          <xdr:rowOff>0</xdr:rowOff>
        </xdr:from>
        <xdr:to>
          <xdr:col>13827</xdr:col>
          <xdr:colOff>0</xdr:colOff>
          <xdr:row>786489</xdr:row>
          <xdr:rowOff>0</xdr:rowOff>
        </xdr:to>
        <xdr:sp macro="" textlink="">
          <xdr:nvSpPr>
            <xdr:cNvPr id="61353" name="Button 937" hidden="1">
              <a:extLst>
                <a:ext uri="{63B3BB69-23CF-44E3-9099-C40C66FF867C}">
                  <a14:compatExt spid="_x0000_s61353"/>
                </a:ext>
                <a:ext uri="{FF2B5EF4-FFF2-40B4-BE49-F238E27FC236}">
                  <a16:creationId xmlns:a16="http://schemas.microsoft.com/office/drawing/2014/main" xmlns="" id="{00000000-0008-0000-3B00-0000A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852025</xdr:row>
          <xdr:rowOff>0</xdr:rowOff>
        </xdr:from>
        <xdr:to>
          <xdr:col>13827</xdr:col>
          <xdr:colOff>0</xdr:colOff>
          <xdr:row>852025</xdr:row>
          <xdr:rowOff>0</xdr:rowOff>
        </xdr:to>
        <xdr:sp macro="" textlink="">
          <xdr:nvSpPr>
            <xdr:cNvPr id="61354" name="Button 938" hidden="1">
              <a:extLst>
                <a:ext uri="{63B3BB69-23CF-44E3-9099-C40C66FF867C}">
                  <a14:compatExt spid="_x0000_s61354"/>
                </a:ext>
                <a:ext uri="{FF2B5EF4-FFF2-40B4-BE49-F238E27FC236}">
                  <a16:creationId xmlns:a16="http://schemas.microsoft.com/office/drawing/2014/main" xmlns="" id="{00000000-0008-0000-3B00-0000A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917561</xdr:row>
          <xdr:rowOff>0</xdr:rowOff>
        </xdr:from>
        <xdr:to>
          <xdr:col>13827</xdr:col>
          <xdr:colOff>0</xdr:colOff>
          <xdr:row>917561</xdr:row>
          <xdr:rowOff>0</xdr:rowOff>
        </xdr:to>
        <xdr:sp macro="" textlink="">
          <xdr:nvSpPr>
            <xdr:cNvPr id="61355" name="Button 939" hidden="1">
              <a:extLst>
                <a:ext uri="{63B3BB69-23CF-44E3-9099-C40C66FF867C}">
                  <a14:compatExt spid="_x0000_s61355"/>
                </a:ext>
                <a:ext uri="{FF2B5EF4-FFF2-40B4-BE49-F238E27FC236}">
                  <a16:creationId xmlns:a16="http://schemas.microsoft.com/office/drawing/2014/main" xmlns="" id="{00000000-0008-0000-3B00-0000A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983097</xdr:row>
          <xdr:rowOff>0</xdr:rowOff>
        </xdr:from>
        <xdr:to>
          <xdr:col>13827</xdr:col>
          <xdr:colOff>0</xdr:colOff>
          <xdr:row>983097</xdr:row>
          <xdr:rowOff>0</xdr:rowOff>
        </xdr:to>
        <xdr:sp macro="" textlink="">
          <xdr:nvSpPr>
            <xdr:cNvPr id="61356" name="Button 940" hidden="1">
              <a:extLst>
                <a:ext uri="{63B3BB69-23CF-44E3-9099-C40C66FF867C}">
                  <a14:compatExt spid="_x0000_s61356"/>
                </a:ext>
                <a:ext uri="{FF2B5EF4-FFF2-40B4-BE49-F238E27FC236}">
                  <a16:creationId xmlns:a16="http://schemas.microsoft.com/office/drawing/2014/main" xmlns="" id="{00000000-0008-0000-3B00-0000A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14081</xdr:col>
          <xdr:colOff>0</xdr:colOff>
          <xdr:row>56</xdr:row>
          <xdr:rowOff>0</xdr:rowOff>
        </xdr:from>
        <xdr:to>
          <xdr:col>14081</xdr:col>
          <xdr:colOff>0</xdr:colOff>
          <xdr:row>56</xdr:row>
          <xdr:rowOff>0</xdr:rowOff>
        </xdr:to>
        <xdr:sp macro="" textlink="">
          <xdr:nvSpPr>
            <xdr:cNvPr id="61357" name="Button 941" hidden="1">
              <a:extLst>
                <a:ext uri="{63B3BB69-23CF-44E3-9099-C40C66FF867C}">
                  <a14:compatExt spid="_x0000_s61357"/>
                </a:ext>
                <a:ext uri="{FF2B5EF4-FFF2-40B4-BE49-F238E27FC236}">
                  <a16:creationId xmlns:a16="http://schemas.microsoft.com/office/drawing/2014/main" xmlns="" id="{00000000-0008-0000-3B00-0000A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65593</xdr:row>
          <xdr:rowOff>0</xdr:rowOff>
        </xdr:from>
        <xdr:to>
          <xdr:col>14083</xdr:col>
          <xdr:colOff>0</xdr:colOff>
          <xdr:row>65593</xdr:row>
          <xdr:rowOff>0</xdr:rowOff>
        </xdr:to>
        <xdr:sp macro="" textlink="">
          <xdr:nvSpPr>
            <xdr:cNvPr id="61358" name="Button 942" hidden="1">
              <a:extLst>
                <a:ext uri="{63B3BB69-23CF-44E3-9099-C40C66FF867C}">
                  <a14:compatExt spid="_x0000_s61358"/>
                </a:ext>
                <a:ext uri="{FF2B5EF4-FFF2-40B4-BE49-F238E27FC236}">
                  <a16:creationId xmlns:a16="http://schemas.microsoft.com/office/drawing/2014/main" xmlns="" id="{00000000-0008-0000-3B00-0000A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131129</xdr:row>
          <xdr:rowOff>0</xdr:rowOff>
        </xdr:from>
        <xdr:to>
          <xdr:col>14083</xdr:col>
          <xdr:colOff>0</xdr:colOff>
          <xdr:row>131129</xdr:row>
          <xdr:rowOff>0</xdr:rowOff>
        </xdr:to>
        <xdr:sp macro="" textlink="">
          <xdr:nvSpPr>
            <xdr:cNvPr id="61359" name="Button 943" hidden="1">
              <a:extLst>
                <a:ext uri="{63B3BB69-23CF-44E3-9099-C40C66FF867C}">
                  <a14:compatExt spid="_x0000_s61359"/>
                </a:ext>
                <a:ext uri="{FF2B5EF4-FFF2-40B4-BE49-F238E27FC236}">
                  <a16:creationId xmlns:a16="http://schemas.microsoft.com/office/drawing/2014/main" xmlns="" id="{00000000-0008-0000-3B00-0000A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196665</xdr:row>
          <xdr:rowOff>0</xdr:rowOff>
        </xdr:from>
        <xdr:to>
          <xdr:col>14083</xdr:col>
          <xdr:colOff>0</xdr:colOff>
          <xdr:row>196665</xdr:row>
          <xdr:rowOff>0</xdr:rowOff>
        </xdr:to>
        <xdr:sp macro="" textlink="">
          <xdr:nvSpPr>
            <xdr:cNvPr id="61360" name="Button 944" hidden="1">
              <a:extLst>
                <a:ext uri="{63B3BB69-23CF-44E3-9099-C40C66FF867C}">
                  <a14:compatExt spid="_x0000_s61360"/>
                </a:ext>
                <a:ext uri="{FF2B5EF4-FFF2-40B4-BE49-F238E27FC236}">
                  <a16:creationId xmlns:a16="http://schemas.microsoft.com/office/drawing/2014/main" xmlns="" id="{00000000-0008-0000-3B00-0000B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262201</xdr:row>
          <xdr:rowOff>0</xdr:rowOff>
        </xdr:from>
        <xdr:to>
          <xdr:col>14083</xdr:col>
          <xdr:colOff>0</xdr:colOff>
          <xdr:row>262201</xdr:row>
          <xdr:rowOff>0</xdr:rowOff>
        </xdr:to>
        <xdr:sp macro="" textlink="">
          <xdr:nvSpPr>
            <xdr:cNvPr id="61361" name="Button 945" hidden="1">
              <a:extLst>
                <a:ext uri="{63B3BB69-23CF-44E3-9099-C40C66FF867C}">
                  <a14:compatExt spid="_x0000_s61361"/>
                </a:ext>
                <a:ext uri="{FF2B5EF4-FFF2-40B4-BE49-F238E27FC236}">
                  <a16:creationId xmlns:a16="http://schemas.microsoft.com/office/drawing/2014/main" xmlns="" id="{00000000-0008-0000-3B00-0000B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327737</xdr:row>
          <xdr:rowOff>0</xdr:rowOff>
        </xdr:from>
        <xdr:to>
          <xdr:col>14083</xdr:col>
          <xdr:colOff>0</xdr:colOff>
          <xdr:row>327737</xdr:row>
          <xdr:rowOff>0</xdr:rowOff>
        </xdr:to>
        <xdr:sp macro="" textlink="">
          <xdr:nvSpPr>
            <xdr:cNvPr id="61362" name="Button 946" hidden="1">
              <a:extLst>
                <a:ext uri="{63B3BB69-23CF-44E3-9099-C40C66FF867C}">
                  <a14:compatExt spid="_x0000_s61362"/>
                </a:ext>
                <a:ext uri="{FF2B5EF4-FFF2-40B4-BE49-F238E27FC236}">
                  <a16:creationId xmlns:a16="http://schemas.microsoft.com/office/drawing/2014/main" xmlns="" id="{00000000-0008-0000-3B00-0000B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393273</xdr:row>
          <xdr:rowOff>0</xdr:rowOff>
        </xdr:from>
        <xdr:to>
          <xdr:col>14083</xdr:col>
          <xdr:colOff>0</xdr:colOff>
          <xdr:row>393273</xdr:row>
          <xdr:rowOff>0</xdr:rowOff>
        </xdr:to>
        <xdr:sp macro="" textlink="">
          <xdr:nvSpPr>
            <xdr:cNvPr id="61363" name="Button 947" hidden="1">
              <a:extLst>
                <a:ext uri="{63B3BB69-23CF-44E3-9099-C40C66FF867C}">
                  <a14:compatExt spid="_x0000_s61363"/>
                </a:ext>
                <a:ext uri="{FF2B5EF4-FFF2-40B4-BE49-F238E27FC236}">
                  <a16:creationId xmlns:a16="http://schemas.microsoft.com/office/drawing/2014/main" xmlns="" id="{00000000-0008-0000-3B00-0000B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458809</xdr:row>
          <xdr:rowOff>0</xdr:rowOff>
        </xdr:from>
        <xdr:to>
          <xdr:col>14083</xdr:col>
          <xdr:colOff>0</xdr:colOff>
          <xdr:row>458809</xdr:row>
          <xdr:rowOff>0</xdr:rowOff>
        </xdr:to>
        <xdr:sp macro="" textlink="">
          <xdr:nvSpPr>
            <xdr:cNvPr id="61364" name="Button 948" hidden="1">
              <a:extLst>
                <a:ext uri="{63B3BB69-23CF-44E3-9099-C40C66FF867C}">
                  <a14:compatExt spid="_x0000_s61364"/>
                </a:ext>
                <a:ext uri="{FF2B5EF4-FFF2-40B4-BE49-F238E27FC236}">
                  <a16:creationId xmlns:a16="http://schemas.microsoft.com/office/drawing/2014/main" xmlns="" id="{00000000-0008-0000-3B00-0000B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524345</xdr:row>
          <xdr:rowOff>0</xdr:rowOff>
        </xdr:from>
        <xdr:to>
          <xdr:col>14083</xdr:col>
          <xdr:colOff>0</xdr:colOff>
          <xdr:row>524345</xdr:row>
          <xdr:rowOff>0</xdr:rowOff>
        </xdr:to>
        <xdr:sp macro="" textlink="">
          <xdr:nvSpPr>
            <xdr:cNvPr id="61365" name="Button 949" hidden="1">
              <a:extLst>
                <a:ext uri="{63B3BB69-23CF-44E3-9099-C40C66FF867C}">
                  <a14:compatExt spid="_x0000_s61365"/>
                </a:ext>
                <a:ext uri="{FF2B5EF4-FFF2-40B4-BE49-F238E27FC236}">
                  <a16:creationId xmlns:a16="http://schemas.microsoft.com/office/drawing/2014/main" xmlns="" id="{00000000-0008-0000-3B00-0000B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589881</xdr:row>
          <xdr:rowOff>0</xdr:rowOff>
        </xdr:from>
        <xdr:to>
          <xdr:col>14083</xdr:col>
          <xdr:colOff>0</xdr:colOff>
          <xdr:row>589881</xdr:row>
          <xdr:rowOff>0</xdr:rowOff>
        </xdr:to>
        <xdr:sp macro="" textlink="">
          <xdr:nvSpPr>
            <xdr:cNvPr id="61366" name="Button 950" hidden="1">
              <a:extLst>
                <a:ext uri="{63B3BB69-23CF-44E3-9099-C40C66FF867C}">
                  <a14:compatExt spid="_x0000_s61366"/>
                </a:ext>
                <a:ext uri="{FF2B5EF4-FFF2-40B4-BE49-F238E27FC236}">
                  <a16:creationId xmlns:a16="http://schemas.microsoft.com/office/drawing/2014/main" xmlns="" id="{00000000-0008-0000-3B00-0000B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655417</xdr:row>
          <xdr:rowOff>0</xdr:rowOff>
        </xdr:from>
        <xdr:to>
          <xdr:col>14083</xdr:col>
          <xdr:colOff>0</xdr:colOff>
          <xdr:row>655417</xdr:row>
          <xdr:rowOff>0</xdr:rowOff>
        </xdr:to>
        <xdr:sp macro="" textlink="">
          <xdr:nvSpPr>
            <xdr:cNvPr id="61367" name="Button 951" hidden="1">
              <a:extLst>
                <a:ext uri="{63B3BB69-23CF-44E3-9099-C40C66FF867C}">
                  <a14:compatExt spid="_x0000_s61367"/>
                </a:ext>
                <a:ext uri="{FF2B5EF4-FFF2-40B4-BE49-F238E27FC236}">
                  <a16:creationId xmlns:a16="http://schemas.microsoft.com/office/drawing/2014/main" xmlns="" id="{00000000-0008-0000-3B00-0000B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720953</xdr:row>
          <xdr:rowOff>0</xdr:rowOff>
        </xdr:from>
        <xdr:to>
          <xdr:col>14083</xdr:col>
          <xdr:colOff>0</xdr:colOff>
          <xdr:row>720953</xdr:row>
          <xdr:rowOff>0</xdr:rowOff>
        </xdr:to>
        <xdr:sp macro="" textlink="">
          <xdr:nvSpPr>
            <xdr:cNvPr id="61368" name="Button 952" hidden="1">
              <a:extLst>
                <a:ext uri="{63B3BB69-23CF-44E3-9099-C40C66FF867C}">
                  <a14:compatExt spid="_x0000_s61368"/>
                </a:ext>
                <a:ext uri="{FF2B5EF4-FFF2-40B4-BE49-F238E27FC236}">
                  <a16:creationId xmlns:a16="http://schemas.microsoft.com/office/drawing/2014/main" xmlns="" id="{00000000-0008-0000-3B00-0000B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786489</xdr:row>
          <xdr:rowOff>0</xdr:rowOff>
        </xdr:from>
        <xdr:to>
          <xdr:col>14083</xdr:col>
          <xdr:colOff>0</xdr:colOff>
          <xdr:row>786489</xdr:row>
          <xdr:rowOff>0</xdr:rowOff>
        </xdr:to>
        <xdr:sp macro="" textlink="">
          <xdr:nvSpPr>
            <xdr:cNvPr id="61369" name="Button 953" hidden="1">
              <a:extLst>
                <a:ext uri="{63B3BB69-23CF-44E3-9099-C40C66FF867C}">
                  <a14:compatExt spid="_x0000_s61369"/>
                </a:ext>
                <a:ext uri="{FF2B5EF4-FFF2-40B4-BE49-F238E27FC236}">
                  <a16:creationId xmlns:a16="http://schemas.microsoft.com/office/drawing/2014/main" xmlns="" id="{00000000-0008-0000-3B00-0000B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852025</xdr:row>
          <xdr:rowOff>0</xdr:rowOff>
        </xdr:from>
        <xdr:to>
          <xdr:col>14083</xdr:col>
          <xdr:colOff>0</xdr:colOff>
          <xdr:row>852025</xdr:row>
          <xdr:rowOff>0</xdr:rowOff>
        </xdr:to>
        <xdr:sp macro="" textlink="">
          <xdr:nvSpPr>
            <xdr:cNvPr id="61370" name="Button 954" hidden="1">
              <a:extLst>
                <a:ext uri="{63B3BB69-23CF-44E3-9099-C40C66FF867C}">
                  <a14:compatExt spid="_x0000_s61370"/>
                </a:ext>
                <a:ext uri="{FF2B5EF4-FFF2-40B4-BE49-F238E27FC236}">
                  <a16:creationId xmlns:a16="http://schemas.microsoft.com/office/drawing/2014/main" xmlns="" id="{00000000-0008-0000-3B00-0000B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917561</xdr:row>
          <xdr:rowOff>0</xdr:rowOff>
        </xdr:from>
        <xdr:to>
          <xdr:col>14083</xdr:col>
          <xdr:colOff>0</xdr:colOff>
          <xdr:row>917561</xdr:row>
          <xdr:rowOff>0</xdr:rowOff>
        </xdr:to>
        <xdr:sp macro="" textlink="">
          <xdr:nvSpPr>
            <xdr:cNvPr id="61371" name="Button 955" hidden="1">
              <a:extLst>
                <a:ext uri="{63B3BB69-23CF-44E3-9099-C40C66FF867C}">
                  <a14:compatExt spid="_x0000_s61371"/>
                </a:ext>
                <a:ext uri="{FF2B5EF4-FFF2-40B4-BE49-F238E27FC236}">
                  <a16:creationId xmlns:a16="http://schemas.microsoft.com/office/drawing/2014/main" xmlns="" id="{00000000-0008-0000-3B00-0000B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983097</xdr:row>
          <xdr:rowOff>0</xdr:rowOff>
        </xdr:from>
        <xdr:to>
          <xdr:col>14083</xdr:col>
          <xdr:colOff>0</xdr:colOff>
          <xdr:row>983097</xdr:row>
          <xdr:rowOff>0</xdr:rowOff>
        </xdr:to>
        <xdr:sp macro="" textlink="">
          <xdr:nvSpPr>
            <xdr:cNvPr id="61372" name="Button 956" hidden="1">
              <a:extLst>
                <a:ext uri="{63B3BB69-23CF-44E3-9099-C40C66FF867C}">
                  <a14:compatExt spid="_x0000_s61372"/>
                </a:ext>
                <a:ext uri="{FF2B5EF4-FFF2-40B4-BE49-F238E27FC236}">
                  <a16:creationId xmlns:a16="http://schemas.microsoft.com/office/drawing/2014/main" xmlns="" id="{00000000-0008-0000-3B00-0000B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14337</xdr:col>
          <xdr:colOff>0</xdr:colOff>
          <xdr:row>56</xdr:row>
          <xdr:rowOff>0</xdr:rowOff>
        </xdr:from>
        <xdr:to>
          <xdr:col>14337</xdr:col>
          <xdr:colOff>0</xdr:colOff>
          <xdr:row>56</xdr:row>
          <xdr:rowOff>0</xdr:rowOff>
        </xdr:to>
        <xdr:sp macro="" textlink="">
          <xdr:nvSpPr>
            <xdr:cNvPr id="61373" name="Button 957" hidden="1">
              <a:extLst>
                <a:ext uri="{63B3BB69-23CF-44E3-9099-C40C66FF867C}">
                  <a14:compatExt spid="_x0000_s61373"/>
                </a:ext>
                <a:ext uri="{FF2B5EF4-FFF2-40B4-BE49-F238E27FC236}">
                  <a16:creationId xmlns:a16="http://schemas.microsoft.com/office/drawing/2014/main" xmlns="" id="{00000000-0008-0000-3B00-0000B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65593</xdr:row>
          <xdr:rowOff>0</xdr:rowOff>
        </xdr:from>
        <xdr:to>
          <xdr:col>14339</xdr:col>
          <xdr:colOff>0</xdr:colOff>
          <xdr:row>65593</xdr:row>
          <xdr:rowOff>0</xdr:rowOff>
        </xdr:to>
        <xdr:sp macro="" textlink="">
          <xdr:nvSpPr>
            <xdr:cNvPr id="61374" name="Button 958" hidden="1">
              <a:extLst>
                <a:ext uri="{63B3BB69-23CF-44E3-9099-C40C66FF867C}">
                  <a14:compatExt spid="_x0000_s61374"/>
                </a:ext>
                <a:ext uri="{FF2B5EF4-FFF2-40B4-BE49-F238E27FC236}">
                  <a16:creationId xmlns:a16="http://schemas.microsoft.com/office/drawing/2014/main" xmlns="" id="{00000000-0008-0000-3B00-0000B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131129</xdr:row>
          <xdr:rowOff>0</xdr:rowOff>
        </xdr:from>
        <xdr:to>
          <xdr:col>14339</xdr:col>
          <xdr:colOff>0</xdr:colOff>
          <xdr:row>131129</xdr:row>
          <xdr:rowOff>0</xdr:rowOff>
        </xdr:to>
        <xdr:sp macro="" textlink="">
          <xdr:nvSpPr>
            <xdr:cNvPr id="61375" name="Button 959" hidden="1">
              <a:extLst>
                <a:ext uri="{63B3BB69-23CF-44E3-9099-C40C66FF867C}">
                  <a14:compatExt spid="_x0000_s61375"/>
                </a:ext>
                <a:ext uri="{FF2B5EF4-FFF2-40B4-BE49-F238E27FC236}">
                  <a16:creationId xmlns:a16="http://schemas.microsoft.com/office/drawing/2014/main" xmlns="" id="{00000000-0008-0000-3B00-0000B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196665</xdr:row>
          <xdr:rowOff>0</xdr:rowOff>
        </xdr:from>
        <xdr:to>
          <xdr:col>14339</xdr:col>
          <xdr:colOff>0</xdr:colOff>
          <xdr:row>196665</xdr:row>
          <xdr:rowOff>0</xdr:rowOff>
        </xdr:to>
        <xdr:sp macro="" textlink="">
          <xdr:nvSpPr>
            <xdr:cNvPr id="61376" name="Button 960" hidden="1">
              <a:extLst>
                <a:ext uri="{63B3BB69-23CF-44E3-9099-C40C66FF867C}">
                  <a14:compatExt spid="_x0000_s61376"/>
                </a:ext>
                <a:ext uri="{FF2B5EF4-FFF2-40B4-BE49-F238E27FC236}">
                  <a16:creationId xmlns:a16="http://schemas.microsoft.com/office/drawing/2014/main" xmlns="" id="{00000000-0008-0000-3B00-0000C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262201</xdr:row>
          <xdr:rowOff>0</xdr:rowOff>
        </xdr:from>
        <xdr:to>
          <xdr:col>14339</xdr:col>
          <xdr:colOff>0</xdr:colOff>
          <xdr:row>262201</xdr:row>
          <xdr:rowOff>0</xdr:rowOff>
        </xdr:to>
        <xdr:sp macro="" textlink="">
          <xdr:nvSpPr>
            <xdr:cNvPr id="61377" name="Button 961" hidden="1">
              <a:extLst>
                <a:ext uri="{63B3BB69-23CF-44E3-9099-C40C66FF867C}">
                  <a14:compatExt spid="_x0000_s61377"/>
                </a:ext>
                <a:ext uri="{FF2B5EF4-FFF2-40B4-BE49-F238E27FC236}">
                  <a16:creationId xmlns:a16="http://schemas.microsoft.com/office/drawing/2014/main" xmlns="" id="{00000000-0008-0000-3B00-0000C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327737</xdr:row>
          <xdr:rowOff>0</xdr:rowOff>
        </xdr:from>
        <xdr:to>
          <xdr:col>14339</xdr:col>
          <xdr:colOff>0</xdr:colOff>
          <xdr:row>327737</xdr:row>
          <xdr:rowOff>0</xdr:rowOff>
        </xdr:to>
        <xdr:sp macro="" textlink="">
          <xdr:nvSpPr>
            <xdr:cNvPr id="61378" name="Button 962" hidden="1">
              <a:extLst>
                <a:ext uri="{63B3BB69-23CF-44E3-9099-C40C66FF867C}">
                  <a14:compatExt spid="_x0000_s61378"/>
                </a:ext>
                <a:ext uri="{FF2B5EF4-FFF2-40B4-BE49-F238E27FC236}">
                  <a16:creationId xmlns:a16="http://schemas.microsoft.com/office/drawing/2014/main" xmlns="" id="{00000000-0008-0000-3B00-0000C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393273</xdr:row>
          <xdr:rowOff>0</xdr:rowOff>
        </xdr:from>
        <xdr:to>
          <xdr:col>14339</xdr:col>
          <xdr:colOff>0</xdr:colOff>
          <xdr:row>393273</xdr:row>
          <xdr:rowOff>0</xdr:rowOff>
        </xdr:to>
        <xdr:sp macro="" textlink="">
          <xdr:nvSpPr>
            <xdr:cNvPr id="61379" name="Button 963" hidden="1">
              <a:extLst>
                <a:ext uri="{63B3BB69-23CF-44E3-9099-C40C66FF867C}">
                  <a14:compatExt spid="_x0000_s61379"/>
                </a:ext>
                <a:ext uri="{FF2B5EF4-FFF2-40B4-BE49-F238E27FC236}">
                  <a16:creationId xmlns:a16="http://schemas.microsoft.com/office/drawing/2014/main" xmlns="" id="{00000000-0008-0000-3B00-0000C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458809</xdr:row>
          <xdr:rowOff>0</xdr:rowOff>
        </xdr:from>
        <xdr:to>
          <xdr:col>14339</xdr:col>
          <xdr:colOff>0</xdr:colOff>
          <xdr:row>458809</xdr:row>
          <xdr:rowOff>0</xdr:rowOff>
        </xdr:to>
        <xdr:sp macro="" textlink="">
          <xdr:nvSpPr>
            <xdr:cNvPr id="61380" name="Button 964" hidden="1">
              <a:extLst>
                <a:ext uri="{63B3BB69-23CF-44E3-9099-C40C66FF867C}">
                  <a14:compatExt spid="_x0000_s61380"/>
                </a:ext>
                <a:ext uri="{FF2B5EF4-FFF2-40B4-BE49-F238E27FC236}">
                  <a16:creationId xmlns:a16="http://schemas.microsoft.com/office/drawing/2014/main" xmlns="" id="{00000000-0008-0000-3B00-0000C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524345</xdr:row>
          <xdr:rowOff>0</xdr:rowOff>
        </xdr:from>
        <xdr:to>
          <xdr:col>14339</xdr:col>
          <xdr:colOff>0</xdr:colOff>
          <xdr:row>524345</xdr:row>
          <xdr:rowOff>0</xdr:rowOff>
        </xdr:to>
        <xdr:sp macro="" textlink="">
          <xdr:nvSpPr>
            <xdr:cNvPr id="61381" name="Button 965" hidden="1">
              <a:extLst>
                <a:ext uri="{63B3BB69-23CF-44E3-9099-C40C66FF867C}">
                  <a14:compatExt spid="_x0000_s61381"/>
                </a:ext>
                <a:ext uri="{FF2B5EF4-FFF2-40B4-BE49-F238E27FC236}">
                  <a16:creationId xmlns:a16="http://schemas.microsoft.com/office/drawing/2014/main" xmlns="" id="{00000000-0008-0000-3B00-0000C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589881</xdr:row>
          <xdr:rowOff>0</xdr:rowOff>
        </xdr:from>
        <xdr:to>
          <xdr:col>14339</xdr:col>
          <xdr:colOff>0</xdr:colOff>
          <xdr:row>589881</xdr:row>
          <xdr:rowOff>0</xdr:rowOff>
        </xdr:to>
        <xdr:sp macro="" textlink="">
          <xdr:nvSpPr>
            <xdr:cNvPr id="61382" name="Button 966" hidden="1">
              <a:extLst>
                <a:ext uri="{63B3BB69-23CF-44E3-9099-C40C66FF867C}">
                  <a14:compatExt spid="_x0000_s61382"/>
                </a:ext>
                <a:ext uri="{FF2B5EF4-FFF2-40B4-BE49-F238E27FC236}">
                  <a16:creationId xmlns:a16="http://schemas.microsoft.com/office/drawing/2014/main" xmlns="" id="{00000000-0008-0000-3B00-0000C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655417</xdr:row>
          <xdr:rowOff>0</xdr:rowOff>
        </xdr:from>
        <xdr:to>
          <xdr:col>14339</xdr:col>
          <xdr:colOff>0</xdr:colOff>
          <xdr:row>655417</xdr:row>
          <xdr:rowOff>0</xdr:rowOff>
        </xdr:to>
        <xdr:sp macro="" textlink="">
          <xdr:nvSpPr>
            <xdr:cNvPr id="61383" name="Button 967" hidden="1">
              <a:extLst>
                <a:ext uri="{63B3BB69-23CF-44E3-9099-C40C66FF867C}">
                  <a14:compatExt spid="_x0000_s61383"/>
                </a:ext>
                <a:ext uri="{FF2B5EF4-FFF2-40B4-BE49-F238E27FC236}">
                  <a16:creationId xmlns:a16="http://schemas.microsoft.com/office/drawing/2014/main" xmlns="" id="{00000000-0008-0000-3B00-0000C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720953</xdr:row>
          <xdr:rowOff>0</xdr:rowOff>
        </xdr:from>
        <xdr:to>
          <xdr:col>14339</xdr:col>
          <xdr:colOff>0</xdr:colOff>
          <xdr:row>720953</xdr:row>
          <xdr:rowOff>0</xdr:rowOff>
        </xdr:to>
        <xdr:sp macro="" textlink="">
          <xdr:nvSpPr>
            <xdr:cNvPr id="61384" name="Button 968" hidden="1">
              <a:extLst>
                <a:ext uri="{63B3BB69-23CF-44E3-9099-C40C66FF867C}">
                  <a14:compatExt spid="_x0000_s61384"/>
                </a:ext>
                <a:ext uri="{FF2B5EF4-FFF2-40B4-BE49-F238E27FC236}">
                  <a16:creationId xmlns:a16="http://schemas.microsoft.com/office/drawing/2014/main" xmlns="" id="{00000000-0008-0000-3B00-0000C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786489</xdr:row>
          <xdr:rowOff>0</xdr:rowOff>
        </xdr:from>
        <xdr:to>
          <xdr:col>14339</xdr:col>
          <xdr:colOff>0</xdr:colOff>
          <xdr:row>786489</xdr:row>
          <xdr:rowOff>0</xdr:rowOff>
        </xdr:to>
        <xdr:sp macro="" textlink="">
          <xdr:nvSpPr>
            <xdr:cNvPr id="61385" name="Button 969" hidden="1">
              <a:extLst>
                <a:ext uri="{63B3BB69-23CF-44E3-9099-C40C66FF867C}">
                  <a14:compatExt spid="_x0000_s61385"/>
                </a:ext>
                <a:ext uri="{FF2B5EF4-FFF2-40B4-BE49-F238E27FC236}">
                  <a16:creationId xmlns:a16="http://schemas.microsoft.com/office/drawing/2014/main" xmlns="" id="{00000000-0008-0000-3B00-0000C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852025</xdr:row>
          <xdr:rowOff>0</xdr:rowOff>
        </xdr:from>
        <xdr:to>
          <xdr:col>14339</xdr:col>
          <xdr:colOff>0</xdr:colOff>
          <xdr:row>852025</xdr:row>
          <xdr:rowOff>0</xdr:rowOff>
        </xdr:to>
        <xdr:sp macro="" textlink="">
          <xdr:nvSpPr>
            <xdr:cNvPr id="61386" name="Button 970" hidden="1">
              <a:extLst>
                <a:ext uri="{63B3BB69-23CF-44E3-9099-C40C66FF867C}">
                  <a14:compatExt spid="_x0000_s61386"/>
                </a:ext>
                <a:ext uri="{FF2B5EF4-FFF2-40B4-BE49-F238E27FC236}">
                  <a16:creationId xmlns:a16="http://schemas.microsoft.com/office/drawing/2014/main" xmlns="" id="{00000000-0008-0000-3B00-0000C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917561</xdr:row>
          <xdr:rowOff>0</xdr:rowOff>
        </xdr:from>
        <xdr:to>
          <xdr:col>14339</xdr:col>
          <xdr:colOff>0</xdr:colOff>
          <xdr:row>917561</xdr:row>
          <xdr:rowOff>0</xdr:rowOff>
        </xdr:to>
        <xdr:sp macro="" textlink="">
          <xdr:nvSpPr>
            <xdr:cNvPr id="61387" name="Button 971" hidden="1">
              <a:extLst>
                <a:ext uri="{63B3BB69-23CF-44E3-9099-C40C66FF867C}">
                  <a14:compatExt spid="_x0000_s61387"/>
                </a:ext>
                <a:ext uri="{FF2B5EF4-FFF2-40B4-BE49-F238E27FC236}">
                  <a16:creationId xmlns:a16="http://schemas.microsoft.com/office/drawing/2014/main" xmlns="" id="{00000000-0008-0000-3B00-0000C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983097</xdr:row>
          <xdr:rowOff>0</xdr:rowOff>
        </xdr:from>
        <xdr:to>
          <xdr:col>14339</xdr:col>
          <xdr:colOff>0</xdr:colOff>
          <xdr:row>983097</xdr:row>
          <xdr:rowOff>0</xdr:rowOff>
        </xdr:to>
        <xdr:sp macro="" textlink="">
          <xdr:nvSpPr>
            <xdr:cNvPr id="61388" name="Button 972" hidden="1">
              <a:extLst>
                <a:ext uri="{63B3BB69-23CF-44E3-9099-C40C66FF867C}">
                  <a14:compatExt spid="_x0000_s61388"/>
                </a:ext>
                <a:ext uri="{FF2B5EF4-FFF2-40B4-BE49-F238E27FC236}">
                  <a16:creationId xmlns:a16="http://schemas.microsoft.com/office/drawing/2014/main" xmlns="" id="{00000000-0008-0000-3B00-0000C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14593</xdr:col>
          <xdr:colOff>0</xdr:colOff>
          <xdr:row>56</xdr:row>
          <xdr:rowOff>0</xdr:rowOff>
        </xdr:from>
        <xdr:to>
          <xdr:col>14593</xdr:col>
          <xdr:colOff>0</xdr:colOff>
          <xdr:row>56</xdr:row>
          <xdr:rowOff>0</xdr:rowOff>
        </xdr:to>
        <xdr:sp macro="" textlink="">
          <xdr:nvSpPr>
            <xdr:cNvPr id="61389" name="Button 973" hidden="1">
              <a:extLst>
                <a:ext uri="{63B3BB69-23CF-44E3-9099-C40C66FF867C}">
                  <a14:compatExt spid="_x0000_s61389"/>
                </a:ext>
                <a:ext uri="{FF2B5EF4-FFF2-40B4-BE49-F238E27FC236}">
                  <a16:creationId xmlns:a16="http://schemas.microsoft.com/office/drawing/2014/main" xmlns="" id="{00000000-0008-0000-3B00-0000C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65593</xdr:row>
          <xdr:rowOff>0</xdr:rowOff>
        </xdr:from>
        <xdr:to>
          <xdr:col>14595</xdr:col>
          <xdr:colOff>0</xdr:colOff>
          <xdr:row>65593</xdr:row>
          <xdr:rowOff>0</xdr:rowOff>
        </xdr:to>
        <xdr:sp macro="" textlink="">
          <xdr:nvSpPr>
            <xdr:cNvPr id="61390" name="Button 974" hidden="1">
              <a:extLst>
                <a:ext uri="{63B3BB69-23CF-44E3-9099-C40C66FF867C}">
                  <a14:compatExt spid="_x0000_s61390"/>
                </a:ext>
                <a:ext uri="{FF2B5EF4-FFF2-40B4-BE49-F238E27FC236}">
                  <a16:creationId xmlns:a16="http://schemas.microsoft.com/office/drawing/2014/main" xmlns="" id="{00000000-0008-0000-3B00-0000C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131129</xdr:row>
          <xdr:rowOff>0</xdr:rowOff>
        </xdr:from>
        <xdr:to>
          <xdr:col>14595</xdr:col>
          <xdr:colOff>0</xdr:colOff>
          <xdr:row>131129</xdr:row>
          <xdr:rowOff>0</xdr:rowOff>
        </xdr:to>
        <xdr:sp macro="" textlink="">
          <xdr:nvSpPr>
            <xdr:cNvPr id="61391" name="Button 975" hidden="1">
              <a:extLst>
                <a:ext uri="{63B3BB69-23CF-44E3-9099-C40C66FF867C}">
                  <a14:compatExt spid="_x0000_s61391"/>
                </a:ext>
                <a:ext uri="{FF2B5EF4-FFF2-40B4-BE49-F238E27FC236}">
                  <a16:creationId xmlns:a16="http://schemas.microsoft.com/office/drawing/2014/main" xmlns="" id="{00000000-0008-0000-3B00-0000C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196665</xdr:row>
          <xdr:rowOff>0</xdr:rowOff>
        </xdr:from>
        <xdr:to>
          <xdr:col>14595</xdr:col>
          <xdr:colOff>0</xdr:colOff>
          <xdr:row>196665</xdr:row>
          <xdr:rowOff>0</xdr:rowOff>
        </xdr:to>
        <xdr:sp macro="" textlink="">
          <xdr:nvSpPr>
            <xdr:cNvPr id="61392" name="Button 976" hidden="1">
              <a:extLst>
                <a:ext uri="{63B3BB69-23CF-44E3-9099-C40C66FF867C}">
                  <a14:compatExt spid="_x0000_s61392"/>
                </a:ext>
                <a:ext uri="{FF2B5EF4-FFF2-40B4-BE49-F238E27FC236}">
                  <a16:creationId xmlns:a16="http://schemas.microsoft.com/office/drawing/2014/main" xmlns="" id="{00000000-0008-0000-3B00-0000D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262201</xdr:row>
          <xdr:rowOff>0</xdr:rowOff>
        </xdr:from>
        <xdr:to>
          <xdr:col>14595</xdr:col>
          <xdr:colOff>0</xdr:colOff>
          <xdr:row>262201</xdr:row>
          <xdr:rowOff>0</xdr:rowOff>
        </xdr:to>
        <xdr:sp macro="" textlink="">
          <xdr:nvSpPr>
            <xdr:cNvPr id="61393" name="Button 977" hidden="1">
              <a:extLst>
                <a:ext uri="{63B3BB69-23CF-44E3-9099-C40C66FF867C}">
                  <a14:compatExt spid="_x0000_s61393"/>
                </a:ext>
                <a:ext uri="{FF2B5EF4-FFF2-40B4-BE49-F238E27FC236}">
                  <a16:creationId xmlns:a16="http://schemas.microsoft.com/office/drawing/2014/main" xmlns="" id="{00000000-0008-0000-3B00-0000D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327737</xdr:row>
          <xdr:rowOff>0</xdr:rowOff>
        </xdr:from>
        <xdr:to>
          <xdr:col>14595</xdr:col>
          <xdr:colOff>0</xdr:colOff>
          <xdr:row>327737</xdr:row>
          <xdr:rowOff>0</xdr:rowOff>
        </xdr:to>
        <xdr:sp macro="" textlink="">
          <xdr:nvSpPr>
            <xdr:cNvPr id="61394" name="Button 978" hidden="1">
              <a:extLst>
                <a:ext uri="{63B3BB69-23CF-44E3-9099-C40C66FF867C}">
                  <a14:compatExt spid="_x0000_s61394"/>
                </a:ext>
                <a:ext uri="{FF2B5EF4-FFF2-40B4-BE49-F238E27FC236}">
                  <a16:creationId xmlns:a16="http://schemas.microsoft.com/office/drawing/2014/main" xmlns="" id="{00000000-0008-0000-3B00-0000D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393273</xdr:row>
          <xdr:rowOff>0</xdr:rowOff>
        </xdr:from>
        <xdr:to>
          <xdr:col>14595</xdr:col>
          <xdr:colOff>0</xdr:colOff>
          <xdr:row>393273</xdr:row>
          <xdr:rowOff>0</xdr:rowOff>
        </xdr:to>
        <xdr:sp macro="" textlink="">
          <xdr:nvSpPr>
            <xdr:cNvPr id="61395" name="Button 979" hidden="1">
              <a:extLst>
                <a:ext uri="{63B3BB69-23CF-44E3-9099-C40C66FF867C}">
                  <a14:compatExt spid="_x0000_s61395"/>
                </a:ext>
                <a:ext uri="{FF2B5EF4-FFF2-40B4-BE49-F238E27FC236}">
                  <a16:creationId xmlns:a16="http://schemas.microsoft.com/office/drawing/2014/main" xmlns="" id="{00000000-0008-0000-3B00-0000D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458809</xdr:row>
          <xdr:rowOff>0</xdr:rowOff>
        </xdr:from>
        <xdr:to>
          <xdr:col>14595</xdr:col>
          <xdr:colOff>0</xdr:colOff>
          <xdr:row>458809</xdr:row>
          <xdr:rowOff>0</xdr:rowOff>
        </xdr:to>
        <xdr:sp macro="" textlink="">
          <xdr:nvSpPr>
            <xdr:cNvPr id="61396" name="Button 980" hidden="1">
              <a:extLst>
                <a:ext uri="{63B3BB69-23CF-44E3-9099-C40C66FF867C}">
                  <a14:compatExt spid="_x0000_s61396"/>
                </a:ext>
                <a:ext uri="{FF2B5EF4-FFF2-40B4-BE49-F238E27FC236}">
                  <a16:creationId xmlns:a16="http://schemas.microsoft.com/office/drawing/2014/main" xmlns="" id="{00000000-0008-0000-3B00-0000D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524345</xdr:row>
          <xdr:rowOff>0</xdr:rowOff>
        </xdr:from>
        <xdr:to>
          <xdr:col>14595</xdr:col>
          <xdr:colOff>0</xdr:colOff>
          <xdr:row>524345</xdr:row>
          <xdr:rowOff>0</xdr:rowOff>
        </xdr:to>
        <xdr:sp macro="" textlink="">
          <xdr:nvSpPr>
            <xdr:cNvPr id="61397" name="Button 981" hidden="1">
              <a:extLst>
                <a:ext uri="{63B3BB69-23CF-44E3-9099-C40C66FF867C}">
                  <a14:compatExt spid="_x0000_s61397"/>
                </a:ext>
                <a:ext uri="{FF2B5EF4-FFF2-40B4-BE49-F238E27FC236}">
                  <a16:creationId xmlns:a16="http://schemas.microsoft.com/office/drawing/2014/main" xmlns="" id="{00000000-0008-0000-3B00-0000D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589881</xdr:row>
          <xdr:rowOff>0</xdr:rowOff>
        </xdr:from>
        <xdr:to>
          <xdr:col>14595</xdr:col>
          <xdr:colOff>0</xdr:colOff>
          <xdr:row>589881</xdr:row>
          <xdr:rowOff>0</xdr:rowOff>
        </xdr:to>
        <xdr:sp macro="" textlink="">
          <xdr:nvSpPr>
            <xdr:cNvPr id="61398" name="Button 982" hidden="1">
              <a:extLst>
                <a:ext uri="{63B3BB69-23CF-44E3-9099-C40C66FF867C}">
                  <a14:compatExt spid="_x0000_s61398"/>
                </a:ext>
                <a:ext uri="{FF2B5EF4-FFF2-40B4-BE49-F238E27FC236}">
                  <a16:creationId xmlns:a16="http://schemas.microsoft.com/office/drawing/2014/main" xmlns="" id="{00000000-0008-0000-3B00-0000D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655417</xdr:row>
          <xdr:rowOff>0</xdr:rowOff>
        </xdr:from>
        <xdr:to>
          <xdr:col>14595</xdr:col>
          <xdr:colOff>0</xdr:colOff>
          <xdr:row>655417</xdr:row>
          <xdr:rowOff>0</xdr:rowOff>
        </xdr:to>
        <xdr:sp macro="" textlink="">
          <xdr:nvSpPr>
            <xdr:cNvPr id="61399" name="Button 983" hidden="1">
              <a:extLst>
                <a:ext uri="{63B3BB69-23CF-44E3-9099-C40C66FF867C}">
                  <a14:compatExt spid="_x0000_s61399"/>
                </a:ext>
                <a:ext uri="{FF2B5EF4-FFF2-40B4-BE49-F238E27FC236}">
                  <a16:creationId xmlns:a16="http://schemas.microsoft.com/office/drawing/2014/main" xmlns="" id="{00000000-0008-0000-3B00-0000D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720953</xdr:row>
          <xdr:rowOff>0</xdr:rowOff>
        </xdr:from>
        <xdr:to>
          <xdr:col>14595</xdr:col>
          <xdr:colOff>0</xdr:colOff>
          <xdr:row>720953</xdr:row>
          <xdr:rowOff>0</xdr:rowOff>
        </xdr:to>
        <xdr:sp macro="" textlink="">
          <xdr:nvSpPr>
            <xdr:cNvPr id="61400" name="Button 984" hidden="1">
              <a:extLst>
                <a:ext uri="{63B3BB69-23CF-44E3-9099-C40C66FF867C}">
                  <a14:compatExt spid="_x0000_s61400"/>
                </a:ext>
                <a:ext uri="{FF2B5EF4-FFF2-40B4-BE49-F238E27FC236}">
                  <a16:creationId xmlns:a16="http://schemas.microsoft.com/office/drawing/2014/main" xmlns="" id="{00000000-0008-0000-3B00-0000D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786489</xdr:row>
          <xdr:rowOff>0</xdr:rowOff>
        </xdr:from>
        <xdr:to>
          <xdr:col>14595</xdr:col>
          <xdr:colOff>0</xdr:colOff>
          <xdr:row>786489</xdr:row>
          <xdr:rowOff>0</xdr:rowOff>
        </xdr:to>
        <xdr:sp macro="" textlink="">
          <xdr:nvSpPr>
            <xdr:cNvPr id="61401" name="Button 985" hidden="1">
              <a:extLst>
                <a:ext uri="{63B3BB69-23CF-44E3-9099-C40C66FF867C}">
                  <a14:compatExt spid="_x0000_s61401"/>
                </a:ext>
                <a:ext uri="{FF2B5EF4-FFF2-40B4-BE49-F238E27FC236}">
                  <a16:creationId xmlns:a16="http://schemas.microsoft.com/office/drawing/2014/main" xmlns="" id="{00000000-0008-0000-3B00-0000D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852025</xdr:row>
          <xdr:rowOff>0</xdr:rowOff>
        </xdr:from>
        <xdr:to>
          <xdr:col>14595</xdr:col>
          <xdr:colOff>0</xdr:colOff>
          <xdr:row>852025</xdr:row>
          <xdr:rowOff>0</xdr:rowOff>
        </xdr:to>
        <xdr:sp macro="" textlink="">
          <xdr:nvSpPr>
            <xdr:cNvPr id="61402" name="Button 986" hidden="1">
              <a:extLst>
                <a:ext uri="{63B3BB69-23CF-44E3-9099-C40C66FF867C}">
                  <a14:compatExt spid="_x0000_s61402"/>
                </a:ext>
                <a:ext uri="{FF2B5EF4-FFF2-40B4-BE49-F238E27FC236}">
                  <a16:creationId xmlns:a16="http://schemas.microsoft.com/office/drawing/2014/main" xmlns="" id="{00000000-0008-0000-3B00-0000D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917561</xdr:row>
          <xdr:rowOff>0</xdr:rowOff>
        </xdr:from>
        <xdr:to>
          <xdr:col>14595</xdr:col>
          <xdr:colOff>0</xdr:colOff>
          <xdr:row>917561</xdr:row>
          <xdr:rowOff>0</xdr:rowOff>
        </xdr:to>
        <xdr:sp macro="" textlink="">
          <xdr:nvSpPr>
            <xdr:cNvPr id="61403" name="Button 987" hidden="1">
              <a:extLst>
                <a:ext uri="{63B3BB69-23CF-44E3-9099-C40C66FF867C}">
                  <a14:compatExt spid="_x0000_s61403"/>
                </a:ext>
                <a:ext uri="{FF2B5EF4-FFF2-40B4-BE49-F238E27FC236}">
                  <a16:creationId xmlns:a16="http://schemas.microsoft.com/office/drawing/2014/main" xmlns="" id="{00000000-0008-0000-3B00-0000D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983097</xdr:row>
          <xdr:rowOff>0</xdr:rowOff>
        </xdr:from>
        <xdr:to>
          <xdr:col>14595</xdr:col>
          <xdr:colOff>0</xdr:colOff>
          <xdr:row>983097</xdr:row>
          <xdr:rowOff>0</xdr:rowOff>
        </xdr:to>
        <xdr:sp macro="" textlink="">
          <xdr:nvSpPr>
            <xdr:cNvPr id="61404" name="Button 988" hidden="1">
              <a:extLst>
                <a:ext uri="{63B3BB69-23CF-44E3-9099-C40C66FF867C}">
                  <a14:compatExt spid="_x0000_s61404"/>
                </a:ext>
                <a:ext uri="{FF2B5EF4-FFF2-40B4-BE49-F238E27FC236}">
                  <a16:creationId xmlns:a16="http://schemas.microsoft.com/office/drawing/2014/main" xmlns="" id="{00000000-0008-0000-3B00-0000D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14849</xdr:col>
          <xdr:colOff>0</xdr:colOff>
          <xdr:row>56</xdr:row>
          <xdr:rowOff>0</xdr:rowOff>
        </xdr:from>
        <xdr:to>
          <xdr:col>14849</xdr:col>
          <xdr:colOff>0</xdr:colOff>
          <xdr:row>56</xdr:row>
          <xdr:rowOff>0</xdr:rowOff>
        </xdr:to>
        <xdr:sp macro="" textlink="">
          <xdr:nvSpPr>
            <xdr:cNvPr id="61405" name="Button 989" hidden="1">
              <a:extLst>
                <a:ext uri="{63B3BB69-23CF-44E3-9099-C40C66FF867C}">
                  <a14:compatExt spid="_x0000_s61405"/>
                </a:ext>
                <a:ext uri="{FF2B5EF4-FFF2-40B4-BE49-F238E27FC236}">
                  <a16:creationId xmlns:a16="http://schemas.microsoft.com/office/drawing/2014/main" xmlns="" id="{00000000-0008-0000-3B00-0000D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65593</xdr:row>
          <xdr:rowOff>0</xdr:rowOff>
        </xdr:from>
        <xdr:to>
          <xdr:col>14851</xdr:col>
          <xdr:colOff>0</xdr:colOff>
          <xdr:row>65593</xdr:row>
          <xdr:rowOff>0</xdr:rowOff>
        </xdr:to>
        <xdr:sp macro="" textlink="">
          <xdr:nvSpPr>
            <xdr:cNvPr id="61406" name="Button 990" hidden="1">
              <a:extLst>
                <a:ext uri="{63B3BB69-23CF-44E3-9099-C40C66FF867C}">
                  <a14:compatExt spid="_x0000_s61406"/>
                </a:ext>
                <a:ext uri="{FF2B5EF4-FFF2-40B4-BE49-F238E27FC236}">
                  <a16:creationId xmlns:a16="http://schemas.microsoft.com/office/drawing/2014/main" xmlns="" id="{00000000-0008-0000-3B00-0000D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131129</xdr:row>
          <xdr:rowOff>0</xdr:rowOff>
        </xdr:from>
        <xdr:to>
          <xdr:col>14851</xdr:col>
          <xdr:colOff>0</xdr:colOff>
          <xdr:row>131129</xdr:row>
          <xdr:rowOff>0</xdr:rowOff>
        </xdr:to>
        <xdr:sp macro="" textlink="">
          <xdr:nvSpPr>
            <xdr:cNvPr id="61407" name="Button 991" hidden="1">
              <a:extLst>
                <a:ext uri="{63B3BB69-23CF-44E3-9099-C40C66FF867C}">
                  <a14:compatExt spid="_x0000_s61407"/>
                </a:ext>
                <a:ext uri="{FF2B5EF4-FFF2-40B4-BE49-F238E27FC236}">
                  <a16:creationId xmlns:a16="http://schemas.microsoft.com/office/drawing/2014/main" xmlns="" id="{00000000-0008-0000-3B00-0000D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196665</xdr:row>
          <xdr:rowOff>0</xdr:rowOff>
        </xdr:from>
        <xdr:to>
          <xdr:col>14851</xdr:col>
          <xdr:colOff>0</xdr:colOff>
          <xdr:row>196665</xdr:row>
          <xdr:rowOff>0</xdr:rowOff>
        </xdr:to>
        <xdr:sp macro="" textlink="">
          <xdr:nvSpPr>
            <xdr:cNvPr id="61408" name="Button 992" hidden="1">
              <a:extLst>
                <a:ext uri="{63B3BB69-23CF-44E3-9099-C40C66FF867C}">
                  <a14:compatExt spid="_x0000_s61408"/>
                </a:ext>
                <a:ext uri="{FF2B5EF4-FFF2-40B4-BE49-F238E27FC236}">
                  <a16:creationId xmlns:a16="http://schemas.microsoft.com/office/drawing/2014/main" xmlns="" id="{00000000-0008-0000-3B00-0000E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262201</xdr:row>
          <xdr:rowOff>0</xdr:rowOff>
        </xdr:from>
        <xdr:to>
          <xdr:col>14851</xdr:col>
          <xdr:colOff>0</xdr:colOff>
          <xdr:row>262201</xdr:row>
          <xdr:rowOff>0</xdr:rowOff>
        </xdr:to>
        <xdr:sp macro="" textlink="">
          <xdr:nvSpPr>
            <xdr:cNvPr id="61409" name="Button 993" hidden="1">
              <a:extLst>
                <a:ext uri="{63B3BB69-23CF-44E3-9099-C40C66FF867C}">
                  <a14:compatExt spid="_x0000_s61409"/>
                </a:ext>
                <a:ext uri="{FF2B5EF4-FFF2-40B4-BE49-F238E27FC236}">
                  <a16:creationId xmlns:a16="http://schemas.microsoft.com/office/drawing/2014/main" xmlns="" id="{00000000-0008-0000-3B00-0000E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327737</xdr:row>
          <xdr:rowOff>0</xdr:rowOff>
        </xdr:from>
        <xdr:to>
          <xdr:col>14851</xdr:col>
          <xdr:colOff>0</xdr:colOff>
          <xdr:row>327737</xdr:row>
          <xdr:rowOff>0</xdr:rowOff>
        </xdr:to>
        <xdr:sp macro="" textlink="">
          <xdr:nvSpPr>
            <xdr:cNvPr id="61410" name="Button 994" hidden="1">
              <a:extLst>
                <a:ext uri="{63B3BB69-23CF-44E3-9099-C40C66FF867C}">
                  <a14:compatExt spid="_x0000_s61410"/>
                </a:ext>
                <a:ext uri="{FF2B5EF4-FFF2-40B4-BE49-F238E27FC236}">
                  <a16:creationId xmlns:a16="http://schemas.microsoft.com/office/drawing/2014/main" xmlns="" id="{00000000-0008-0000-3B00-0000E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393273</xdr:row>
          <xdr:rowOff>0</xdr:rowOff>
        </xdr:from>
        <xdr:to>
          <xdr:col>14851</xdr:col>
          <xdr:colOff>0</xdr:colOff>
          <xdr:row>393273</xdr:row>
          <xdr:rowOff>0</xdr:rowOff>
        </xdr:to>
        <xdr:sp macro="" textlink="">
          <xdr:nvSpPr>
            <xdr:cNvPr id="61411" name="Button 995" hidden="1">
              <a:extLst>
                <a:ext uri="{63B3BB69-23CF-44E3-9099-C40C66FF867C}">
                  <a14:compatExt spid="_x0000_s61411"/>
                </a:ext>
                <a:ext uri="{FF2B5EF4-FFF2-40B4-BE49-F238E27FC236}">
                  <a16:creationId xmlns:a16="http://schemas.microsoft.com/office/drawing/2014/main" xmlns="" id="{00000000-0008-0000-3B00-0000E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458809</xdr:row>
          <xdr:rowOff>0</xdr:rowOff>
        </xdr:from>
        <xdr:to>
          <xdr:col>14851</xdr:col>
          <xdr:colOff>0</xdr:colOff>
          <xdr:row>458809</xdr:row>
          <xdr:rowOff>0</xdr:rowOff>
        </xdr:to>
        <xdr:sp macro="" textlink="">
          <xdr:nvSpPr>
            <xdr:cNvPr id="61412" name="Button 996" hidden="1">
              <a:extLst>
                <a:ext uri="{63B3BB69-23CF-44E3-9099-C40C66FF867C}">
                  <a14:compatExt spid="_x0000_s61412"/>
                </a:ext>
                <a:ext uri="{FF2B5EF4-FFF2-40B4-BE49-F238E27FC236}">
                  <a16:creationId xmlns:a16="http://schemas.microsoft.com/office/drawing/2014/main" xmlns="" id="{00000000-0008-0000-3B00-0000E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524345</xdr:row>
          <xdr:rowOff>0</xdr:rowOff>
        </xdr:from>
        <xdr:to>
          <xdr:col>14851</xdr:col>
          <xdr:colOff>0</xdr:colOff>
          <xdr:row>524345</xdr:row>
          <xdr:rowOff>0</xdr:rowOff>
        </xdr:to>
        <xdr:sp macro="" textlink="">
          <xdr:nvSpPr>
            <xdr:cNvPr id="61413" name="Button 997" hidden="1">
              <a:extLst>
                <a:ext uri="{63B3BB69-23CF-44E3-9099-C40C66FF867C}">
                  <a14:compatExt spid="_x0000_s61413"/>
                </a:ext>
                <a:ext uri="{FF2B5EF4-FFF2-40B4-BE49-F238E27FC236}">
                  <a16:creationId xmlns:a16="http://schemas.microsoft.com/office/drawing/2014/main" xmlns="" id="{00000000-0008-0000-3B00-0000E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589881</xdr:row>
          <xdr:rowOff>0</xdr:rowOff>
        </xdr:from>
        <xdr:to>
          <xdr:col>14851</xdr:col>
          <xdr:colOff>0</xdr:colOff>
          <xdr:row>589881</xdr:row>
          <xdr:rowOff>0</xdr:rowOff>
        </xdr:to>
        <xdr:sp macro="" textlink="">
          <xdr:nvSpPr>
            <xdr:cNvPr id="61414" name="Button 998" hidden="1">
              <a:extLst>
                <a:ext uri="{63B3BB69-23CF-44E3-9099-C40C66FF867C}">
                  <a14:compatExt spid="_x0000_s61414"/>
                </a:ext>
                <a:ext uri="{FF2B5EF4-FFF2-40B4-BE49-F238E27FC236}">
                  <a16:creationId xmlns:a16="http://schemas.microsoft.com/office/drawing/2014/main" xmlns="" id="{00000000-0008-0000-3B00-0000E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655417</xdr:row>
          <xdr:rowOff>0</xdr:rowOff>
        </xdr:from>
        <xdr:to>
          <xdr:col>14851</xdr:col>
          <xdr:colOff>0</xdr:colOff>
          <xdr:row>655417</xdr:row>
          <xdr:rowOff>0</xdr:rowOff>
        </xdr:to>
        <xdr:sp macro="" textlink="">
          <xdr:nvSpPr>
            <xdr:cNvPr id="61415" name="Button 999" hidden="1">
              <a:extLst>
                <a:ext uri="{63B3BB69-23CF-44E3-9099-C40C66FF867C}">
                  <a14:compatExt spid="_x0000_s61415"/>
                </a:ext>
                <a:ext uri="{FF2B5EF4-FFF2-40B4-BE49-F238E27FC236}">
                  <a16:creationId xmlns:a16="http://schemas.microsoft.com/office/drawing/2014/main" xmlns="" id="{00000000-0008-0000-3B00-0000E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720953</xdr:row>
          <xdr:rowOff>0</xdr:rowOff>
        </xdr:from>
        <xdr:to>
          <xdr:col>14851</xdr:col>
          <xdr:colOff>0</xdr:colOff>
          <xdr:row>720953</xdr:row>
          <xdr:rowOff>0</xdr:rowOff>
        </xdr:to>
        <xdr:sp macro="" textlink="">
          <xdr:nvSpPr>
            <xdr:cNvPr id="61416" name="Button 1000" hidden="1">
              <a:extLst>
                <a:ext uri="{63B3BB69-23CF-44E3-9099-C40C66FF867C}">
                  <a14:compatExt spid="_x0000_s61416"/>
                </a:ext>
                <a:ext uri="{FF2B5EF4-FFF2-40B4-BE49-F238E27FC236}">
                  <a16:creationId xmlns:a16="http://schemas.microsoft.com/office/drawing/2014/main" xmlns="" id="{00000000-0008-0000-3B00-0000E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786489</xdr:row>
          <xdr:rowOff>0</xdr:rowOff>
        </xdr:from>
        <xdr:to>
          <xdr:col>14851</xdr:col>
          <xdr:colOff>0</xdr:colOff>
          <xdr:row>786489</xdr:row>
          <xdr:rowOff>0</xdr:rowOff>
        </xdr:to>
        <xdr:sp macro="" textlink="">
          <xdr:nvSpPr>
            <xdr:cNvPr id="61417" name="Button 1001" hidden="1">
              <a:extLst>
                <a:ext uri="{63B3BB69-23CF-44E3-9099-C40C66FF867C}">
                  <a14:compatExt spid="_x0000_s61417"/>
                </a:ext>
                <a:ext uri="{FF2B5EF4-FFF2-40B4-BE49-F238E27FC236}">
                  <a16:creationId xmlns:a16="http://schemas.microsoft.com/office/drawing/2014/main" xmlns="" id="{00000000-0008-0000-3B00-0000E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852025</xdr:row>
          <xdr:rowOff>0</xdr:rowOff>
        </xdr:from>
        <xdr:to>
          <xdr:col>14851</xdr:col>
          <xdr:colOff>0</xdr:colOff>
          <xdr:row>852025</xdr:row>
          <xdr:rowOff>0</xdr:rowOff>
        </xdr:to>
        <xdr:sp macro="" textlink="">
          <xdr:nvSpPr>
            <xdr:cNvPr id="61418" name="Button 1002" hidden="1">
              <a:extLst>
                <a:ext uri="{63B3BB69-23CF-44E3-9099-C40C66FF867C}">
                  <a14:compatExt spid="_x0000_s61418"/>
                </a:ext>
                <a:ext uri="{FF2B5EF4-FFF2-40B4-BE49-F238E27FC236}">
                  <a16:creationId xmlns:a16="http://schemas.microsoft.com/office/drawing/2014/main" xmlns="" id="{00000000-0008-0000-3B00-0000E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917561</xdr:row>
          <xdr:rowOff>0</xdr:rowOff>
        </xdr:from>
        <xdr:to>
          <xdr:col>14851</xdr:col>
          <xdr:colOff>0</xdr:colOff>
          <xdr:row>917561</xdr:row>
          <xdr:rowOff>0</xdr:rowOff>
        </xdr:to>
        <xdr:sp macro="" textlink="">
          <xdr:nvSpPr>
            <xdr:cNvPr id="61419" name="Button 1003" hidden="1">
              <a:extLst>
                <a:ext uri="{63B3BB69-23CF-44E3-9099-C40C66FF867C}">
                  <a14:compatExt spid="_x0000_s61419"/>
                </a:ext>
                <a:ext uri="{FF2B5EF4-FFF2-40B4-BE49-F238E27FC236}">
                  <a16:creationId xmlns:a16="http://schemas.microsoft.com/office/drawing/2014/main" xmlns="" id="{00000000-0008-0000-3B00-0000E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983097</xdr:row>
          <xdr:rowOff>0</xdr:rowOff>
        </xdr:from>
        <xdr:to>
          <xdr:col>14851</xdr:col>
          <xdr:colOff>0</xdr:colOff>
          <xdr:row>983097</xdr:row>
          <xdr:rowOff>0</xdr:rowOff>
        </xdr:to>
        <xdr:sp macro="" textlink="">
          <xdr:nvSpPr>
            <xdr:cNvPr id="61420" name="Button 1004" hidden="1">
              <a:extLst>
                <a:ext uri="{63B3BB69-23CF-44E3-9099-C40C66FF867C}">
                  <a14:compatExt spid="_x0000_s61420"/>
                </a:ext>
                <a:ext uri="{FF2B5EF4-FFF2-40B4-BE49-F238E27FC236}">
                  <a16:creationId xmlns:a16="http://schemas.microsoft.com/office/drawing/2014/main" xmlns="" id="{00000000-0008-0000-3B00-0000E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15105</xdr:col>
          <xdr:colOff>0</xdr:colOff>
          <xdr:row>56</xdr:row>
          <xdr:rowOff>0</xdr:rowOff>
        </xdr:from>
        <xdr:to>
          <xdr:col>15105</xdr:col>
          <xdr:colOff>0</xdr:colOff>
          <xdr:row>56</xdr:row>
          <xdr:rowOff>0</xdr:rowOff>
        </xdr:to>
        <xdr:sp macro="" textlink="">
          <xdr:nvSpPr>
            <xdr:cNvPr id="61421" name="Button 1005" hidden="1">
              <a:extLst>
                <a:ext uri="{63B3BB69-23CF-44E3-9099-C40C66FF867C}">
                  <a14:compatExt spid="_x0000_s61421"/>
                </a:ext>
                <a:ext uri="{FF2B5EF4-FFF2-40B4-BE49-F238E27FC236}">
                  <a16:creationId xmlns:a16="http://schemas.microsoft.com/office/drawing/2014/main" xmlns="" id="{00000000-0008-0000-3B00-0000E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65593</xdr:row>
          <xdr:rowOff>0</xdr:rowOff>
        </xdr:from>
        <xdr:to>
          <xdr:col>15107</xdr:col>
          <xdr:colOff>0</xdr:colOff>
          <xdr:row>65593</xdr:row>
          <xdr:rowOff>0</xdr:rowOff>
        </xdr:to>
        <xdr:sp macro="" textlink="">
          <xdr:nvSpPr>
            <xdr:cNvPr id="61422" name="Button 1006" hidden="1">
              <a:extLst>
                <a:ext uri="{63B3BB69-23CF-44E3-9099-C40C66FF867C}">
                  <a14:compatExt spid="_x0000_s61422"/>
                </a:ext>
                <a:ext uri="{FF2B5EF4-FFF2-40B4-BE49-F238E27FC236}">
                  <a16:creationId xmlns:a16="http://schemas.microsoft.com/office/drawing/2014/main" xmlns="" id="{00000000-0008-0000-3B00-0000E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131129</xdr:row>
          <xdr:rowOff>0</xdr:rowOff>
        </xdr:from>
        <xdr:to>
          <xdr:col>15107</xdr:col>
          <xdr:colOff>0</xdr:colOff>
          <xdr:row>131129</xdr:row>
          <xdr:rowOff>0</xdr:rowOff>
        </xdr:to>
        <xdr:sp macro="" textlink="">
          <xdr:nvSpPr>
            <xdr:cNvPr id="61423" name="Button 1007" hidden="1">
              <a:extLst>
                <a:ext uri="{63B3BB69-23CF-44E3-9099-C40C66FF867C}">
                  <a14:compatExt spid="_x0000_s61423"/>
                </a:ext>
                <a:ext uri="{FF2B5EF4-FFF2-40B4-BE49-F238E27FC236}">
                  <a16:creationId xmlns:a16="http://schemas.microsoft.com/office/drawing/2014/main" xmlns="" id="{00000000-0008-0000-3B00-0000E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196665</xdr:row>
          <xdr:rowOff>0</xdr:rowOff>
        </xdr:from>
        <xdr:to>
          <xdr:col>15107</xdr:col>
          <xdr:colOff>0</xdr:colOff>
          <xdr:row>196665</xdr:row>
          <xdr:rowOff>0</xdr:rowOff>
        </xdr:to>
        <xdr:sp macro="" textlink="">
          <xdr:nvSpPr>
            <xdr:cNvPr id="61424" name="Button 1008" hidden="1">
              <a:extLst>
                <a:ext uri="{63B3BB69-23CF-44E3-9099-C40C66FF867C}">
                  <a14:compatExt spid="_x0000_s61424"/>
                </a:ext>
                <a:ext uri="{FF2B5EF4-FFF2-40B4-BE49-F238E27FC236}">
                  <a16:creationId xmlns:a16="http://schemas.microsoft.com/office/drawing/2014/main" xmlns="" id="{00000000-0008-0000-3B00-0000F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262201</xdr:row>
          <xdr:rowOff>0</xdr:rowOff>
        </xdr:from>
        <xdr:to>
          <xdr:col>15107</xdr:col>
          <xdr:colOff>0</xdr:colOff>
          <xdr:row>262201</xdr:row>
          <xdr:rowOff>0</xdr:rowOff>
        </xdr:to>
        <xdr:sp macro="" textlink="">
          <xdr:nvSpPr>
            <xdr:cNvPr id="61425" name="Button 1009" hidden="1">
              <a:extLst>
                <a:ext uri="{63B3BB69-23CF-44E3-9099-C40C66FF867C}">
                  <a14:compatExt spid="_x0000_s61425"/>
                </a:ext>
                <a:ext uri="{FF2B5EF4-FFF2-40B4-BE49-F238E27FC236}">
                  <a16:creationId xmlns:a16="http://schemas.microsoft.com/office/drawing/2014/main" xmlns="" id="{00000000-0008-0000-3B00-0000F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327737</xdr:row>
          <xdr:rowOff>0</xdr:rowOff>
        </xdr:from>
        <xdr:to>
          <xdr:col>15107</xdr:col>
          <xdr:colOff>0</xdr:colOff>
          <xdr:row>327737</xdr:row>
          <xdr:rowOff>0</xdr:rowOff>
        </xdr:to>
        <xdr:sp macro="" textlink="">
          <xdr:nvSpPr>
            <xdr:cNvPr id="61426" name="Button 1010" hidden="1">
              <a:extLst>
                <a:ext uri="{63B3BB69-23CF-44E3-9099-C40C66FF867C}">
                  <a14:compatExt spid="_x0000_s61426"/>
                </a:ext>
                <a:ext uri="{FF2B5EF4-FFF2-40B4-BE49-F238E27FC236}">
                  <a16:creationId xmlns:a16="http://schemas.microsoft.com/office/drawing/2014/main" xmlns="" id="{00000000-0008-0000-3B00-0000F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393273</xdr:row>
          <xdr:rowOff>0</xdr:rowOff>
        </xdr:from>
        <xdr:to>
          <xdr:col>15107</xdr:col>
          <xdr:colOff>0</xdr:colOff>
          <xdr:row>393273</xdr:row>
          <xdr:rowOff>0</xdr:rowOff>
        </xdr:to>
        <xdr:sp macro="" textlink="">
          <xdr:nvSpPr>
            <xdr:cNvPr id="61427" name="Button 1011" hidden="1">
              <a:extLst>
                <a:ext uri="{63B3BB69-23CF-44E3-9099-C40C66FF867C}">
                  <a14:compatExt spid="_x0000_s61427"/>
                </a:ext>
                <a:ext uri="{FF2B5EF4-FFF2-40B4-BE49-F238E27FC236}">
                  <a16:creationId xmlns:a16="http://schemas.microsoft.com/office/drawing/2014/main" xmlns="" id="{00000000-0008-0000-3B00-0000F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458809</xdr:row>
          <xdr:rowOff>0</xdr:rowOff>
        </xdr:from>
        <xdr:to>
          <xdr:col>15107</xdr:col>
          <xdr:colOff>0</xdr:colOff>
          <xdr:row>458809</xdr:row>
          <xdr:rowOff>0</xdr:rowOff>
        </xdr:to>
        <xdr:sp macro="" textlink="">
          <xdr:nvSpPr>
            <xdr:cNvPr id="61428" name="Button 1012" hidden="1">
              <a:extLst>
                <a:ext uri="{63B3BB69-23CF-44E3-9099-C40C66FF867C}">
                  <a14:compatExt spid="_x0000_s61428"/>
                </a:ext>
                <a:ext uri="{FF2B5EF4-FFF2-40B4-BE49-F238E27FC236}">
                  <a16:creationId xmlns:a16="http://schemas.microsoft.com/office/drawing/2014/main" xmlns="" id="{00000000-0008-0000-3B00-0000F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524345</xdr:row>
          <xdr:rowOff>0</xdr:rowOff>
        </xdr:from>
        <xdr:to>
          <xdr:col>15107</xdr:col>
          <xdr:colOff>0</xdr:colOff>
          <xdr:row>524345</xdr:row>
          <xdr:rowOff>0</xdr:rowOff>
        </xdr:to>
        <xdr:sp macro="" textlink="">
          <xdr:nvSpPr>
            <xdr:cNvPr id="61429" name="Button 1013" hidden="1">
              <a:extLst>
                <a:ext uri="{63B3BB69-23CF-44E3-9099-C40C66FF867C}">
                  <a14:compatExt spid="_x0000_s61429"/>
                </a:ext>
                <a:ext uri="{FF2B5EF4-FFF2-40B4-BE49-F238E27FC236}">
                  <a16:creationId xmlns:a16="http://schemas.microsoft.com/office/drawing/2014/main" xmlns="" id="{00000000-0008-0000-3B00-0000F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589881</xdr:row>
          <xdr:rowOff>0</xdr:rowOff>
        </xdr:from>
        <xdr:to>
          <xdr:col>15107</xdr:col>
          <xdr:colOff>0</xdr:colOff>
          <xdr:row>589881</xdr:row>
          <xdr:rowOff>0</xdr:rowOff>
        </xdr:to>
        <xdr:sp macro="" textlink="">
          <xdr:nvSpPr>
            <xdr:cNvPr id="61430" name="Button 1014" hidden="1">
              <a:extLst>
                <a:ext uri="{63B3BB69-23CF-44E3-9099-C40C66FF867C}">
                  <a14:compatExt spid="_x0000_s61430"/>
                </a:ext>
                <a:ext uri="{FF2B5EF4-FFF2-40B4-BE49-F238E27FC236}">
                  <a16:creationId xmlns:a16="http://schemas.microsoft.com/office/drawing/2014/main" xmlns="" id="{00000000-0008-0000-3B00-0000F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655417</xdr:row>
          <xdr:rowOff>0</xdr:rowOff>
        </xdr:from>
        <xdr:to>
          <xdr:col>15107</xdr:col>
          <xdr:colOff>0</xdr:colOff>
          <xdr:row>655417</xdr:row>
          <xdr:rowOff>0</xdr:rowOff>
        </xdr:to>
        <xdr:sp macro="" textlink="">
          <xdr:nvSpPr>
            <xdr:cNvPr id="61431" name="Button 1015" hidden="1">
              <a:extLst>
                <a:ext uri="{63B3BB69-23CF-44E3-9099-C40C66FF867C}">
                  <a14:compatExt spid="_x0000_s61431"/>
                </a:ext>
                <a:ext uri="{FF2B5EF4-FFF2-40B4-BE49-F238E27FC236}">
                  <a16:creationId xmlns:a16="http://schemas.microsoft.com/office/drawing/2014/main" xmlns="" id="{00000000-0008-0000-3B00-0000F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720953</xdr:row>
          <xdr:rowOff>0</xdr:rowOff>
        </xdr:from>
        <xdr:to>
          <xdr:col>15107</xdr:col>
          <xdr:colOff>0</xdr:colOff>
          <xdr:row>720953</xdr:row>
          <xdr:rowOff>0</xdr:rowOff>
        </xdr:to>
        <xdr:sp macro="" textlink="">
          <xdr:nvSpPr>
            <xdr:cNvPr id="61432" name="Button 1016" hidden="1">
              <a:extLst>
                <a:ext uri="{63B3BB69-23CF-44E3-9099-C40C66FF867C}">
                  <a14:compatExt spid="_x0000_s61432"/>
                </a:ext>
                <a:ext uri="{FF2B5EF4-FFF2-40B4-BE49-F238E27FC236}">
                  <a16:creationId xmlns:a16="http://schemas.microsoft.com/office/drawing/2014/main" xmlns="" id="{00000000-0008-0000-3B00-0000F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786489</xdr:row>
          <xdr:rowOff>0</xdr:rowOff>
        </xdr:from>
        <xdr:to>
          <xdr:col>15107</xdr:col>
          <xdr:colOff>0</xdr:colOff>
          <xdr:row>786489</xdr:row>
          <xdr:rowOff>0</xdr:rowOff>
        </xdr:to>
        <xdr:sp macro="" textlink="">
          <xdr:nvSpPr>
            <xdr:cNvPr id="61433" name="Button 1017" hidden="1">
              <a:extLst>
                <a:ext uri="{63B3BB69-23CF-44E3-9099-C40C66FF867C}">
                  <a14:compatExt spid="_x0000_s61433"/>
                </a:ext>
                <a:ext uri="{FF2B5EF4-FFF2-40B4-BE49-F238E27FC236}">
                  <a16:creationId xmlns:a16="http://schemas.microsoft.com/office/drawing/2014/main" xmlns="" id="{00000000-0008-0000-3B00-0000F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852025</xdr:row>
          <xdr:rowOff>0</xdr:rowOff>
        </xdr:from>
        <xdr:to>
          <xdr:col>15107</xdr:col>
          <xdr:colOff>0</xdr:colOff>
          <xdr:row>852025</xdr:row>
          <xdr:rowOff>0</xdr:rowOff>
        </xdr:to>
        <xdr:sp macro="" textlink="">
          <xdr:nvSpPr>
            <xdr:cNvPr id="61434" name="Button 1018" hidden="1">
              <a:extLst>
                <a:ext uri="{63B3BB69-23CF-44E3-9099-C40C66FF867C}">
                  <a14:compatExt spid="_x0000_s61434"/>
                </a:ext>
                <a:ext uri="{FF2B5EF4-FFF2-40B4-BE49-F238E27FC236}">
                  <a16:creationId xmlns:a16="http://schemas.microsoft.com/office/drawing/2014/main" xmlns="" id="{00000000-0008-0000-3B00-0000F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917561</xdr:row>
          <xdr:rowOff>0</xdr:rowOff>
        </xdr:from>
        <xdr:to>
          <xdr:col>15107</xdr:col>
          <xdr:colOff>0</xdr:colOff>
          <xdr:row>917561</xdr:row>
          <xdr:rowOff>0</xdr:rowOff>
        </xdr:to>
        <xdr:sp macro="" textlink="">
          <xdr:nvSpPr>
            <xdr:cNvPr id="61435" name="Button 1019" hidden="1">
              <a:extLst>
                <a:ext uri="{63B3BB69-23CF-44E3-9099-C40C66FF867C}">
                  <a14:compatExt spid="_x0000_s61435"/>
                </a:ext>
                <a:ext uri="{FF2B5EF4-FFF2-40B4-BE49-F238E27FC236}">
                  <a16:creationId xmlns:a16="http://schemas.microsoft.com/office/drawing/2014/main" xmlns="" id="{00000000-0008-0000-3B00-0000F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983097</xdr:row>
          <xdr:rowOff>0</xdr:rowOff>
        </xdr:from>
        <xdr:to>
          <xdr:col>15107</xdr:col>
          <xdr:colOff>0</xdr:colOff>
          <xdr:row>983097</xdr:row>
          <xdr:rowOff>0</xdr:rowOff>
        </xdr:to>
        <xdr:sp macro="" textlink="">
          <xdr:nvSpPr>
            <xdr:cNvPr id="61436" name="Button 1020" hidden="1">
              <a:extLst>
                <a:ext uri="{63B3BB69-23CF-44E3-9099-C40C66FF867C}">
                  <a14:compatExt spid="_x0000_s61436"/>
                </a:ext>
                <a:ext uri="{FF2B5EF4-FFF2-40B4-BE49-F238E27FC236}">
                  <a16:creationId xmlns:a16="http://schemas.microsoft.com/office/drawing/2014/main" xmlns="" id="{00000000-0008-0000-3B00-0000F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15361</xdr:col>
          <xdr:colOff>0</xdr:colOff>
          <xdr:row>56</xdr:row>
          <xdr:rowOff>0</xdr:rowOff>
        </xdr:from>
        <xdr:to>
          <xdr:col>15361</xdr:col>
          <xdr:colOff>0</xdr:colOff>
          <xdr:row>56</xdr:row>
          <xdr:rowOff>0</xdr:rowOff>
        </xdr:to>
        <xdr:sp macro="" textlink="">
          <xdr:nvSpPr>
            <xdr:cNvPr id="61437" name="Button 1021" hidden="1">
              <a:extLst>
                <a:ext uri="{63B3BB69-23CF-44E3-9099-C40C66FF867C}">
                  <a14:compatExt spid="_x0000_s61437"/>
                </a:ext>
                <a:ext uri="{FF2B5EF4-FFF2-40B4-BE49-F238E27FC236}">
                  <a16:creationId xmlns:a16="http://schemas.microsoft.com/office/drawing/2014/main" xmlns="" id="{00000000-0008-0000-3B00-0000F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65593</xdr:row>
          <xdr:rowOff>0</xdr:rowOff>
        </xdr:from>
        <xdr:to>
          <xdr:col>15363</xdr:col>
          <xdr:colOff>0</xdr:colOff>
          <xdr:row>65593</xdr:row>
          <xdr:rowOff>0</xdr:rowOff>
        </xdr:to>
        <xdr:sp macro="" textlink="">
          <xdr:nvSpPr>
            <xdr:cNvPr id="61438" name="Button 1022" hidden="1">
              <a:extLst>
                <a:ext uri="{63B3BB69-23CF-44E3-9099-C40C66FF867C}">
                  <a14:compatExt spid="_x0000_s61438"/>
                </a:ext>
                <a:ext uri="{FF2B5EF4-FFF2-40B4-BE49-F238E27FC236}">
                  <a16:creationId xmlns:a16="http://schemas.microsoft.com/office/drawing/2014/main" xmlns="" id="{00000000-0008-0000-3B00-0000F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131129</xdr:row>
          <xdr:rowOff>0</xdr:rowOff>
        </xdr:from>
        <xdr:to>
          <xdr:col>15363</xdr:col>
          <xdr:colOff>0</xdr:colOff>
          <xdr:row>131129</xdr:row>
          <xdr:rowOff>0</xdr:rowOff>
        </xdr:to>
        <xdr:sp macro="" textlink="">
          <xdr:nvSpPr>
            <xdr:cNvPr id="61439" name="Button 1023" hidden="1">
              <a:extLst>
                <a:ext uri="{63B3BB69-23CF-44E3-9099-C40C66FF867C}">
                  <a14:compatExt spid="_x0000_s61439"/>
                </a:ext>
                <a:ext uri="{FF2B5EF4-FFF2-40B4-BE49-F238E27FC236}">
                  <a16:creationId xmlns:a16="http://schemas.microsoft.com/office/drawing/2014/main" xmlns="" id="{00000000-0008-0000-3B00-0000F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196665</xdr:row>
          <xdr:rowOff>0</xdr:rowOff>
        </xdr:from>
        <xdr:to>
          <xdr:col>15363</xdr:col>
          <xdr:colOff>0</xdr:colOff>
          <xdr:row>196665</xdr:row>
          <xdr:rowOff>0</xdr:rowOff>
        </xdr:to>
        <xdr:sp macro="" textlink="">
          <xdr:nvSpPr>
            <xdr:cNvPr id="76800" name="Button 1024" hidden="1">
              <a:extLst>
                <a:ext uri="{63B3BB69-23CF-44E3-9099-C40C66FF867C}">
                  <a14:compatExt spid="_x0000_s76800"/>
                </a:ext>
                <a:ext uri="{FF2B5EF4-FFF2-40B4-BE49-F238E27FC236}">
                  <a16:creationId xmlns:a16="http://schemas.microsoft.com/office/drawing/2014/main" xmlns="" id="{00000000-0008-0000-3B00-000000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262201</xdr:row>
          <xdr:rowOff>0</xdr:rowOff>
        </xdr:from>
        <xdr:to>
          <xdr:col>15363</xdr:col>
          <xdr:colOff>0</xdr:colOff>
          <xdr:row>262201</xdr:row>
          <xdr:rowOff>0</xdr:rowOff>
        </xdr:to>
        <xdr:sp macro="" textlink="">
          <xdr:nvSpPr>
            <xdr:cNvPr id="76801" name="Button 1025" hidden="1">
              <a:extLst>
                <a:ext uri="{63B3BB69-23CF-44E3-9099-C40C66FF867C}">
                  <a14:compatExt spid="_x0000_s76801"/>
                </a:ext>
                <a:ext uri="{FF2B5EF4-FFF2-40B4-BE49-F238E27FC236}">
                  <a16:creationId xmlns:a16="http://schemas.microsoft.com/office/drawing/2014/main" xmlns="" id="{00000000-0008-0000-3B00-000001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327737</xdr:row>
          <xdr:rowOff>0</xdr:rowOff>
        </xdr:from>
        <xdr:to>
          <xdr:col>15363</xdr:col>
          <xdr:colOff>0</xdr:colOff>
          <xdr:row>327737</xdr:row>
          <xdr:rowOff>0</xdr:rowOff>
        </xdr:to>
        <xdr:sp macro="" textlink="">
          <xdr:nvSpPr>
            <xdr:cNvPr id="76802" name="Button 1026" hidden="1">
              <a:extLst>
                <a:ext uri="{63B3BB69-23CF-44E3-9099-C40C66FF867C}">
                  <a14:compatExt spid="_x0000_s76802"/>
                </a:ext>
                <a:ext uri="{FF2B5EF4-FFF2-40B4-BE49-F238E27FC236}">
                  <a16:creationId xmlns:a16="http://schemas.microsoft.com/office/drawing/2014/main" xmlns="" id="{00000000-0008-0000-3B00-000002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393273</xdr:row>
          <xdr:rowOff>0</xdr:rowOff>
        </xdr:from>
        <xdr:to>
          <xdr:col>15363</xdr:col>
          <xdr:colOff>0</xdr:colOff>
          <xdr:row>393273</xdr:row>
          <xdr:rowOff>0</xdr:rowOff>
        </xdr:to>
        <xdr:sp macro="" textlink="">
          <xdr:nvSpPr>
            <xdr:cNvPr id="76803" name="Button 1027" hidden="1">
              <a:extLst>
                <a:ext uri="{63B3BB69-23CF-44E3-9099-C40C66FF867C}">
                  <a14:compatExt spid="_x0000_s76803"/>
                </a:ext>
                <a:ext uri="{FF2B5EF4-FFF2-40B4-BE49-F238E27FC236}">
                  <a16:creationId xmlns:a16="http://schemas.microsoft.com/office/drawing/2014/main" xmlns="" id="{00000000-0008-0000-3B00-000003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458809</xdr:row>
          <xdr:rowOff>0</xdr:rowOff>
        </xdr:from>
        <xdr:to>
          <xdr:col>15363</xdr:col>
          <xdr:colOff>0</xdr:colOff>
          <xdr:row>458809</xdr:row>
          <xdr:rowOff>0</xdr:rowOff>
        </xdr:to>
        <xdr:sp macro="" textlink="">
          <xdr:nvSpPr>
            <xdr:cNvPr id="76804" name="Button 1028" hidden="1">
              <a:extLst>
                <a:ext uri="{63B3BB69-23CF-44E3-9099-C40C66FF867C}">
                  <a14:compatExt spid="_x0000_s76804"/>
                </a:ext>
                <a:ext uri="{FF2B5EF4-FFF2-40B4-BE49-F238E27FC236}">
                  <a16:creationId xmlns:a16="http://schemas.microsoft.com/office/drawing/2014/main" xmlns="" id="{00000000-0008-0000-3B00-000004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524345</xdr:row>
          <xdr:rowOff>0</xdr:rowOff>
        </xdr:from>
        <xdr:to>
          <xdr:col>15363</xdr:col>
          <xdr:colOff>0</xdr:colOff>
          <xdr:row>524345</xdr:row>
          <xdr:rowOff>0</xdr:rowOff>
        </xdr:to>
        <xdr:sp macro="" textlink="">
          <xdr:nvSpPr>
            <xdr:cNvPr id="76805" name="Button 1029" hidden="1">
              <a:extLst>
                <a:ext uri="{63B3BB69-23CF-44E3-9099-C40C66FF867C}">
                  <a14:compatExt spid="_x0000_s76805"/>
                </a:ext>
                <a:ext uri="{FF2B5EF4-FFF2-40B4-BE49-F238E27FC236}">
                  <a16:creationId xmlns:a16="http://schemas.microsoft.com/office/drawing/2014/main" xmlns="" id="{00000000-0008-0000-3B00-000005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589881</xdr:row>
          <xdr:rowOff>0</xdr:rowOff>
        </xdr:from>
        <xdr:to>
          <xdr:col>15363</xdr:col>
          <xdr:colOff>0</xdr:colOff>
          <xdr:row>589881</xdr:row>
          <xdr:rowOff>0</xdr:rowOff>
        </xdr:to>
        <xdr:sp macro="" textlink="">
          <xdr:nvSpPr>
            <xdr:cNvPr id="76806" name="Button 1030" hidden="1">
              <a:extLst>
                <a:ext uri="{63B3BB69-23CF-44E3-9099-C40C66FF867C}">
                  <a14:compatExt spid="_x0000_s76806"/>
                </a:ext>
                <a:ext uri="{FF2B5EF4-FFF2-40B4-BE49-F238E27FC236}">
                  <a16:creationId xmlns:a16="http://schemas.microsoft.com/office/drawing/2014/main" xmlns="" id="{00000000-0008-0000-3B00-000006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655417</xdr:row>
          <xdr:rowOff>0</xdr:rowOff>
        </xdr:from>
        <xdr:to>
          <xdr:col>15363</xdr:col>
          <xdr:colOff>0</xdr:colOff>
          <xdr:row>655417</xdr:row>
          <xdr:rowOff>0</xdr:rowOff>
        </xdr:to>
        <xdr:sp macro="" textlink="">
          <xdr:nvSpPr>
            <xdr:cNvPr id="76807" name="Button 1031" hidden="1">
              <a:extLst>
                <a:ext uri="{63B3BB69-23CF-44E3-9099-C40C66FF867C}">
                  <a14:compatExt spid="_x0000_s76807"/>
                </a:ext>
                <a:ext uri="{FF2B5EF4-FFF2-40B4-BE49-F238E27FC236}">
                  <a16:creationId xmlns:a16="http://schemas.microsoft.com/office/drawing/2014/main" xmlns="" id="{00000000-0008-0000-3B00-000007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720953</xdr:row>
          <xdr:rowOff>0</xdr:rowOff>
        </xdr:from>
        <xdr:to>
          <xdr:col>15363</xdr:col>
          <xdr:colOff>0</xdr:colOff>
          <xdr:row>720953</xdr:row>
          <xdr:rowOff>0</xdr:rowOff>
        </xdr:to>
        <xdr:sp macro="" textlink="">
          <xdr:nvSpPr>
            <xdr:cNvPr id="76808" name="Button 1032" hidden="1">
              <a:extLst>
                <a:ext uri="{63B3BB69-23CF-44E3-9099-C40C66FF867C}">
                  <a14:compatExt spid="_x0000_s76808"/>
                </a:ext>
                <a:ext uri="{FF2B5EF4-FFF2-40B4-BE49-F238E27FC236}">
                  <a16:creationId xmlns:a16="http://schemas.microsoft.com/office/drawing/2014/main" xmlns="" id="{00000000-0008-0000-3B00-000008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786489</xdr:row>
          <xdr:rowOff>0</xdr:rowOff>
        </xdr:from>
        <xdr:to>
          <xdr:col>15363</xdr:col>
          <xdr:colOff>0</xdr:colOff>
          <xdr:row>786489</xdr:row>
          <xdr:rowOff>0</xdr:rowOff>
        </xdr:to>
        <xdr:sp macro="" textlink="">
          <xdr:nvSpPr>
            <xdr:cNvPr id="76809" name="Button 1033" hidden="1">
              <a:extLst>
                <a:ext uri="{63B3BB69-23CF-44E3-9099-C40C66FF867C}">
                  <a14:compatExt spid="_x0000_s76809"/>
                </a:ext>
                <a:ext uri="{FF2B5EF4-FFF2-40B4-BE49-F238E27FC236}">
                  <a16:creationId xmlns:a16="http://schemas.microsoft.com/office/drawing/2014/main" xmlns="" id="{00000000-0008-0000-3B00-000009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852025</xdr:row>
          <xdr:rowOff>0</xdr:rowOff>
        </xdr:from>
        <xdr:to>
          <xdr:col>15363</xdr:col>
          <xdr:colOff>0</xdr:colOff>
          <xdr:row>852025</xdr:row>
          <xdr:rowOff>0</xdr:rowOff>
        </xdr:to>
        <xdr:sp macro="" textlink="">
          <xdr:nvSpPr>
            <xdr:cNvPr id="76810" name="Button 1034" hidden="1">
              <a:extLst>
                <a:ext uri="{63B3BB69-23CF-44E3-9099-C40C66FF867C}">
                  <a14:compatExt spid="_x0000_s76810"/>
                </a:ext>
                <a:ext uri="{FF2B5EF4-FFF2-40B4-BE49-F238E27FC236}">
                  <a16:creationId xmlns:a16="http://schemas.microsoft.com/office/drawing/2014/main" xmlns="" id="{00000000-0008-0000-3B00-00000A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917561</xdr:row>
          <xdr:rowOff>0</xdr:rowOff>
        </xdr:from>
        <xdr:to>
          <xdr:col>15363</xdr:col>
          <xdr:colOff>0</xdr:colOff>
          <xdr:row>917561</xdr:row>
          <xdr:rowOff>0</xdr:rowOff>
        </xdr:to>
        <xdr:sp macro="" textlink="">
          <xdr:nvSpPr>
            <xdr:cNvPr id="76811" name="Button 1035" hidden="1">
              <a:extLst>
                <a:ext uri="{63B3BB69-23CF-44E3-9099-C40C66FF867C}">
                  <a14:compatExt spid="_x0000_s76811"/>
                </a:ext>
                <a:ext uri="{FF2B5EF4-FFF2-40B4-BE49-F238E27FC236}">
                  <a16:creationId xmlns:a16="http://schemas.microsoft.com/office/drawing/2014/main" xmlns="" id="{00000000-0008-0000-3B00-00000B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983097</xdr:row>
          <xdr:rowOff>0</xdr:rowOff>
        </xdr:from>
        <xdr:to>
          <xdr:col>15363</xdr:col>
          <xdr:colOff>0</xdr:colOff>
          <xdr:row>983097</xdr:row>
          <xdr:rowOff>0</xdr:rowOff>
        </xdr:to>
        <xdr:sp macro="" textlink="">
          <xdr:nvSpPr>
            <xdr:cNvPr id="76812" name="Button 1036" hidden="1">
              <a:extLst>
                <a:ext uri="{63B3BB69-23CF-44E3-9099-C40C66FF867C}">
                  <a14:compatExt spid="_x0000_s76812"/>
                </a:ext>
                <a:ext uri="{FF2B5EF4-FFF2-40B4-BE49-F238E27FC236}">
                  <a16:creationId xmlns:a16="http://schemas.microsoft.com/office/drawing/2014/main" xmlns="" id="{00000000-0008-0000-3B00-00000C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15617</xdr:col>
          <xdr:colOff>0</xdr:colOff>
          <xdr:row>56</xdr:row>
          <xdr:rowOff>0</xdr:rowOff>
        </xdr:from>
        <xdr:to>
          <xdr:col>15617</xdr:col>
          <xdr:colOff>0</xdr:colOff>
          <xdr:row>56</xdr:row>
          <xdr:rowOff>0</xdr:rowOff>
        </xdr:to>
        <xdr:sp macro="" textlink="">
          <xdr:nvSpPr>
            <xdr:cNvPr id="76813" name="Button 1037" hidden="1">
              <a:extLst>
                <a:ext uri="{63B3BB69-23CF-44E3-9099-C40C66FF867C}">
                  <a14:compatExt spid="_x0000_s76813"/>
                </a:ext>
                <a:ext uri="{FF2B5EF4-FFF2-40B4-BE49-F238E27FC236}">
                  <a16:creationId xmlns:a16="http://schemas.microsoft.com/office/drawing/2014/main" xmlns="" id="{00000000-0008-0000-3B00-00000D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65593</xdr:row>
          <xdr:rowOff>0</xdr:rowOff>
        </xdr:from>
        <xdr:to>
          <xdr:col>15619</xdr:col>
          <xdr:colOff>0</xdr:colOff>
          <xdr:row>65593</xdr:row>
          <xdr:rowOff>0</xdr:rowOff>
        </xdr:to>
        <xdr:sp macro="" textlink="">
          <xdr:nvSpPr>
            <xdr:cNvPr id="76814" name="Button 1038" hidden="1">
              <a:extLst>
                <a:ext uri="{63B3BB69-23CF-44E3-9099-C40C66FF867C}">
                  <a14:compatExt spid="_x0000_s76814"/>
                </a:ext>
                <a:ext uri="{FF2B5EF4-FFF2-40B4-BE49-F238E27FC236}">
                  <a16:creationId xmlns:a16="http://schemas.microsoft.com/office/drawing/2014/main" xmlns="" id="{00000000-0008-0000-3B00-00000E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131129</xdr:row>
          <xdr:rowOff>0</xdr:rowOff>
        </xdr:from>
        <xdr:to>
          <xdr:col>15619</xdr:col>
          <xdr:colOff>0</xdr:colOff>
          <xdr:row>131129</xdr:row>
          <xdr:rowOff>0</xdr:rowOff>
        </xdr:to>
        <xdr:sp macro="" textlink="">
          <xdr:nvSpPr>
            <xdr:cNvPr id="76815" name="Button 1039" hidden="1">
              <a:extLst>
                <a:ext uri="{63B3BB69-23CF-44E3-9099-C40C66FF867C}">
                  <a14:compatExt spid="_x0000_s76815"/>
                </a:ext>
                <a:ext uri="{FF2B5EF4-FFF2-40B4-BE49-F238E27FC236}">
                  <a16:creationId xmlns:a16="http://schemas.microsoft.com/office/drawing/2014/main" xmlns="" id="{00000000-0008-0000-3B00-00000F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196665</xdr:row>
          <xdr:rowOff>0</xdr:rowOff>
        </xdr:from>
        <xdr:to>
          <xdr:col>15619</xdr:col>
          <xdr:colOff>0</xdr:colOff>
          <xdr:row>196665</xdr:row>
          <xdr:rowOff>0</xdr:rowOff>
        </xdr:to>
        <xdr:sp macro="" textlink="">
          <xdr:nvSpPr>
            <xdr:cNvPr id="76816" name="Button 1040" hidden="1">
              <a:extLst>
                <a:ext uri="{63B3BB69-23CF-44E3-9099-C40C66FF867C}">
                  <a14:compatExt spid="_x0000_s76816"/>
                </a:ext>
                <a:ext uri="{FF2B5EF4-FFF2-40B4-BE49-F238E27FC236}">
                  <a16:creationId xmlns:a16="http://schemas.microsoft.com/office/drawing/2014/main" xmlns="" id="{00000000-0008-0000-3B00-000010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262201</xdr:row>
          <xdr:rowOff>0</xdr:rowOff>
        </xdr:from>
        <xdr:to>
          <xdr:col>15619</xdr:col>
          <xdr:colOff>0</xdr:colOff>
          <xdr:row>262201</xdr:row>
          <xdr:rowOff>0</xdr:rowOff>
        </xdr:to>
        <xdr:sp macro="" textlink="">
          <xdr:nvSpPr>
            <xdr:cNvPr id="76817" name="Button 1041" hidden="1">
              <a:extLst>
                <a:ext uri="{63B3BB69-23CF-44E3-9099-C40C66FF867C}">
                  <a14:compatExt spid="_x0000_s76817"/>
                </a:ext>
                <a:ext uri="{FF2B5EF4-FFF2-40B4-BE49-F238E27FC236}">
                  <a16:creationId xmlns:a16="http://schemas.microsoft.com/office/drawing/2014/main" xmlns="" id="{00000000-0008-0000-3B00-000011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327737</xdr:row>
          <xdr:rowOff>0</xdr:rowOff>
        </xdr:from>
        <xdr:to>
          <xdr:col>15619</xdr:col>
          <xdr:colOff>0</xdr:colOff>
          <xdr:row>327737</xdr:row>
          <xdr:rowOff>0</xdr:rowOff>
        </xdr:to>
        <xdr:sp macro="" textlink="">
          <xdr:nvSpPr>
            <xdr:cNvPr id="76818" name="Button 1042" hidden="1">
              <a:extLst>
                <a:ext uri="{63B3BB69-23CF-44E3-9099-C40C66FF867C}">
                  <a14:compatExt spid="_x0000_s76818"/>
                </a:ext>
                <a:ext uri="{FF2B5EF4-FFF2-40B4-BE49-F238E27FC236}">
                  <a16:creationId xmlns:a16="http://schemas.microsoft.com/office/drawing/2014/main" xmlns="" id="{00000000-0008-0000-3B00-000012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393273</xdr:row>
          <xdr:rowOff>0</xdr:rowOff>
        </xdr:from>
        <xdr:to>
          <xdr:col>15619</xdr:col>
          <xdr:colOff>0</xdr:colOff>
          <xdr:row>393273</xdr:row>
          <xdr:rowOff>0</xdr:rowOff>
        </xdr:to>
        <xdr:sp macro="" textlink="">
          <xdr:nvSpPr>
            <xdr:cNvPr id="76819" name="Button 1043" hidden="1">
              <a:extLst>
                <a:ext uri="{63B3BB69-23CF-44E3-9099-C40C66FF867C}">
                  <a14:compatExt spid="_x0000_s76819"/>
                </a:ext>
                <a:ext uri="{FF2B5EF4-FFF2-40B4-BE49-F238E27FC236}">
                  <a16:creationId xmlns:a16="http://schemas.microsoft.com/office/drawing/2014/main" xmlns="" id="{00000000-0008-0000-3B00-000013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458809</xdr:row>
          <xdr:rowOff>0</xdr:rowOff>
        </xdr:from>
        <xdr:to>
          <xdr:col>15619</xdr:col>
          <xdr:colOff>0</xdr:colOff>
          <xdr:row>458809</xdr:row>
          <xdr:rowOff>0</xdr:rowOff>
        </xdr:to>
        <xdr:sp macro="" textlink="">
          <xdr:nvSpPr>
            <xdr:cNvPr id="76820" name="Button 1044" hidden="1">
              <a:extLst>
                <a:ext uri="{63B3BB69-23CF-44E3-9099-C40C66FF867C}">
                  <a14:compatExt spid="_x0000_s76820"/>
                </a:ext>
                <a:ext uri="{FF2B5EF4-FFF2-40B4-BE49-F238E27FC236}">
                  <a16:creationId xmlns:a16="http://schemas.microsoft.com/office/drawing/2014/main" xmlns="" id="{00000000-0008-0000-3B00-000014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524345</xdr:row>
          <xdr:rowOff>0</xdr:rowOff>
        </xdr:from>
        <xdr:to>
          <xdr:col>15619</xdr:col>
          <xdr:colOff>0</xdr:colOff>
          <xdr:row>524345</xdr:row>
          <xdr:rowOff>0</xdr:rowOff>
        </xdr:to>
        <xdr:sp macro="" textlink="">
          <xdr:nvSpPr>
            <xdr:cNvPr id="76821" name="Button 1045" hidden="1">
              <a:extLst>
                <a:ext uri="{63B3BB69-23CF-44E3-9099-C40C66FF867C}">
                  <a14:compatExt spid="_x0000_s76821"/>
                </a:ext>
                <a:ext uri="{FF2B5EF4-FFF2-40B4-BE49-F238E27FC236}">
                  <a16:creationId xmlns:a16="http://schemas.microsoft.com/office/drawing/2014/main" xmlns="" id="{00000000-0008-0000-3B00-000015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589881</xdr:row>
          <xdr:rowOff>0</xdr:rowOff>
        </xdr:from>
        <xdr:to>
          <xdr:col>15619</xdr:col>
          <xdr:colOff>0</xdr:colOff>
          <xdr:row>589881</xdr:row>
          <xdr:rowOff>0</xdr:rowOff>
        </xdr:to>
        <xdr:sp macro="" textlink="">
          <xdr:nvSpPr>
            <xdr:cNvPr id="76822" name="Button 1046" hidden="1">
              <a:extLst>
                <a:ext uri="{63B3BB69-23CF-44E3-9099-C40C66FF867C}">
                  <a14:compatExt spid="_x0000_s76822"/>
                </a:ext>
                <a:ext uri="{FF2B5EF4-FFF2-40B4-BE49-F238E27FC236}">
                  <a16:creationId xmlns:a16="http://schemas.microsoft.com/office/drawing/2014/main" xmlns="" id="{00000000-0008-0000-3B00-000016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655417</xdr:row>
          <xdr:rowOff>0</xdr:rowOff>
        </xdr:from>
        <xdr:to>
          <xdr:col>15619</xdr:col>
          <xdr:colOff>0</xdr:colOff>
          <xdr:row>655417</xdr:row>
          <xdr:rowOff>0</xdr:rowOff>
        </xdr:to>
        <xdr:sp macro="" textlink="">
          <xdr:nvSpPr>
            <xdr:cNvPr id="76823" name="Button 1047" hidden="1">
              <a:extLst>
                <a:ext uri="{63B3BB69-23CF-44E3-9099-C40C66FF867C}">
                  <a14:compatExt spid="_x0000_s76823"/>
                </a:ext>
                <a:ext uri="{FF2B5EF4-FFF2-40B4-BE49-F238E27FC236}">
                  <a16:creationId xmlns:a16="http://schemas.microsoft.com/office/drawing/2014/main" xmlns="" id="{00000000-0008-0000-3B00-000017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720953</xdr:row>
          <xdr:rowOff>0</xdr:rowOff>
        </xdr:from>
        <xdr:to>
          <xdr:col>15619</xdr:col>
          <xdr:colOff>0</xdr:colOff>
          <xdr:row>720953</xdr:row>
          <xdr:rowOff>0</xdr:rowOff>
        </xdr:to>
        <xdr:sp macro="" textlink="">
          <xdr:nvSpPr>
            <xdr:cNvPr id="76824" name="Button 1048" hidden="1">
              <a:extLst>
                <a:ext uri="{63B3BB69-23CF-44E3-9099-C40C66FF867C}">
                  <a14:compatExt spid="_x0000_s76824"/>
                </a:ext>
                <a:ext uri="{FF2B5EF4-FFF2-40B4-BE49-F238E27FC236}">
                  <a16:creationId xmlns:a16="http://schemas.microsoft.com/office/drawing/2014/main" xmlns="" id="{00000000-0008-0000-3B00-000018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786489</xdr:row>
          <xdr:rowOff>0</xdr:rowOff>
        </xdr:from>
        <xdr:to>
          <xdr:col>15619</xdr:col>
          <xdr:colOff>0</xdr:colOff>
          <xdr:row>786489</xdr:row>
          <xdr:rowOff>0</xdr:rowOff>
        </xdr:to>
        <xdr:sp macro="" textlink="">
          <xdr:nvSpPr>
            <xdr:cNvPr id="76825" name="Button 1049" hidden="1">
              <a:extLst>
                <a:ext uri="{63B3BB69-23CF-44E3-9099-C40C66FF867C}">
                  <a14:compatExt spid="_x0000_s76825"/>
                </a:ext>
                <a:ext uri="{FF2B5EF4-FFF2-40B4-BE49-F238E27FC236}">
                  <a16:creationId xmlns:a16="http://schemas.microsoft.com/office/drawing/2014/main" xmlns="" id="{00000000-0008-0000-3B00-000019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852025</xdr:row>
          <xdr:rowOff>0</xdr:rowOff>
        </xdr:from>
        <xdr:to>
          <xdr:col>15619</xdr:col>
          <xdr:colOff>0</xdr:colOff>
          <xdr:row>852025</xdr:row>
          <xdr:rowOff>0</xdr:rowOff>
        </xdr:to>
        <xdr:sp macro="" textlink="">
          <xdr:nvSpPr>
            <xdr:cNvPr id="76826" name="Button 1050" hidden="1">
              <a:extLst>
                <a:ext uri="{63B3BB69-23CF-44E3-9099-C40C66FF867C}">
                  <a14:compatExt spid="_x0000_s76826"/>
                </a:ext>
                <a:ext uri="{FF2B5EF4-FFF2-40B4-BE49-F238E27FC236}">
                  <a16:creationId xmlns:a16="http://schemas.microsoft.com/office/drawing/2014/main" xmlns="" id="{00000000-0008-0000-3B00-00001A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917561</xdr:row>
          <xdr:rowOff>0</xdr:rowOff>
        </xdr:from>
        <xdr:to>
          <xdr:col>15619</xdr:col>
          <xdr:colOff>0</xdr:colOff>
          <xdr:row>917561</xdr:row>
          <xdr:rowOff>0</xdr:rowOff>
        </xdr:to>
        <xdr:sp macro="" textlink="">
          <xdr:nvSpPr>
            <xdr:cNvPr id="76827" name="Button 1051" hidden="1">
              <a:extLst>
                <a:ext uri="{63B3BB69-23CF-44E3-9099-C40C66FF867C}">
                  <a14:compatExt spid="_x0000_s76827"/>
                </a:ext>
                <a:ext uri="{FF2B5EF4-FFF2-40B4-BE49-F238E27FC236}">
                  <a16:creationId xmlns:a16="http://schemas.microsoft.com/office/drawing/2014/main" xmlns="" id="{00000000-0008-0000-3B00-00001B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983097</xdr:row>
          <xdr:rowOff>0</xdr:rowOff>
        </xdr:from>
        <xdr:to>
          <xdr:col>15619</xdr:col>
          <xdr:colOff>0</xdr:colOff>
          <xdr:row>983097</xdr:row>
          <xdr:rowOff>0</xdr:rowOff>
        </xdr:to>
        <xdr:sp macro="" textlink="">
          <xdr:nvSpPr>
            <xdr:cNvPr id="76828" name="Button 1052" hidden="1">
              <a:extLst>
                <a:ext uri="{63B3BB69-23CF-44E3-9099-C40C66FF867C}">
                  <a14:compatExt spid="_x0000_s76828"/>
                </a:ext>
                <a:ext uri="{FF2B5EF4-FFF2-40B4-BE49-F238E27FC236}">
                  <a16:creationId xmlns:a16="http://schemas.microsoft.com/office/drawing/2014/main" xmlns="" id="{00000000-0008-0000-3B00-00001C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15873</xdr:col>
          <xdr:colOff>0</xdr:colOff>
          <xdr:row>56</xdr:row>
          <xdr:rowOff>0</xdr:rowOff>
        </xdr:from>
        <xdr:to>
          <xdr:col>15873</xdr:col>
          <xdr:colOff>0</xdr:colOff>
          <xdr:row>56</xdr:row>
          <xdr:rowOff>0</xdr:rowOff>
        </xdr:to>
        <xdr:sp macro="" textlink="">
          <xdr:nvSpPr>
            <xdr:cNvPr id="76829" name="Button 1053" hidden="1">
              <a:extLst>
                <a:ext uri="{63B3BB69-23CF-44E3-9099-C40C66FF867C}">
                  <a14:compatExt spid="_x0000_s76829"/>
                </a:ext>
                <a:ext uri="{FF2B5EF4-FFF2-40B4-BE49-F238E27FC236}">
                  <a16:creationId xmlns:a16="http://schemas.microsoft.com/office/drawing/2014/main" xmlns="" id="{00000000-0008-0000-3B00-00001D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65593</xdr:row>
          <xdr:rowOff>0</xdr:rowOff>
        </xdr:from>
        <xdr:to>
          <xdr:col>15875</xdr:col>
          <xdr:colOff>0</xdr:colOff>
          <xdr:row>65593</xdr:row>
          <xdr:rowOff>0</xdr:rowOff>
        </xdr:to>
        <xdr:sp macro="" textlink="">
          <xdr:nvSpPr>
            <xdr:cNvPr id="76830" name="Button 1054" hidden="1">
              <a:extLst>
                <a:ext uri="{63B3BB69-23CF-44E3-9099-C40C66FF867C}">
                  <a14:compatExt spid="_x0000_s76830"/>
                </a:ext>
                <a:ext uri="{FF2B5EF4-FFF2-40B4-BE49-F238E27FC236}">
                  <a16:creationId xmlns:a16="http://schemas.microsoft.com/office/drawing/2014/main" xmlns="" id="{00000000-0008-0000-3B00-00001E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131129</xdr:row>
          <xdr:rowOff>0</xdr:rowOff>
        </xdr:from>
        <xdr:to>
          <xdr:col>15875</xdr:col>
          <xdr:colOff>0</xdr:colOff>
          <xdr:row>131129</xdr:row>
          <xdr:rowOff>0</xdr:rowOff>
        </xdr:to>
        <xdr:sp macro="" textlink="">
          <xdr:nvSpPr>
            <xdr:cNvPr id="76831" name="Button 1055" hidden="1">
              <a:extLst>
                <a:ext uri="{63B3BB69-23CF-44E3-9099-C40C66FF867C}">
                  <a14:compatExt spid="_x0000_s76831"/>
                </a:ext>
                <a:ext uri="{FF2B5EF4-FFF2-40B4-BE49-F238E27FC236}">
                  <a16:creationId xmlns:a16="http://schemas.microsoft.com/office/drawing/2014/main" xmlns="" id="{00000000-0008-0000-3B00-00001F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196665</xdr:row>
          <xdr:rowOff>0</xdr:rowOff>
        </xdr:from>
        <xdr:to>
          <xdr:col>15875</xdr:col>
          <xdr:colOff>0</xdr:colOff>
          <xdr:row>196665</xdr:row>
          <xdr:rowOff>0</xdr:rowOff>
        </xdr:to>
        <xdr:sp macro="" textlink="">
          <xdr:nvSpPr>
            <xdr:cNvPr id="76832" name="Button 1056" hidden="1">
              <a:extLst>
                <a:ext uri="{63B3BB69-23CF-44E3-9099-C40C66FF867C}">
                  <a14:compatExt spid="_x0000_s76832"/>
                </a:ext>
                <a:ext uri="{FF2B5EF4-FFF2-40B4-BE49-F238E27FC236}">
                  <a16:creationId xmlns:a16="http://schemas.microsoft.com/office/drawing/2014/main" xmlns="" id="{00000000-0008-0000-3B00-000020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262201</xdr:row>
          <xdr:rowOff>0</xdr:rowOff>
        </xdr:from>
        <xdr:to>
          <xdr:col>15875</xdr:col>
          <xdr:colOff>0</xdr:colOff>
          <xdr:row>262201</xdr:row>
          <xdr:rowOff>0</xdr:rowOff>
        </xdr:to>
        <xdr:sp macro="" textlink="">
          <xdr:nvSpPr>
            <xdr:cNvPr id="76833" name="Button 1057" hidden="1">
              <a:extLst>
                <a:ext uri="{63B3BB69-23CF-44E3-9099-C40C66FF867C}">
                  <a14:compatExt spid="_x0000_s76833"/>
                </a:ext>
                <a:ext uri="{FF2B5EF4-FFF2-40B4-BE49-F238E27FC236}">
                  <a16:creationId xmlns:a16="http://schemas.microsoft.com/office/drawing/2014/main" xmlns="" id="{00000000-0008-0000-3B00-000021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327737</xdr:row>
          <xdr:rowOff>0</xdr:rowOff>
        </xdr:from>
        <xdr:to>
          <xdr:col>15875</xdr:col>
          <xdr:colOff>0</xdr:colOff>
          <xdr:row>327737</xdr:row>
          <xdr:rowOff>0</xdr:rowOff>
        </xdr:to>
        <xdr:sp macro="" textlink="">
          <xdr:nvSpPr>
            <xdr:cNvPr id="76834" name="Button 1058" hidden="1">
              <a:extLst>
                <a:ext uri="{63B3BB69-23CF-44E3-9099-C40C66FF867C}">
                  <a14:compatExt spid="_x0000_s76834"/>
                </a:ext>
                <a:ext uri="{FF2B5EF4-FFF2-40B4-BE49-F238E27FC236}">
                  <a16:creationId xmlns:a16="http://schemas.microsoft.com/office/drawing/2014/main" xmlns="" id="{00000000-0008-0000-3B00-000022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393273</xdr:row>
          <xdr:rowOff>0</xdr:rowOff>
        </xdr:from>
        <xdr:to>
          <xdr:col>15875</xdr:col>
          <xdr:colOff>0</xdr:colOff>
          <xdr:row>393273</xdr:row>
          <xdr:rowOff>0</xdr:rowOff>
        </xdr:to>
        <xdr:sp macro="" textlink="">
          <xdr:nvSpPr>
            <xdr:cNvPr id="76835" name="Button 1059" hidden="1">
              <a:extLst>
                <a:ext uri="{63B3BB69-23CF-44E3-9099-C40C66FF867C}">
                  <a14:compatExt spid="_x0000_s76835"/>
                </a:ext>
                <a:ext uri="{FF2B5EF4-FFF2-40B4-BE49-F238E27FC236}">
                  <a16:creationId xmlns:a16="http://schemas.microsoft.com/office/drawing/2014/main" xmlns="" id="{00000000-0008-0000-3B00-000023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458809</xdr:row>
          <xdr:rowOff>0</xdr:rowOff>
        </xdr:from>
        <xdr:to>
          <xdr:col>15875</xdr:col>
          <xdr:colOff>0</xdr:colOff>
          <xdr:row>458809</xdr:row>
          <xdr:rowOff>0</xdr:rowOff>
        </xdr:to>
        <xdr:sp macro="" textlink="">
          <xdr:nvSpPr>
            <xdr:cNvPr id="76836" name="Button 1060" hidden="1">
              <a:extLst>
                <a:ext uri="{63B3BB69-23CF-44E3-9099-C40C66FF867C}">
                  <a14:compatExt spid="_x0000_s76836"/>
                </a:ext>
                <a:ext uri="{FF2B5EF4-FFF2-40B4-BE49-F238E27FC236}">
                  <a16:creationId xmlns:a16="http://schemas.microsoft.com/office/drawing/2014/main" xmlns="" id="{00000000-0008-0000-3B00-000024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524345</xdr:row>
          <xdr:rowOff>0</xdr:rowOff>
        </xdr:from>
        <xdr:to>
          <xdr:col>15875</xdr:col>
          <xdr:colOff>0</xdr:colOff>
          <xdr:row>524345</xdr:row>
          <xdr:rowOff>0</xdr:rowOff>
        </xdr:to>
        <xdr:sp macro="" textlink="">
          <xdr:nvSpPr>
            <xdr:cNvPr id="76837" name="Button 1061" hidden="1">
              <a:extLst>
                <a:ext uri="{63B3BB69-23CF-44E3-9099-C40C66FF867C}">
                  <a14:compatExt spid="_x0000_s76837"/>
                </a:ext>
                <a:ext uri="{FF2B5EF4-FFF2-40B4-BE49-F238E27FC236}">
                  <a16:creationId xmlns:a16="http://schemas.microsoft.com/office/drawing/2014/main" xmlns="" id="{00000000-0008-0000-3B00-000025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589881</xdr:row>
          <xdr:rowOff>0</xdr:rowOff>
        </xdr:from>
        <xdr:to>
          <xdr:col>15875</xdr:col>
          <xdr:colOff>0</xdr:colOff>
          <xdr:row>589881</xdr:row>
          <xdr:rowOff>0</xdr:rowOff>
        </xdr:to>
        <xdr:sp macro="" textlink="">
          <xdr:nvSpPr>
            <xdr:cNvPr id="76838" name="Button 1062" hidden="1">
              <a:extLst>
                <a:ext uri="{63B3BB69-23CF-44E3-9099-C40C66FF867C}">
                  <a14:compatExt spid="_x0000_s76838"/>
                </a:ext>
                <a:ext uri="{FF2B5EF4-FFF2-40B4-BE49-F238E27FC236}">
                  <a16:creationId xmlns:a16="http://schemas.microsoft.com/office/drawing/2014/main" xmlns="" id="{00000000-0008-0000-3B00-000026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655417</xdr:row>
          <xdr:rowOff>0</xdr:rowOff>
        </xdr:from>
        <xdr:to>
          <xdr:col>15875</xdr:col>
          <xdr:colOff>0</xdr:colOff>
          <xdr:row>655417</xdr:row>
          <xdr:rowOff>0</xdr:rowOff>
        </xdr:to>
        <xdr:sp macro="" textlink="">
          <xdr:nvSpPr>
            <xdr:cNvPr id="76839" name="Button 1063" hidden="1">
              <a:extLst>
                <a:ext uri="{63B3BB69-23CF-44E3-9099-C40C66FF867C}">
                  <a14:compatExt spid="_x0000_s76839"/>
                </a:ext>
                <a:ext uri="{FF2B5EF4-FFF2-40B4-BE49-F238E27FC236}">
                  <a16:creationId xmlns:a16="http://schemas.microsoft.com/office/drawing/2014/main" xmlns="" id="{00000000-0008-0000-3B00-000027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720953</xdr:row>
          <xdr:rowOff>0</xdr:rowOff>
        </xdr:from>
        <xdr:to>
          <xdr:col>15875</xdr:col>
          <xdr:colOff>0</xdr:colOff>
          <xdr:row>720953</xdr:row>
          <xdr:rowOff>0</xdr:rowOff>
        </xdr:to>
        <xdr:sp macro="" textlink="">
          <xdr:nvSpPr>
            <xdr:cNvPr id="76840" name="Button 1064" hidden="1">
              <a:extLst>
                <a:ext uri="{63B3BB69-23CF-44E3-9099-C40C66FF867C}">
                  <a14:compatExt spid="_x0000_s76840"/>
                </a:ext>
                <a:ext uri="{FF2B5EF4-FFF2-40B4-BE49-F238E27FC236}">
                  <a16:creationId xmlns:a16="http://schemas.microsoft.com/office/drawing/2014/main" xmlns="" id="{00000000-0008-0000-3B00-000028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786489</xdr:row>
          <xdr:rowOff>0</xdr:rowOff>
        </xdr:from>
        <xdr:to>
          <xdr:col>15875</xdr:col>
          <xdr:colOff>0</xdr:colOff>
          <xdr:row>786489</xdr:row>
          <xdr:rowOff>0</xdr:rowOff>
        </xdr:to>
        <xdr:sp macro="" textlink="">
          <xdr:nvSpPr>
            <xdr:cNvPr id="76841" name="Button 1065" hidden="1">
              <a:extLst>
                <a:ext uri="{63B3BB69-23CF-44E3-9099-C40C66FF867C}">
                  <a14:compatExt spid="_x0000_s76841"/>
                </a:ext>
                <a:ext uri="{FF2B5EF4-FFF2-40B4-BE49-F238E27FC236}">
                  <a16:creationId xmlns:a16="http://schemas.microsoft.com/office/drawing/2014/main" xmlns="" id="{00000000-0008-0000-3B00-000029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852025</xdr:row>
          <xdr:rowOff>0</xdr:rowOff>
        </xdr:from>
        <xdr:to>
          <xdr:col>15875</xdr:col>
          <xdr:colOff>0</xdr:colOff>
          <xdr:row>852025</xdr:row>
          <xdr:rowOff>0</xdr:rowOff>
        </xdr:to>
        <xdr:sp macro="" textlink="">
          <xdr:nvSpPr>
            <xdr:cNvPr id="76842" name="Button 1066" hidden="1">
              <a:extLst>
                <a:ext uri="{63B3BB69-23CF-44E3-9099-C40C66FF867C}">
                  <a14:compatExt spid="_x0000_s76842"/>
                </a:ext>
                <a:ext uri="{FF2B5EF4-FFF2-40B4-BE49-F238E27FC236}">
                  <a16:creationId xmlns:a16="http://schemas.microsoft.com/office/drawing/2014/main" xmlns="" id="{00000000-0008-0000-3B00-00002A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917561</xdr:row>
          <xdr:rowOff>0</xdr:rowOff>
        </xdr:from>
        <xdr:to>
          <xdr:col>15875</xdr:col>
          <xdr:colOff>0</xdr:colOff>
          <xdr:row>917561</xdr:row>
          <xdr:rowOff>0</xdr:rowOff>
        </xdr:to>
        <xdr:sp macro="" textlink="">
          <xdr:nvSpPr>
            <xdr:cNvPr id="76843" name="Button 1067" hidden="1">
              <a:extLst>
                <a:ext uri="{63B3BB69-23CF-44E3-9099-C40C66FF867C}">
                  <a14:compatExt spid="_x0000_s76843"/>
                </a:ext>
                <a:ext uri="{FF2B5EF4-FFF2-40B4-BE49-F238E27FC236}">
                  <a16:creationId xmlns:a16="http://schemas.microsoft.com/office/drawing/2014/main" xmlns="" id="{00000000-0008-0000-3B00-00002B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983097</xdr:row>
          <xdr:rowOff>0</xdr:rowOff>
        </xdr:from>
        <xdr:to>
          <xdr:col>15875</xdr:col>
          <xdr:colOff>0</xdr:colOff>
          <xdr:row>983097</xdr:row>
          <xdr:rowOff>0</xdr:rowOff>
        </xdr:to>
        <xdr:sp macro="" textlink="">
          <xdr:nvSpPr>
            <xdr:cNvPr id="76844" name="Button 1068" hidden="1">
              <a:extLst>
                <a:ext uri="{63B3BB69-23CF-44E3-9099-C40C66FF867C}">
                  <a14:compatExt spid="_x0000_s76844"/>
                </a:ext>
                <a:ext uri="{FF2B5EF4-FFF2-40B4-BE49-F238E27FC236}">
                  <a16:creationId xmlns:a16="http://schemas.microsoft.com/office/drawing/2014/main" xmlns="" id="{00000000-0008-0000-3B00-00002C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16129</xdr:col>
          <xdr:colOff>0</xdr:colOff>
          <xdr:row>56</xdr:row>
          <xdr:rowOff>0</xdr:rowOff>
        </xdr:from>
        <xdr:to>
          <xdr:col>16129</xdr:col>
          <xdr:colOff>0</xdr:colOff>
          <xdr:row>56</xdr:row>
          <xdr:rowOff>0</xdr:rowOff>
        </xdr:to>
        <xdr:sp macro="" textlink="">
          <xdr:nvSpPr>
            <xdr:cNvPr id="76845" name="Button 1069" hidden="1">
              <a:extLst>
                <a:ext uri="{63B3BB69-23CF-44E3-9099-C40C66FF867C}">
                  <a14:compatExt spid="_x0000_s76845"/>
                </a:ext>
                <a:ext uri="{FF2B5EF4-FFF2-40B4-BE49-F238E27FC236}">
                  <a16:creationId xmlns:a16="http://schemas.microsoft.com/office/drawing/2014/main" xmlns="" id="{00000000-0008-0000-3B00-00002D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65593</xdr:row>
          <xdr:rowOff>0</xdr:rowOff>
        </xdr:from>
        <xdr:to>
          <xdr:col>16131</xdr:col>
          <xdr:colOff>0</xdr:colOff>
          <xdr:row>65593</xdr:row>
          <xdr:rowOff>0</xdr:rowOff>
        </xdr:to>
        <xdr:sp macro="" textlink="">
          <xdr:nvSpPr>
            <xdr:cNvPr id="76846" name="Button 1070" hidden="1">
              <a:extLst>
                <a:ext uri="{63B3BB69-23CF-44E3-9099-C40C66FF867C}">
                  <a14:compatExt spid="_x0000_s76846"/>
                </a:ext>
                <a:ext uri="{FF2B5EF4-FFF2-40B4-BE49-F238E27FC236}">
                  <a16:creationId xmlns:a16="http://schemas.microsoft.com/office/drawing/2014/main" xmlns="" id="{00000000-0008-0000-3B00-00002E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131129</xdr:row>
          <xdr:rowOff>0</xdr:rowOff>
        </xdr:from>
        <xdr:to>
          <xdr:col>16131</xdr:col>
          <xdr:colOff>0</xdr:colOff>
          <xdr:row>131129</xdr:row>
          <xdr:rowOff>0</xdr:rowOff>
        </xdr:to>
        <xdr:sp macro="" textlink="">
          <xdr:nvSpPr>
            <xdr:cNvPr id="76847" name="Button 1071" hidden="1">
              <a:extLst>
                <a:ext uri="{63B3BB69-23CF-44E3-9099-C40C66FF867C}">
                  <a14:compatExt spid="_x0000_s76847"/>
                </a:ext>
                <a:ext uri="{FF2B5EF4-FFF2-40B4-BE49-F238E27FC236}">
                  <a16:creationId xmlns:a16="http://schemas.microsoft.com/office/drawing/2014/main" xmlns="" id="{00000000-0008-0000-3B00-00002F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196665</xdr:row>
          <xdr:rowOff>0</xdr:rowOff>
        </xdr:from>
        <xdr:to>
          <xdr:col>16131</xdr:col>
          <xdr:colOff>0</xdr:colOff>
          <xdr:row>196665</xdr:row>
          <xdr:rowOff>0</xdr:rowOff>
        </xdr:to>
        <xdr:sp macro="" textlink="">
          <xdr:nvSpPr>
            <xdr:cNvPr id="76848" name="Button 1072" hidden="1">
              <a:extLst>
                <a:ext uri="{63B3BB69-23CF-44E3-9099-C40C66FF867C}">
                  <a14:compatExt spid="_x0000_s76848"/>
                </a:ext>
                <a:ext uri="{FF2B5EF4-FFF2-40B4-BE49-F238E27FC236}">
                  <a16:creationId xmlns:a16="http://schemas.microsoft.com/office/drawing/2014/main" xmlns="" id="{00000000-0008-0000-3B00-000030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262201</xdr:row>
          <xdr:rowOff>0</xdr:rowOff>
        </xdr:from>
        <xdr:to>
          <xdr:col>16131</xdr:col>
          <xdr:colOff>0</xdr:colOff>
          <xdr:row>262201</xdr:row>
          <xdr:rowOff>0</xdr:rowOff>
        </xdr:to>
        <xdr:sp macro="" textlink="">
          <xdr:nvSpPr>
            <xdr:cNvPr id="76849" name="Button 1073" hidden="1">
              <a:extLst>
                <a:ext uri="{63B3BB69-23CF-44E3-9099-C40C66FF867C}">
                  <a14:compatExt spid="_x0000_s76849"/>
                </a:ext>
                <a:ext uri="{FF2B5EF4-FFF2-40B4-BE49-F238E27FC236}">
                  <a16:creationId xmlns:a16="http://schemas.microsoft.com/office/drawing/2014/main" xmlns="" id="{00000000-0008-0000-3B00-000031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327737</xdr:row>
          <xdr:rowOff>0</xdr:rowOff>
        </xdr:from>
        <xdr:to>
          <xdr:col>16131</xdr:col>
          <xdr:colOff>0</xdr:colOff>
          <xdr:row>327737</xdr:row>
          <xdr:rowOff>0</xdr:rowOff>
        </xdr:to>
        <xdr:sp macro="" textlink="">
          <xdr:nvSpPr>
            <xdr:cNvPr id="76850" name="Button 1074" hidden="1">
              <a:extLst>
                <a:ext uri="{63B3BB69-23CF-44E3-9099-C40C66FF867C}">
                  <a14:compatExt spid="_x0000_s76850"/>
                </a:ext>
                <a:ext uri="{FF2B5EF4-FFF2-40B4-BE49-F238E27FC236}">
                  <a16:creationId xmlns:a16="http://schemas.microsoft.com/office/drawing/2014/main" xmlns="" id="{00000000-0008-0000-3B00-000032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393273</xdr:row>
          <xdr:rowOff>0</xdr:rowOff>
        </xdr:from>
        <xdr:to>
          <xdr:col>16131</xdr:col>
          <xdr:colOff>0</xdr:colOff>
          <xdr:row>393273</xdr:row>
          <xdr:rowOff>0</xdr:rowOff>
        </xdr:to>
        <xdr:sp macro="" textlink="">
          <xdr:nvSpPr>
            <xdr:cNvPr id="76851" name="Button 1075" hidden="1">
              <a:extLst>
                <a:ext uri="{63B3BB69-23CF-44E3-9099-C40C66FF867C}">
                  <a14:compatExt spid="_x0000_s76851"/>
                </a:ext>
                <a:ext uri="{FF2B5EF4-FFF2-40B4-BE49-F238E27FC236}">
                  <a16:creationId xmlns:a16="http://schemas.microsoft.com/office/drawing/2014/main" xmlns="" id="{00000000-0008-0000-3B00-000033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458809</xdr:row>
          <xdr:rowOff>0</xdr:rowOff>
        </xdr:from>
        <xdr:to>
          <xdr:col>16131</xdr:col>
          <xdr:colOff>0</xdr:colOff>
          <xdr:row>458809</xdr:row>
          <xdr:rowOff>0</xdr:rowOff>
        </xdr:to>
        <xdr:sp macro="" textlink="">
          <xdr:nvSpPr>
            <xdr:cNvPr id="76852" name="Button 1076" hidden="1">
              <a:extLst>
                <a:ext uri="{63B3BB69-23CF-44E3-9099-C40C66FF867C}">
                  <a14:compatExt spid="_x0000_s76852"/>
                </a:ext>
                <a:ext uri="{FF2B5EF4-FFF2-40B4-BE49-F238E27FC236}">
                  <a16:creationId xmlns:a16="http://schemas.microsoft.com/office/drawing/2014/main" xmlns="" id="{00000000-0008-0000-3B00-000034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524345</xdr:row>
          <xdr:rowOff>0</xdr:rowOff>
        </xdr:from>
        <xdr:to>
          <xdr:col>16131</xdr:col>
          <xdr:colOff>0</xdr:colOff>
          <xdr:row>524345</xdr:row>
          <xdr:rowOff>0</xdr:rowOff>
        </xdr:to>
        <xdr:sp macro="" textlink="">
          <xdr:nvSpPr>
            <xdr:cNvPr id="76853" name="Button 1077" hidden="1">
              <a:extLst>
                <a:ext uri="{63B3BB69-23CF-44E3-9099-C40C66FF867C}">
                  <a14:compatExt spid="_x0000_s76853"/>
                </a:ext>
                <a:ext uri="{FF2B5EF4-FFF2-40B4-BE49-F238E27FC236}">
                  <a16:creationId xmlns:a16="http://schemas.microsoft.com/office/drawing/2014/main" xmlns="" id="{00000000-0008-0000-3B00-000035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589881</xdr:row>
          <xdr:rowOff>0</xdr:rowOff>
        </xdr:from>
        <xdr:to>
          <xdr:col>16131</xdr:col>
          <xdr:colOff>0</xdr:colOff>
          <xdr:row>589881</xdr:row>
          <xdr:rowOff>0</xdr:rowOff>
        </xdr:to>
        <xdr:sp macro="" textlink="">
          <xdr:nvSpPr>
            <xdr:cNvPr id="76854" name="Button 1078" hidden="1">
              <a:extLst>
                <a:ext uri="{63B3BB69-23CF-44E3-9099-C40C66FF867C}">
                  <a14:compatExt spid="_x0000_s76854"/>
                </a:ext>
                <a:ext uri="{FF2B5EF4-FFF2-40B4-BE49-F238E27FC236}">
                  <a16:creationId xmlns:a16="http://schemas.microsoft.com/office/drawing/2014/main" xmlns="" id="{00000000-0008-0000-3B00-000036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655417</xdr:row>
          <xdr:rowOff>0</xdr:rowOff>
        </xdr:from>
        <xdr:to>
          <xdr:col>16131</xdr:col>
          <xdr:colOff>0</xdr:colOff>
          <xdr:row>655417</xdr:row>
          <xdr:rowOff>0</xdr:rowOff>
        </xdr:to>
        <xdr:sp macro="" textlink="">
          <xdr:nvSpPr>
            <xdr:cNvPr id="76855" name="Button 1079" hidden="1">
              <a:extLst>
                <a:ext uri="{63B3BB69-23CF-44E3-9099-C40C66FF867C}">
                  <a14:compatExt spid="_x0000_s76855"/>
                </a:ext>
                <a:ext uri="{FF2B5EF4-FFF2-40B4-BE49-F238E27FC236}">
                  <a16:creationId xmlns:a16="http://schemas.microsoft.com/office/drawing/2014/main" xmlns="" id="{00000000-0008-0000-3B00-000037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720953</xdr:row>
          <xdr:rowOff>0</xdr:rowOff>
        </xdr:from>
        <xdr:to>
          <xdr:col>16131</xdr:col>
          <xdr:colOff>0</xdr:colOff>
          <xdr:row>720953</xdr:row>
          <xdr:rowOff>0</xdr:rowOff>
        </xdr:to>
        <xdr:sp macro="" textlink="">
          <xdr:nvSpPr>
            <xdr:cNvPr id="76856" name="Button 1080" hidden="1">
              <a:extLst>
                <a:ext uri="{63B3BB69-23CF-44E3-9099-C40C66FF867C}">
                  <a14:compatExt spid="_x0000_s76856"/>
                </a:ext>
                <a:ext uri="{FF2B5EF4-FFF2-40B4-BE49-F238E27FC236}">
                  <a16:creationId xmlns:a16="http://schemas.microsoft.com/office/drawing/2014/main" xmlns="" id="{00000000-0008-0000-3B00-000038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786489</xdr:row>
          <xdr:rowOff>0</xdr:rowOff>
        </xdr:from>
        <xdr:to>
          <xdr:col>16131</xdr:col>
          <xdr:colOff>0</xdr:colOff>
          <xdr:row>786489</xdr:row>
          <xdr:rowOff>0</xdr:rowOff>
        </xdr:to>
        <xdr:sp macro="" textlink="">
          <xdr:nvSpPr>
            <xdr:cNvPr id="76857" name="Button 1081" hidden="1">
              <a:extLst>
                <a:ext uri="{63B3BB69-23CF-44E3-9099-C40C66FF867C}">
                  <a14:compatExt spid="_x0000_s76857"/>
                </a:ext>
                <a:ext uri="{FF2B5EF4-FFF2-40B4-BE49-F238E27FC236}">
                  <a16:creationId xmlns:a16="http://schemas.microsoft.com/office/drawing/2014/main" xmlns="" id="{00000000-0008-0000-3B00-000039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852025</xdr:row>
          <xdr:rowOff>0</xdr:rowOff>
        </xdr:from>
        <xdr:to>
          <xdr:col>16131</xdr:col>
          <xdr:colOff>0</xdr:colOff>
          <xdr:row>852025</xdr:row>
          <xdr:rowOff>0</xdr:rowOff>
        </xdr:to>
        <xdr:sp macro="" textlink="">
          <xdr:nvSpPr>
            <xdr:cNvPr id="76858" name="Button 1082" hidden="1">
              <a:extLst>
                <a:ext uri="{63B3BB69-23CF-44E3-9099-C40C66FF867C}">
                  <a14:compatExt spid="_x0000_s76858"/>
                </a:ext>
                <a:ext uri="{FF2B5EF4-FFF2-40B4-BE49-F238E27FC236}">
                  <a16:creationId xmlns:a16="http://schemas.microsoft.com/office/drawing/2014/main" xmlns="" id="{00000000-0008-0000-3B00-00003A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917561</xdr:row>
          <xdr:rowOff>0</xdr:rowOff>
        </xdr:from>
        <xdr:to>
          <xdr:col>16131</xdr:col>
          <xdr:colOff>0</xdr:colOff>
          <xdr:row>917561</xdr:row>
          <xdr:rowOff>0</xdr:rowOff>
        </xdr:to>
        <xdr:sp macro="" textlink="">
          <xdr:nvSpPr>
            <xdr:cNvPr id="76859" name="Button 1083" hidden="1">
              <a:extLst>
                <a:ext uri="{63B3BB69-23CF-44E3-9099-C40C66FF867C}">
                  <a14:compatExt spid="_x0000_s76859"/>
                </a:ext>
                <a:ext uri="{FF2B5EF4-FFF2-40B4-BE49-F238E27FC236}">
                  <a16:creationId xmlns:a16="http://schemas.microsoft.com/office/drawing/2014/main" xmlns="" id="{00000000-0008-0000-3B00-00003B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983097</xdr:row>
          <xdr:rowOff>0</xdr:rowOff>
        </xdr:from>
        <xdr:to>
          <xdr:col>16131</xdr:col>
          <xdr:colOff>0</xdr:colOff>
          <xdr:row>983097</xdr:row>
          <xdr:rowOff>0</xdr:rowOff>
        </xdr:to>
        <xdr:sp macro="" textlink="">
          <xdr:nvSpPr>
            <xdr:cNvPr id="76860" name="Button 1084" hidden="1">
              <a:extLst>
                <a:ext uri="{63B3BB69-23CF-44E3-9099-C40C66FF867C}">
                  <a14:compatExt spid="_x0000_s76860"/>
                </a:ext>
                <a:ext uri="{FF2B5EF4-FFF2-40B4-BE49-F238E27FC236}">
                  <a16:creationId xmlns:a16="http://schemas.microsoft.com/office/drawing/2014/main" xmlns="" id="{00000000-0008-0000-3B00-00003C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0</xdr:colOff>
          <xdr:row>67</xdr:row>
          <xdr:rowOff>0</xdr:rowOff>
        </xdr:from>
        <xdr:to>
          <xdr:col>5</xdr:col>
          <xdr:colOff>0</xdr:colOff>
          <xdr:row>67</xdr:row>
          <xdr:rowOff>0</xdr:rowOff>
        </xdr:to>
        <xdr:sp macro="" textlink="">
          <xdr:nvSpPr>
            <xdr:cNvPr id="61501" name="Button 61" hidden="1">
              <a:extLst>
                <a:ext uri="{63B3BB69-23CF-44E3-9099-C40C66FF867C}">
                  <a14:compatExt spid="_x0000_s61501"/>
                </a:ext>
                <a:ext uri="{FF2B5EF4-FFF2-40B4-BE49-F238E27FC236}">
                  <a16:creationId xmlns:a16="http://schemas.microsoft.com/office/drawing/2014/main" xmlns="" id="{00000000-0008-0000-3C00-00003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67</xdr:row>
          <xdr:rowOff>0</xdr:rowOff>
        </xdr:from>
        <xdr:to>
          <xdr:col>3</xdr:col>
          <xdr:colOff>0</xdr:colOff>
          <xdr:row>67</xdr:row>
          <xdr:rowOff>0</xdr:rowOff>
        </xdr:to>
        <xdr:sp macro="" textlink="">
          <xdr:nvSpPr>
            <xdr:cNvPr id="61502" name="Button 62" hidden="1">
              <a:extLst>
                <a:ext uri="{63B3BB69-23CF-44E3-9099-C40C66FF867C}">
                  <a14:compatExt spid="_x0000_s61502"/>
                </a:ext>
                <a:ext uri="{FF2B5EF4-FFF2-40B4-BE49-F238E27FC236}">
                  <a16:creationId xmlns:a16="http://schemas.microsoft.com/office/drawing/2014/main" xmlns="" id="{00000000-0008-0000-3C00-00003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65603</xdr:row>
          <xdr:rowOff>0</xdr:rowOff>
        </xdr:from>
        <xdr:to>
          <xdr:col>3</xdr:col>
          <xdr:colOff>0</xdr:colOff>
          <xdr:row>65603</xdr:row>
          <xdr:rowOff>0</xdr:rowOff>
        </xdr:to>
        <xdr:sp macro="" textlink="">
          <xdr:nvSpPr>
            <xdr:cNvPr id="61503" name="Button 63" hidden="1">
              <a:extLst>
                <a:ext uri="{63B3BB69-23CF-44E3-9099-C40C66FF867C}">
                  <a14:compatExt spid="_x0000_s61503"/>
                </a:ext>
                <a:ext uri="{FF2B5EF4-FFF2-40B4-BE49-F238E27FC236}">
                  <a16:creationId xmlns:a16="http://schemas.microsoft.com/office/drawing/2014/main" xmlns="" id="{00000000-0008-0000-3C00-00003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131139</xdr:row>
          <xdr:rowOff>0</xdr:rowOff>
        </xdr:from>
        <xdr:to>
          <xdr:col>3</xdr:col>
          <xdr:colOff>0</xdr:colOff>
          <xdr:row>131139</xdr:row>
          <xdr:rowOff>0</xdr:rowOff>
        </xdr:to>
        <xdr:sp macro="" textlink="">
          <xdr:nvSpPr>
            <xdr:cNvPr id="61504" name="Button 64" hidden="1">
              <a:extLst>
                <a:ext uri="{63B3BB69-23CF-44E3-9099-C40C66FF867C}">
                  <a14:compatExt spid="_x0000_s61504"/>
                </a:ext>
                <a:ext uri="{FF2B5EF4-FFF2-40B4-BE49-F238E27FC236}">
                  <a16:creationId xmlns:a16="http://schemas.microsoft.com/office/drawing/2014/main" xmlns="" id="{00000000-0008-0000-3C00-00004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196675</xdr:row>
          <xdr:rowOff>0</xdr:rowOff>
        </xdr:from>
        <xdr:to>
          <xdr:col>3</xdr:col>
          <xdr:colOff>0</xdr:colOff>
          <xdr:row>196675</xdr:row>
          <xdr:rowOff>0</xdr:rowOff>
        </xdr:to>
        <xdr:sp macro="" textlink="">
          <xdr:nvSpPr>
            <xdr:cNvPr id="61505" name="Button 65" hidden="1">
              <a:extLst>
                <a:ext uri="{63B3BB69-23CF-44E3-9099-C40C66FF867C}">
                  <a14:compatExt spid="_x0000_s61505"/>
                </a:ext>
                <a:ext uri="{FF2B5EF4-FFF2-40B4-BE49-F238E27FC236}">
                  <a16:creationId xmlns:a16="http://schemas.microsoft.com/office/drawing/2014/main" xmlns="" id="{00000000-0008-0000-3C00-00004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262211</xdr:row>
          <xdr:rowOff>0</xdr:rowOff>
        </xdr:from>
        <xdr:to>
          <xdr:col>3</xdr:col>
          <xdr:colOff>0</xdr:colOff>
          <xdr:row>262211</xdr:row>
          <xdr:rowOff>0</xdr:rowOff>
        </xdr:to>
        <xdr:sp macro="" textlink="">
          <xdr:nvSpPr>
            <xdr:cNvPr id="61506" name="Button 66" hidden="1">
              <a:extLst>
                <a:ext uri="{63B3BB69-23CF-44E3-9099-C40C66FF867C}">
                  <a14:compatExt spid="_x0000_s61506"/>
                </a:ext>
                <a:ext uri="{FF2B5EF4-FFF2-40B4-BE49-F238E27FC236}">
                  <a16:creationId xmlns:a16="http://schemas.microsoft.com/office/drawing/2014/main" xmlns="" id="{00000000-0008-0000-3C00-00004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327747</xdr:row>
          <xdr:rowOff>0</xdr:rowOff>
        </xdr:from>
        <xdr:to>
          <xdr:col>3</xdr:col>
          <xdr:colOff>0</xdr:colOff>
          <xdr:row>327747</xdr:row>
          <xdr:rowOff>0</xdr:rowOff>
        </xdr:to>
        <xdr:sp macro="" textlink="">
          <xdr:nvSpPr>
            <xdr:cNvPr id="61507" name="Button 67" hidden="1">
              <a:extLst>
                <a:ext uri="{63B3BB69-23CF-44E3-9099-C40C66FF867C}">
                  <a14:compatExt spid="_x0000_s61507"/>
                </a:ext>
                <a:ext uri="{FF2B5EF4-FFF2-40B4-BE49-F238E27FC236}">
                  <a16:creationId xmlns:a16="http://schemas.microsoft.com/office/drawing/2014/main" xmlns="" id="{00000000-0008-0000-3C00-00004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393283</xdr:row>
          <xdr:rowOff>0</xdr:rowOff>
        </xdr:from>
        <xdr:to>
          <xdr:col>3</xdr:col>
          <xdr:colOff>0</xdr:colOff>
          <xdr:row>393283</xdr:row>
          <xdr:rowOff>0</xdr:rowOff>
        </xdr:to>
        <xdr:sp macro="" textlink="">
          <xdr:nvSpPr>
            <xdr:cNvPr id="61508" name="Button 68" hidden="1">
              <a:extLst>
                <a:ext uri="{63B3BB69-23CF-44E3-9099-C40C66FF867C}">
                  <a14:compatExt spid="_x0000_s61508"/>
                </a:ext>
                <a:ext uri="{FF2B5EF4-FFF2-40B4-BE49-F238E27FC236}">
                  <a16:creationId xmlns:a16="http://schemas.microsoft.com/office/drawing/2014/main" xmlns="" id="{00000000-0008-0000-3C00-00004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458819</xdr:row>
          <xdr:rowOff>0</xdr:rowOff>
        </xdr:from>
        <xdr:to>
          <xdr:col>3</xdr:col>
          <xdr:colOff>0</xdr:colOff>
          <xdr:row>458819</xdr:row>
          <xdr:rowOff>0</xdr:rowOff>
        </xdr:to>
        <xdr:sp macro="" textlink="">
          <xdr:nvSpPr>
            <xdr:cNvPr id="61509" name="Button 69" hidden="1">
              <a:extLst>
                <a:ext uri="{63B3BB69-23CF-44E3-9099-C40C66FF867C}">
                  <a14:compatExt spid="_x0000_s61509"/>
                </a:ext>
                <a:ext uri="{FF2B5EF4-FFF2-40B4-BE49-F238E27FC236}">
                  <a16:creationId xmlns:a16="http://schemas.microsoft.com/office/drawing/2014/main" xmlns="" id="{00000000-0008-0000-3C00-00004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524355</xdr:row>
          <xdr:rowOff>0</xdr:rowOff>
        </xdr:from>
        <xdr:to>
          <xdr:col>3</xdr:col>
          <xdr:colOff>0</xdr:colOff>
          <xdr:row>524355</xdr:row>
          <xdr:rowOff>0</xdr:rowOff>
        </xdr:to>
        <xdr:sp macro="" textlink="">
          <xdr:nvSpPr>
            <xdr:cNvPr id="61510" name="Button 70" hidden="1">
              <a:extLst>
                <a:ext uri="{63B3BB69-23CF-44E3-9099-C40C66FF867C}">
                  <a14:compatExt spid="_x0000_s61510"/>
                </a:ext>
                <a:ext uri="{FF2B5EF4-FFF2-40B4-BE49-F238E27FC236}">
                  <a16:creationId xmlns:a16="http://schemas.microsoft.com/office/drawing/2014/main" xmlns="" id="{00000000-0008-0000-3C00-00004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589891</xdr:row>
          <xdr:rowOff>0</xdr:rowOff>
        </xdr:from>
        <xdr:to>
          <xdr:col>3</xdr:col>
          <xdr:colOff>0</xdr:colOff>
          <xdr:row>589891</xdr:row>
          <xdr:rowOff>0</xdr:rowOff>
        </xdr:to>
        <xdr:sp macro="" textlink="">
          <xdr:nvSpPr>
            <xdr:cNvPr id="61511" name="Button 71" hidden="1">
              <a:extLst>
                <a:ext uri="{63B3BB69-23CF-44E3-9099-C40C66FF867C}">
                  <a14:compatExt spid="_x0000_s61511"/>
                </a:ext>
                <a:ext uri="{FF2B5EF4-FFF2-40B4-BE49-F238E27FC236}">
                  <a16:creationId xmlns:a16="http://schemas.microsoft.com/office/drawing/2014/main" xmlns="" id="{00000000-0008-0000-3C00-00004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655427</xdr:row>
          <xdr:rowOff>0</xdr:rowOff>
        </xdr:from>
        <xdr:to>
          <xdr:col>3</xdr:col>
          <xdr:colOff>0</xdr:colOff>
          <xdr:row>655427</xdr:row>
          <xdr:rowOff>0</xdr:rowOff>
        </xdr:to>
        <xdr:sp macro="" textlink="">
          <xdr:nvSpPr>
            <xdr:cNvPr id="61512" name="Button 72" hidden="1">
              <a:extLst>
                <a:ext uri="{63B3BB69-23CF-44E3-9099-C40C66FF867C}">
                  <a14:compatExt spid="_x0000_s61512"/>
                </a:ext>
                <a:ext uri="{FF2B5EF4-FFF2-40B4-BE49-F238E27FC236}">
                  <a16:creationId xmlns:a16="http://schemas.microsoft.com/office/drawing/2014/main" xmlns="" id="{00000000-0008-0000-3C00-00004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720963</xdr:row>
          <xdr:rowOff>0</xdr:rowOff>
        </xdr:from>
        <xdr:to>
          <xdr:col>3</xdr:col>
          <xdr:colOff>0</xdr:colOff>
          <xdr:row>720963</xdr:row>
          <xdr:rowOff>0</xdr:rowOff>
        </xdr:to>
        <xdr:sp macro="" textlink="">
          <xdr:nvSpPr>
            <xdr:cNvPr id="61513" name="Button 73" hidden="1">
              <a:extLst>
                <a:ext uri="{63B3BB69-23CF-44E3-9099-C40C66FF867C}">
                  <a14:compatExt spid="_x0000_s61513"/>
                </a:ext>
                <a:ext uri="{FF2B5EF4-FFF2-40B4-BE49-F238E27FC236}">
                  <a16:creationId xmlns:a16="http://schemas.microsoft.com/office/drawing/2014/main" xmlns="" id="{00000000-0008-0000-3C00-00004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786499</xdr:row>
          <xdr:rowOff>0</xdr:rowOff>
        </xdr:from>
        <xdr:to>
          <xdr:col>3</xdr:col>
          <xdr:colOff>0</xdr:colOff>
          <xdr:row>786499</xdr:row>
          <xdr:rowOff>0</xdr:rowOff>
        </xdr:to>
        <xdr:sp macro="" textlink="">
          <xdr:nvSpPr>
            <xdr:cNvPr id="61514" name="Button 74" hidden="1">
              <a:extLst>
                <a:ext uri="{63B3BB69-23CF-44E3-9099-C40C66FF867C}">
                  <a14:compatExt spid="_x0000_s61514"/>
                </a:ext>
                <a:ext uri="{FF2B5EF4-FFF2-40B4-BE49-F238E27FC236}">
                  <a16:creationId xmlns:a16="http://schemas.microsoft.com/office/drawing/2014/main" xmlns="" id="{00000000-0008-0000-3C00-00004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852035</xdr:row>
          <xdr:rowOff>0</xdr:rowOff>
        </xdr:from>
        <xdr:to>
          <xdr:col>3</xdr:col>
          <xdr:colOff>0</xdr:colOff>
          <xdr:row>852035</xdr:row>
          <xdr:rowOff>0</xdr:rowOff>
        </xdr:to>
        <xdr:sp macro="" textlink="">
          <xdr:nvSpPr>
            <xdr:cNvPr id="61515" name="Button 75" hidden="1">
              <a:extLst>
                <a:ext uri="{63B3BB69-23CF-44E3-9099-C40C66FF867C}">
                  <a14:compatExt spid="_x0000_s61515"/>
                </a:ext>
                <a:ext uri="{FF2B5EF4-FFF2-40B4-BE49-F238E27FC236}">
                  <a16:creationId xmlns:a16="http://schemas.microsoft.com/office/drawing/2014/main" xmlns="" id="{00000000-0008-0000-3C00-00004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917571</xdr:row>
          <xdr:rowOff>0</xdr:rowOff>
        </xdr:from>
        <xdr:to>
          <xdr:col>3</xdr:col>
          <xdr:colOff>0</xdr:colOff>
          <xdr:row>917571</xdr:row>
          <xdr:rowOff>0</xdr:rowOff>
        </xdr:to>
        <xdr:sp macro="" textlink="">
          <xdr:nvSpPr>
            <xdr:cNvPr id="61516" name="Button 76" hidden="1">
              <a:extLst>
                <a:ext uri="{63B3BB69-23CF-44E3-9099-C40C66FF867C}">
                  <a14:compatExt spid="_x0000_s61516"/>
                </a:ext>
                <a:ext uri="{FF2B5EF4-FFF2-40B4-BE49-F238E27FC236}">
                  <a16:creationId xmlns:a16="http://schemas.microsoft.com/office/drawing/2014/main" xmlns="" id="{00000000-0008-0000-3C00-00004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983107</xdr:row>
          <xdr:rowOff>0</xdr:rowOff>
        </xdr:from>
        <xdr:to>
          <xdr:col>3</xdr:col>
          <xdr:colOff>0</xdr:colOff>
          <xdr:row>983107</xdr:row>
          <xdr:rowOff>0</xdr:rowOff>
        </xdr:to>
        <xdr:sp macro="" textlink="">
          <xdr:nvSpPr>
            <xdr:cNvPr id="61517" name="Button 77" hidden="1">
              <a:extLst>
                <a:ext uri="{63B3BB69-23CF-44E3-9099-C40C66FF867C}">
                  <a14:compatExt spid="_x0000_s61517"/>
                </a:ext>
                <a:ext uri="{FF2B5EF4-FFF2-40B4-BE49-F238E27FC236}">
                  <a16:creationId xmlns:a16="http://schemas.microsoft.com/office/drawing/2014/main" xmlns="" id="{00000000-0008-0000-3C00-00004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67</xdr:row>
          <xdr:rowOff>0</xdr:rowOff>
        </xdr:from>
        <xdr:to>
          <xdr:col>252</xdr:col>
          <xdr:colOff>0</xdr:colOff>
          <xdr:row>67</xdr:row>
          <xdr:rowOff>0</xdr:rowOff>
        </xdr:to>
        <xdr:sp macro="" textlink="">
          <xdr:nvSpPr>
            <xdr:cNvPr id="61518" name="Button 78" hidden="1">
              <a:extLst>
                <a:ext uri="{63B3BB69-23CF-44E3-9099-C40C66FF867C}">
                  <a14:compatExt spid="_x0000_s61518"/>
                </a:ext>
                <a:ext uri="{FF2B5EF4-FFF2-40B4-BE49-F238E27FC236}">
                  <a16:creationId xmlns:a16="http://schemas.microsoft.com/office/drawing/2014/main" xmlns="" id="{00000000-0008-0000-3C00-00004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65603</xdr:row>
          <xdr:rowOff>0</xdr:rowOff>
        </xdr:from>
        <xdr:to>
          <xdr:col>252</xdr:col>
          <xdr:colOff>0</xdr:colOff>
          <xdr:row>65603</xdr:row>
          <xdr:rowOff>0</xdr:rowOff>
        </xdr:to>
        <xdr:sp macro="" textlink="">
          <xdr:nvSpPr>
            <xdr:cNvPr id="61519" name="Button 79" hidden="1">
              <a:extLst>
                <a:ext uri="{63B3BB69-23CF-44E3-9099-C40C66FF867C}">
                  <a14:compatExt spid="_x0000_s61519"/>
                </a:ext>
                <a:ext uri="{FF2B5EF4-FFF2-40B4-BE49-F238E27FC236}">
                  <a16:creationId xmlns:a16="http://schemas.microsoft.com/office/drawing/2014/main" xmlns="" id="{00000000-0008-0000-3C00-00004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131139</xdr:row>
          <xdr:rowOff>0</xdr:rowOff>
        </xdr:from>
        <xdr:to>
          <xdr:col>252</xdr:col>
          <xdr:colOff>0</xdr:colOff>
          <xdr:row>131139</xdr:row>
          <xdr:rowOff>0</xdr:rowOff>
        </xdr:to>
        <xdr:sp macro="" textlink="">
          <xdr:nvSpPr>
            <xdr:cNvPr id="61520" name="Button 80" hidden="1">
              <a:extLst>
                <a:ext uri="{63B3BB69-23CF-44E3-9099-C40C66FF867C}">
                  <a14:compatExt spid="_x0000_s61520"/>
                </a:ext>
                <a:ext uri="{FF2B5EF4-FFF2-40B4-BE49-F238E27FC236}">
                  <a16:creationId xmlns:a16="http://schemas.microsoft.com/office/drawing/2014/main" xmlns="" id="{00000000-0008-0000-3C00-00005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196675</xdr:row>
          <xdr:rowOff>0</xdr:rowOff>
        </xdr:from>
        <xdr:to>
          <xdr:col>252</xdr:col>
          <xdr:colOff>0</xdr:colOff>
          <xdr:row>196675</xdr:row>
          <xdr:rowOff>0</xdr:rowOff>
        </xdr:to>
        <xdr:sp macro="" textlink="">
          <xdr:nvSpPr>
            <xdr:cNvPr id="61521" name="Button 81" hidden="1">
              <a:extLst>
                <a:ext uri="{63B3BB69-23CF-44E3-9099-C40C66FF867C}">
                  <a14:compatExt spid="_x0000_s61521"/>
                </a:ext>
                <a:ext uri="{FF2B5EF4-FFF2-40B4-BE49-F238E27FC236}">
                  <a16:creationId xmlns:a16="http://schemas.microsoft.com/office/drawing/2014/main" xmlns="" id="{00000000-0008-0000-3C00-00005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262211</xdr:row>
          <xdr:rowOff>0</xdr:rowOff>
        </xdr:from>
        <xdr:to>
          <xdr:col>252</xdr:col>
          <xdr:colOff>0</xdr:colOff>
          <xdr:row>262211</xdr:row>
          <xdr:rowOff>0</xdr:rowOff>
        </xdr:to>
        <xdr:sp macro="" textlink="">
          <xdr:nvSpPr>
            <xdr:cNvPr id="61522" name="Button 82" hidden="1">
              <a:extLst>
                <a:ext uri="{63B3BB69-23CF-44E3-9099-C40C66FF867C}">
                  <a14:compatExt spid="_x0000_s61522"/>
                </a:ext>
                <a:ext uri="{FF2B5EF4-FFF2-40B4-BE49-F238E27FC236}">
                  <a16:creationId xmlns:a16="http://schemas.microsoft.com/office/drawing/2014/main" xmlns="" id="{00000000-0008-0000-3C00-00005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327747</xdr:row>
          <xdr:rowOff>0</xdr:rowOff>
        </xdr:from>
        <xdr:to>
          <xdr:col>252</xdr:col>
          <xdr:colOff>0</xdr:colOff>
          <xdr:row>327747</xdr:row>
          <xdr:rowOff>0</xdr:rowOff>
        </xdr:to>
        <xdr:sp macro="" textlink="">
          <xdr:nvSpPr>
            <xdr:cNvPr id="61523" name="Button 83" hidden="1">
              <a:extLst>
                <a:ext uri="{63B3BB69-23CF-44E3-9099-C40C66FF867C}">
                  <a14:compatExt spid="_x0000_s61523"/>
                </a:ext>
                <a:ext uri="{FF2B5EF4-FFF2-40B4-BE49-F238E27FC236}">
                  <a16:creationId xmlns:a16="http://schemas.microsoft.com/office/drawing/2014/main" xmlns="" id="{00000000-0008-0000-3C00-00005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393283</xdr:row>
          <xdr:rowOff>0</xdr:rowOff>
        </xdr:from>
        <xdr:to>
          <xdr:col>252</xdr:col>
          <xdr:colOff>0</xdr:colOff>
          <xdr:row>393283</xdr:row>
          <xdr:rowOff>0</xdr:rowOff>
        </xdr:to>
        <xdr:sp macro="" textlink="">
          <xdr:nvSpPr>
            <xdr:cNvPr id="61524" name="Button 84" hidden="1">
              <a:extLst>
                <a:ext uri="{63B3BB69-23CF-44E3-9099-C40C66FF867C}">
                  <a14:compatExt spid="_x0000_s61524"/>
                </a:ext>
                <a:ext uri="{FF2B5EF4-FFF2-40B4-BE49-F238E27FC236}">
                  <a16:creationId xmlns:a16="http://schemas.microsoft.com/office/drawing/2014/main" xmlns="" id="{00000000-0008-0000-3C00-00005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458819</xdr:row>
          <xdr:rowOff>0</xdr:rowOff>
        </xdr:from>
        <xdr:to>
          <xdr:col>252</xdr:col>
          <xdr:colOff>0</xdr:colOff>
          <xdr:row>458819</xdr:row>
          <xdr:rowOff>0</xdr:rowOff>
        </xdr:to>
        <xdr:sp macro="" textlink="">
          <xdr:nvSpPr>
            <xdr:cNvPr id="61525" name="Button 85" hidden="1">
              <a:extLst>
                <a:ext uri="{63B3BB69-23CF-44E3-9099-C40C66FF867C}">
                  <a14:compatExt spid="_x0000_s61525"/>
                </a:ext>
                <a:ext uri="{FF2B5EF4-FFF2-40B4-BE49-F238E27FC236}">
                  <a16:creationId xmlns:a16="http://schemas.microsoft.com/office/drawing/2014/main" xmlns="" id="{00000000-0008-0000-3C00-00005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524355</xdr:row>
          <xdr:rowOff>0</xdr:rowOff>
        </xdr:from>
        <xdr:to>
          <xdr:col>252</xdr:col>
          <xdr:colOff>0</xdr:colOff>
          <xdr:row>524355</xdr:row>
          <xdr:rowOff>0</xdr:rowOff>
        </xdr:to>
        <xdr:sp macro="" textlink="">
          <xdr:nvSpPr>
            <xdr:cNvPr id="61526" name="Button 86" hidden="1">
              <a:extLst>
                <a:ext uri="{63B3BB69-23CF-44E3-9099-C40C66FF867C}">
                  <a14:compatExt spid="_x0000_s61526"/>
                </a:ext>
                <a:ext uri="{FF2B5EF4-FFF2-40B4-BE49-F238E27FC236}">
                  <a16:creationId xmlns:a16="http://schemas.microsoft.com/office/drawing/2014/main" xmlns="" id="{00000000-0008-0000-3C00-00005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589891</xdr:row>
          <xdr:rowOff>0</xdr:rowOff>
        </xdr:from>
        <xdr:to>
          <xdr:col>252</xdr:col>
          <xdr:colOff>0</xdr:colOff>
          <xdr:row>589891</xdr:row>
          <xdr:rowOff>0</xdr:rowOff>
        </xdr:to>
        <xdr:sp macro="" textlink="">
          <xdr:nvSpPr>
            <xdr:cNvPr id="61527" name="Button 87" hidden="1">
              <a:extLst>
                <a:ext uri="{63B3BB69-23CF-44E3-9099-C40C66FF867C}">
                  <a14:compatExt spid="_x0000_s61527"/>
                </a:ext>
                <a:ext uri="{FF2B5EF4-FFF2-40B4-BE49-F238E27FC236}">
                  <a16:creationId xmlns:a16="http://schemas.microsoft.com/office/drawing/2014/main" xmlns="" id="{00000000-0008-0000-3C00-00005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655427</xdr:row>
          <xdr:rowOff>0</xdr:rowOff>
        </xdr:from>
        <xdr:to>
          <xdr:col>252</xdr:col>
          <xdr:colOff>0</xdr:colOff>
          <xdr:row>655427</xdr:row>
          <xdr:rowOff>0</xdr:rowOff>
        </xdr:to>
        <xdr:sp macro="" textlink="">
          <xdr:nvSpPr>
            <xdr:cNvPr id="61528" name="Button 88" hidden="1">
              <a:extLst>
                <a:ext uri="{63B3BB69-23CF-44E3-9099-C40C66FF867C}">
                  <a14:compatExt spid="_x0000_s61528"/>
                </a:ext>
                <a:ext uri="{FF2B5EF4-FFF2-40B4-BE49-F238E27FC236}">
                  <a16:creationId xmlns:a16="http://schemas.microsoft.com/office/drawing/2014/main" xmlns="" id="{00000000-0008-0000-3C00-00005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720963</xdr:row>
          <xdr:rowOff>0</xdr:rowOff>
        </xdr:from>
        <xdr:to>
          <xdr:col>252</xdr:col>
          <xdr:colOff>0</xdr:colOff>
          <xdr:row>720963</xdr:row>
          <xdr:rowOff>0</xdr:rowOff>
        </xdr:to>
        <xdr:sp macro="" textlink="">
          <xdr:nvSpPr>
            <xdr:cNvPr id="61529" name="Button 89" hidden="1">
              <a:extLst>
                <a:ext uri="{63B3BB69-23CF-44E3-9099-C40C66FF867C}">
                  <a14:compatExt spid="_x0000_s61529"/>
                </a:ext>
                <a:ext uri="{FF2B5EF4-FFF2-40B4-BE49-F238E27FC236}">
                  <a16:creationId xmlns:a16="http://schemas.microsoft.com/office/drawing/2014/main" xmlns="" id="{00000000-0008-0000-3C00-00005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786499</xdr:row>
          <xdr:rowOff>0</xdr:rowOff>
        </xdr:from>
        <xdr:to>
          <xdr:col>252</xdr:col>
          <xdr:colOff>0</xdr:colOff>
          <xdr:row>786499</xdr:row>
          <xdr:rowOff>0</xdr:rowOff>
        </xdr:to>
        <xdr:sp macro="" textlink="">
          <xdr:nvSpPr>
            <xdr:cNvPr id="61530" name="Button 90" hidden="1">
              <a:extLst>
                <a:ext uri="{63B3BB69-23CF-44E3-9099-C40C66FF867C}">
                  <a14:compatExt spid="_x0000_s61530"/>
                </a:ext>
                <a:ext uri="{FF2B5EF4-FFF2-40B4-BE49-F238E27FC236}">
                  <a16:creationId xmlns:a16="http://schemas.microsoft.com/office/drawing/2014/main" xmlns="" id="{00000000-0008-0000-3C00-00005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852035</xdr:row>
          <xdr:rowOff>0</xdr:rowOff>
        </xdr:from>
        <xdr:to>
          <xdr:col>252</xdr:col>
          <xdr:colOff>0</xdr:colOff>
          <xdr:row>852035</xdr:row>
          <xdr:rowOff>0</xdr:rowOff>
        </xdr:to>
        <xdr:sp macro="" textlink="">
          <xdr:nvSpPr>
            <xdr:cNvPr id="61531" name="Button 91" hidden="1">
              <a:extLst>
                <a:ext uri="{63B3BB69-23CF-44E3-9099-C40C66FF867C}">
                  <a14:compatExt spid="_x0000_s61531"/>
                </a:ext>
                <a:ext uri="{FF2B5EF4-FFF2-40B4-BE49-F238E27FC236}">
                  <a16:creationId xmlns:a16="http://schemas.microsoft.com/office/drawing/2014/main" xmlns="" id="{00000000-0008-0000-3C00-00005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917571</xdr:row>
          <xdr:rowOff>0</xdr:rowOff>
        </xdr:from>
        <xdr:to>
          <xdr:col>252</xdr:col>
          <xdr:colOff>0</xdr:colOff>
          <xdr:row>917571</xdr:row>
          <xdr:rowOff>0</xdr:rowOff>
        </xdr:to>
        <xdr:sp macro="" textlink="">
          <xdr:nvSpPr>
            <xdr:cNvPr id="61532" name="Button 92" hidden="1">
              <a:extLst>
                <a:ext uri="{63B3BB69-23CF-44E3-9099-C40C66FF867C}">
                  <a14:compatExt spid="_x0000_s61532"/>
                </a:ext>
                <a:ext uri="{FF2B5EF4-FFF2-40B4-BE49-F238E27FC236}">
                  <a16:creationId xmlns:a16="http://schemas.microsoft.com/office/drawing/2014/main" xmlns="" id="{00000000-0008-0000-3C00-00005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983107</xdr:row>
          <xdr:rowOff>0</xdr:rowOff>
        </xdr:from>
        <xdr:to>
          <xdr:col>252</xdr:col>
          <xdr:colOff>0</xdr:colOff>
          <xdr:row>983107</xdr:row>
          <xdr:rowOff>0</xdr:rowOff>
        </xdr:to>
        <xdr:sp macro="" textlink="">
          <xdr:nvSpPr>
            <xdr:cNvPr id="61533" name="Button 93" hidden="1">
              <a:extLst>
                <a:ext uri="{63B3BB69-23CF-44E3-9099-C40C66FF867C}">
                  <a14:compatExt spid="_x0000_s61533"/>
                </a:ext>
                <a:ext uri="{FF2B5EF4-FFF2-40B4-BE49-F238E27FC236}">
                  <a16:creationId xmlns:a16="http://schemas.microsoft.com/office/drawing/2014/main" xmlns="" id="{00000000-0008-0000-3C00-00005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67</xdr:row>
          <xdr:rowOff>0</xdr:rowOff>
        </xdr:from>
        <xdr:to>
          <xdr:col>508</xdr:col>
          <xdr:colOff>0</xdr:colOff>
          <xdr:row>67</xdr:row>
          <xdr:rowOff>0</xdr:rowOff>
        </xdr:to>
        <xdr:sp macro="" textlink="">
          <xdr:nvSpPr>
            <xdr:cNvPr id="61534" name="Button 94" hidden="1">
              <a:extLst>
                <a:ext uri="{63B3BB69-23CF-44E3-9099-C40C66FF867C}">
                  <a14:compatExt spid="_x0000_s61534"/>
                </a:ext>
                <a:ext uri="{FF2B5EF4-FFF2-40B4-BE49-F238E27FC236}">
                  <a16:creationId xmlns:a16="http://schemas.microsoft.com/office/drawing/2014/main" xmlns="" id="{00000000-0008-0000-3C00-00005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65603</xdr:row>
          <xdr:rowOff>0</xdr:rowOff>
        </xdr:from>
        <xdr:to>
          <xdr:col>508</xdr:col>
          <xdr:colOff>0</xdr:colOff>
          <xdr:row>65603</xdr:row>
          <xdr:rowOff>0</xdr:rowOff>
        </xdr:to>
        <xdr:sp macro="" textlink="">
          <xdr:nvSpPr>
            <xdr:cNvPr id="61535" name="Button 95" hidden="1">
              <a:extLst>
                <a:ext uri="{63B3BB69-23CF-44E3-9099-C40C66FF867C}">
                  <a14:compatExt spid="_x0000_s61535"/>
                </a:ext>
                <a:ext uri="{FF2B5EF4-FFF2-40B4-BE49-F238E27FC236}">
                  <a16:creationId xmlns:a16="http://schemas.microsoft.com/office/drawing/2014/main" xmlns="" id="{00000000-0008-0000-3C00-00005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131139</xdr:row>
          <xdr:rowOff>0</xdr:rowOff>
        </xdr:from>
        <xdr:to>
          <xdr:col>508</xdr:col>
          <xdr:colOff>0</xdr:colOff>
          <xdr:row>131139</xdr:row>
          <xdr:rowOff>0</xdr:rowOff>
        </xdr:to>
        <xdr:sp macro="" textlink="">
          <xdr:nvSpPr>
            <xdr:cNvPr id="61536" name="Button 96" hidden="1">
              <a:extLst>
                <a:ext uri="{63B3BB69-23CF-44E3-9099-C40C66FF867C}">
                  <a14:compatExt spid="_x0000_s61536"/>
                </a:ext>
                <a:ext uri="{FF2B5EF4-FFF2-40B4-BE49-F238E27FC236}">
                  <a16:creationId xmlns:a16="http://schemas.microsoft.com/office/drawing/2014/main" xmlns="" id="{00000000-0008-0000-3C00-00006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196675</xdr:row>
          <xdr:rowOff>0</xdr:rowOff>
        </xdr:from>
        <xdr:to>
          <xdr:col>508</xdr:col>
          <xdr:colOff>0</xdr:colOff>
          <xdr:row>196675</xdr:row>
          <xdr:rowOff>0</xdr:rowOff>
        </xdr:to>
        <xdr:sp macro="" textlink="">
          <xdr:nvSpPr>
            <xdr:cNvPr id="61537" name="Button 97" hidden="1">
              <a:extLst>
                <a:ext uri="{63B3BB69-23CF-44E3-9099-C40C66FF867C}">
                  <a14:compatExt spid="_x0000_s61537"/>
                </a:ext>
                <a:ext uri="{FF2B5EF4-FFF2-40B4-BE49-F238E27FC236}">
                  <a16:creationId xmlns:a16="http://schemas.microsoft.com/office/drawing/2014/main" xmlns="" id="{00000000-0008-0000-3C00-00006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262211</xdr:row>
          <xdr:rowOff>0</xdr:rowOff>
        </xdr:from>
        <xdr:to>
          <xdr:col>508</xdr:col>
          <xdr:colOff>0</xdr:colOff>
          <xdr:row>262211</xdr:row>
          <xdr:rowOff>0</xdr:rowOff>
        </xdr:to>
        <xdr:sp macro="" textlink="">
          <xdr:nvSpPr>
            <xdr:cNvPr id="61538" name="Button 98" hidden="1">
              <a:extLst>
                <a:ext uri="{63B3BB69-23CF-44E3-9099-C40C66FF867C}">
                  <a14:compatExt spid="_x0000_s61538"/>
                </a:ext>
                <a:ext uri="{FF2B5EF4-FFF2-40B4-BE49-F238E27FC236}">
                  <a16:creationId xmlns:a16="http://schemas.microsoft.com/office/drawing/2014/main" xmlns="" id="{00000000-0008-0000-3C00-00006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327747</xdr:row>
          <xdr:rowOff>0</xdr:rowOff>
        </xdr:from>
        <xdr:to>
          <xdr:col>508</xdr:col>
          <xdr:colOff>0</xdr:colOff>
          <xdr:row>327747</xdr:row>
          <xdr:rowOff>0</xdr:rowOff>
        </xdr:to>
        <xdr:sp macro="" textlink="">
          <xdr:nvSpPr>
            <xdr:cNvPr id="61539" name="Button 99" hidden="1">
              <a:extLst>
                <a:ext uri="{63B3BB69-23CF-44E3-9099-C40C66FF867C}">
                  <a14:compatExt spid="_x0000_s61539"/>
                </a:ext>
                <a:ext uri="{FF2B5EF4-FFF2-40B4-BE49-F238E27FC236}">
                  <a16:creationId xmlns:a16="http://schemas.microsoft.com/office/drawing/2014/main" xmlns="" id="{00000000-0008-0000-3C00-00006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393283</xdr:row>
          <xdr:rowOff>0</xdr:rowOff>
        </xdr:from>
        <xdr:to>
          <xdr:col>508</xdr:col>
          <xdr:colOff>0</xdr:colOff>
          <xdr:row>393283</xdr:row>
          <xdr:rowOff>0</xdr:rowOff>
        </xdr:to>
        <xdr:sp macro="" textlink="">
          <xdr:nvSpPr>
            <xdr:cNvPr id="61540" name="Button 100" hidden="1">
              <a:extLst>
                <a:ext uri="{63B3BB69-23CF-44E3-9099-C40C66FF867C}">
                  <a14:compatExt spid="_x0000_s61540"/>
                </a:ext>
                <a:ext uri="{FF2B5EF4-FFF2-40B4-BE49-F238E27FC236}">
                  <a16:creationId xmlns:a16="http://schemas.microsoft.com/office/drawing/2014/main" xmlns="" id="{00000000-0008-0000-3C00-00006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458819</xdr:row>
          <xdr:rowOff>0</xdr:rowOff>
        </xdr:from>
        <xdr:to>
          <xdr:col>508</xdr:col>
          <xdr:colOff>0</xdr:colOff>
          <xdr:row>458819</xdr:row>
          <xdr:rowOff>0</xdr:rowOff>
        </xdr:to>
        <xdr:sp macro="" textlink="">
          <xdr:nvSpPr>
            <xdr:cNvPr id="61541" name="Button 101" hidden="1">
              <a:extLst>
                <a:ext uri="{63B3BB69-23CF-44E3-9099-C40C66FF867C}">
                  <a14:compatExt spid="_x0000_s61541"/>
                </a:ext>
                <a:ext uri="{FF2B5EF4-FFF2-40B4-BE49-F238E27FC236}">
                  <a16:creationId xmlns:a16="http://schemas.microsoft.com/office/drawing/2014/main" xmlns="" id="{00000000-0008-0000-3C00-00006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524355</xdr:row>
          <xdr:rowOff>0</xdr:rowOff>
        </xdr:from>
        <xdr:to>
          <xdr:col>508</xdr:col>
          <xdr:colOff>0</xdr:colOff>
          <xdr:row>524355</xdr:row>
          <xdr:rowOff>0</xdr:rowOff>
        </xdr:to>
        <xdr:sp macro="" textlink="">
          <xdr:nvSpPr>
            <xdr:cNvPr id="61542" name="Button 102" hidden="1">
              <a:extLst>
                <a:ext uri="{63B3BB69-23CF-44E3-9099-C40C66FF867C}">
                  <a14:compatExt spid="_x0000_s61542"/>
                </a:ext>
                <a:ext uri="{FF2B5EF4-FFF2-40B4-BE49-F238E27FC236}">
                  <a16:creationId xmlns:a16="http://schemas.microsoft.com/office/drawing/2014/main" xmlns="" id="{00000000-0008-0000-3C00-00006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589891</xdr:row>
          <xdr:rowOff>0</xdr:rowOff>
        </xdr:from>
        <xdr:to>
          <xdr:col>508</xdr:col>
          <xdr:colOff>0</xdr:colOff>
          <xdr:row>589891</xdr:row>
          <xdr:rowOff>0</xdr:rowOff>
        </xdr:to>
        <xdr:sp macro="" textlink="">
          <xdr:nvSpPr>
            <xdr:cNvPr id="61543" name="Button 103" hidden="1">
              <a:extLst>
                <a:ext uri="{63B3BB69-23CF-44E3-9099-C40C66FF867C}">
                  <a14:compatExt spid="_x0000_s61543"/>
                </a:ext>
                <a:ext uri="{FF2B5EF4-FFF2-40B4-BE49-F238E27FC236}">
                  <a16:creationId xmlns:a16="http://schemas.microsoft.com/office/drawing/2014/main" xmlns="" id="{00000000-0008-0000-3C00-00006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655427</xdr:row>
          <xdr:rowOff>0</xdr:rowOff>
        </xdr:from>
        <xdr:to>
          <xdr:col>508</xdr:col>
          <xdr:colOff>0</xdr:colOff>
          <xdr:row>655427</xdr:row>
          <xdr:rowOff>0</xdr:rowOff>
        </xdr:to>
        <xdr:sp macro="" textlink="">
          <xdr:nvSpPr>
            <xdr:cNvPr id="61544" name="Button 104" hidden="1">
              <a:extLst>
                <a:ext uri="{63B3BB69-23CF-44E3-9099-C40C66FF867C}">
                  <a14:compatExt spid="_x0000_s61544"/>
                </a:ext>
                <a:ext uri="{FF2B5EF4-FFF2-40B4-BE49-F238E27FC236}">
                  <a16:creationId xmlns:a16="http://schemas.microsoft.com/office/drawing/2014/main" xmlns="" id="{00000000-0008-0000-3C00-00006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720963</xdr:row>
          <xdr:rowOff>0</xdr:rowOff>
        </xdr:from>
        <xdr:to>
          <xdr:col>508</xdr:col>
          <xdr:colOff>0</xdr:colOff>
          <xdr:row>720963</xdr:row>
          <xdr:rowOff>0</xdr:rowOff>
        </xdr:to>
        <xdr:sp macro="" textlink="">
          <xdr:nvSpPr>
            <xdr:cNvPr id="61545" name="Button 105" hidden="1">
              <a:extLst>
                <a:ext uri="{63B3BB69-23CF-44E3-9099-C40C66FF867C}">
                  <a14:compatExt spid="_x0000_s61545"/>
                </a:ext>
                <a:ext uri="{FF2B5EF4-FFF2-40B4-BE49-F238E27FC236}">
                  <a16:creationId xmlns:a16="http://schemas.microsoft.com/office/drawing/2014/main" xmlns="" id="{00000000-0008-0000-3C00-00006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786499</xdr:row>
          <xdr:rowOff>0</xdr:rowOff>
        </xdr:from>
        <xdr:to>
          <xdr:col>508</xdr:col>
          <xdr:colOff>0</xdr:colOff>
          <xdr:row>786499</xdr:row>
          <xdr:rowOff>0</xdr:rowOff>
        </xdr:to>
        <xdr:sp macro="" textlink="">
          <xdr:nvSpPr>
            <xdr:cNvPr id="61546" name="Button 106" hidden="1">
              <a:extLst>
                <a:ext uri="{63B3BB69-23CF-44E3-9099-C40C66FF867C}">
                  <a14:compatExt spid="_x0000_s61546"/>
                </a:ext>
                <a:ext uri="{FF2B5EF4-FFF2-40B4-BE49-F238E27FC236}">
                  <a16:creationId xmlns:a16="http://schemas.microsoft.com/office/drawing/2014/main" xmlns="" id="{00000000-0008-0000-3C00-00006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852035</xdr:row>
          <xdr:rowOff>0</xdr:rowOff>
        </xdr:from>
        <xdr:to>
          <xdr:col>508</xdr:col>
          <xdr:colOff>0</xdr:colOff>
          <xdr:row>852035</xdr:row>
          <xdr:rowOff>0</xdr:rowOff>
        </xdr:to>
        <xdr:sp macro="" textlink="">
          <xdr:nvSpPr>
            <xdr:cNvPr id="61547" name="Button 107" hidden="1">
              <a:extLst>
                <a:ext uri="{63B3BB69-23CF-44E3-9099-C40C66FF867C}">
                  <a14:compatExt spid="_x0000_s61547"/>
                </a:ext>
                <a:ext uri="{FF2B5EF4-FFF2-40B4-BE49-F238E27FC236}">
                  <a16:creationId xmlns:a16="http://schemas.microsoft.com/office/drawing/2014/main" xmlns="" id="{00000000-0008-0000-3C00-00006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917571</xdr:row>
          <xdr:rowOff>0</xdr:rowOff>
        </xdr:from>
        <xdr:to>
          <xdr:col>508</xdr:col>
          <xdr:colOff>0</xdr:colOff>
          <xdr:row>917571</xdr:row>
          <xdr:rowOff>0</xdr:rowOff>
        </xdr:to>
        <xdr:sp macro="" textlink="">
          <xdr:nvSpPr>
            <xdr:cNvPr id="61548" name="Button 108" hidden="1">
              <a:extLst>
                <a:ext uri="{63B3BB69-23CF-44E3-9099-C40C66FF867C}">
                  <a14:compatExt spid="_x0000_s61548"/>
                </a:ext>
                <a:ext uri="{FF2B5EF4-FFF2-40B4-BE49-F238E27FC236}">
                  <a16:creationId xmlns:a16="http://schemas.microsoft.com/office/drawing/2014/main" xmlns="" id="{00000000-0008-0000-3C00-00006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983107</xdr:row>
          <xdr:rowOff>0</xdr:rowOff>
        </xdr:from>
        <xdr:to>
          <xdr:col>508</xdr:col>
          <xdr:colOff>0</xdr:colOff>
          <xdr:row>983107</xdr:row>
          <xdr:rowOff>0</xdr:rowOff>
        </xdr:to>
        <xdr:sp macro="" textlink="">
          <xdr:nvSpPr>
            <xdr:cNvPr id="61549" name="Button 109" hidden="1">
              <a:extLst>
                <a:ext uri="{63B3BB69-23CF-44E3-9099-C40C66FF867C}">
                  <a14:compatExt spid="_x0000_s61549"/>
                </a:ext>
                <a:ext uri="{FF2B5EF4-FFF2-40B4-BE49-F238E27FC236}">
                  <a16:creationId xmlns:a16="http://schemas.microsoft.com/office/drawing/2014/main" xmlns="" id="{00000000-0008-0000-3C00-00006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67</xdr:row>
          <xdr:rowOff>0</xdr:rowOff>
        </xdr:from>
        <xdr:to>
          <xdr:col>764</xdr:col>
          <xdr:colOff>0</xdr:colOff>
          <xdr:row>67</xdr:row>
          <xdr:rowOff>0</xdr:rowOff>
        </xdr:to>
        <xdr:sp macro="" textlink="">
          <xdr:nvSpPr>
            <xdr:cNvPr id="61550" name="Button 110" hidden="1">
              <a:extLst>
                <a:ext uri="{63B3BB69-23CF-44E3-9099-C40C66FF867C}">
                  <a14:compatExt spid="_x0000_s61550"/>
                </a:ext>
                <a:ext uri="{FF2B5EF4-FFF2-40B4-BE49-F238E27FC236}">
                  <a16:creationId xmlns:a16="http://schemas.microsoft.com/office/drawing/2014/main" xmlns="" id="{00000000-0008-0000-3C00-00006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65603</xdr:row>
          <xdr:rowOff>0</xdr:rowOff>
        </xdr:from>
        <xdr:to>
          <xdr:col>764</xdr:col>
          <xdr:colOff>0</xdr:colOff>
          <xdr:row>65603</xdr:row>
          <xdr:rowOff>0</xdr:rowOff>
        </xdr:to>
        <xdr:sp macro="" textlink="">
          <xdr:nvSpPr>
            <xdr:cNvPr id="61551" name="Button 111" hidden="1">
              <a:extLst>
                <a:ext uri="{63B3BB69-23CF-44E3-9099-C40C66FF867C}">
                  <a14:compatExt spid="_x0000_s61551"/>
                </a:ext>
                <a:ext uri="{FF2B5EF4-FFF2-40B4-BE49-F238E27FC236}">
                  <a16:creationId xmlns:a16="http://schemas.microsoft.com/office/drawing/2014/main" xmlns="" id="{00000000-0008-0000-3C00-00006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131139</xdr:row>
          <xdr:rowOff>0</xdr:rowOff>
        </xdr:from>
        <xdr:to>
          <xdr:col>764</xdr:col>
          <xdr:colOff>0</xdr:colOff>
          <xdr:row>131139</xdr:row>
          <xdr:rowOff>0</xdr:rowOff>
        </xdr:to>
        <xdr:sp macro="" textlink="">
          <xdr:nvSpPr>
            <xdr:cNvPr id="61552" name="Button 112" hidden="1">
              <a:extLst>
                <a:ext uri="{63B3BB69-23CF-44E3-9099-C40C66FF867C}">
                  <a14:compatExt spid="_x0000_s61552"/>
                </a:ext>
                <a:ext uri="{FF2B5EF4-FFF2-40B4-BE49-F238E27FC236}">
                  <a16:creationId xmlns:a16="http://schemas.microsoft.com/office/drawing/2014/main" xmlns="" id="{00000000-0008-0000-3C00-00007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196675</xdr:row>
          <xdr:rowOff>0</xdr:rowOff>
        </xdr:from>
        <xdr:to>
          <xdr:col>764</xdr:col>
          <xdr:colOff>0</xdr:colOff>
          <xdr:row>196675</xdr:row>
          <xdr:rowOff>0</xdr:rowOff>
        </xdr:to>
        <xdr:sp macro="" textlink="">
          <xdr:nvSpPr>
            <xdr:cNvPr id="61553" name="Button 113" hidden="1">
              <a:extLst>
                <a:ext uri="{63B3BB69-23CF-44E3-9099-C40C66FF867C}">
                  <a14:compatExt spid="_x0000_s61553"/>
                </a:ext>
                <a:ext uri="{FF2B5EF4-FFF2-40B4-BE49-F238E27FC236}">
                  <a16:creationId xmlns:a16="http://schemas.microsoft.com/office/drawing/2014/main" xmlns="" id="{00000000-0008-0000-3C00-00007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262211</xdr:row>
          <xdr:rowOff>0</xdr:rowOff>
        </xdr:from>
        <xdr:to>
          <xdr:col>764</xdr:col>
          <xdr:colOff>0</xdr:colOff>
          <xdr:row>262211</xdr:row>
          <xdr:rowOff>0</xdr:rowOff>
        </xdr:to>
        <xdr:sp macro="" textlink="">
          <xdr:nvSpPr>
            <xdr:cNvPr id="61554" name="Button 114" hidden="1">
              <a:extLst>
                <a:ext uri="{63B3BB69-23CF-44E3-9099-C40C66FF867C}">
                  <a14:compatExt spid="_x0000_s61554"/>
                </a:ext>
                <a:ext uri="{FF2B5EF4-FFF2-40B4-BE49-F238E27FC236}">
                  <a16:creationId xmlns:a16="http://schemas.microsoft.com/office/drawing/2014/main" xmlns="" id="{00000000-0008-0000-3C00-00007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327747</xdr:row>
          <xdr:rowOff>0</xdr:rowOff>
        </xdr:from>
        <xdr:to>
          <xdr:col>764</xdr:col>
          <xdr:colOff>0</xdr:colOff>
          <xdr:row>327747</xdr:row>
          <xdr:rowOff>0</xdr:rowOff>
        </xdr:to>
        <xdr:sp macro="" textlink="">
          <xdr:nvSpPr>
            <xdr:cNvPr id="61555" name="Button 115" hidden="1">
              <a:extLst>
                <a:ext uri="{63B3BB69-23CF-44E3-9099-C40C66FF867C}">
                  <a14:compatExt spid="_x0000_s61555"/>
                </a:ext>
                <a:ext uri="{FF2B5EF4-FFF2-40B4-BE49-F238E27FC236}">
                  <a16:creationId xmlns:a16="http://schemas.microsoft.com/office/drawing/2014/main" xmlns="" id="{00000000-0008-0000-3C00-00007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393283</xdr:row>
          <xdr:rowOff>0</xdr:rowOff>
        </xdr:from>
        <xdr:to>
          <xdr:col>764</xdr:col>
          <xdr:colOff>0</xdr:colOff>
          <xdr:row>393283</xdr:row>
          <xdr:rowOff>0</xdr:rowOff>
        </xdr:to>
        <xdr:sp macro="" textlink="">
          <xdr:nvSpPr>
            <xdr:cNvPr id="61556" name="Button 116" hidden="1">
              <a:extLst>
                <a:ext uri="{63B3BB69-23CF-44E3-9099-C40C66FF867C}">
                  <a14:compatExt spid="_x0000_s61556"/>
                </a:ext>
                <a:ext uri="{FF2B5EF4-FFF2-40B4-BE49-F238E27FC236}">
                  <a16:creationId xmlns:a16="http://schemas.microsoft.com/office/drawing/2014/main" xmlns="" id="{00000000-0008-0000-3C00-00007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458819</xdr:row>
          <xdr:rowOff>0</xdr:rowOff>
        </xdr:from>
        <xdr:to>
          <xdr:col>764</xdr:col>
          <xdr:colOff>0</xdr:colOff>
          <xdr:row>458819</xdr:row>
          <xdr:rowOff>0</xdr:rowOff>
        </xdr:to>
        <xdr:sp macro="" textlink="">
          <xdr:nvSpPr>
            <xdr:cNvPr id="61557" name="Button 117" hidden="1">
              <a:extLst>
                <a:ext uri="{63B3BB69-23CF-44E3-9099-C40C66FF867C}">
                  <a14:compatExt spid="_x0000_s61557"/>
                </a:ext>
                <a:ext uri="{FF2B5EF4-FFF2-40B4-BE49-F238E27FC236}">
                  <a16:creationId xmlns:a16="http://schemas.microsoft.com/office/drawing/2014/main" xmlns="" id="{00000000-0008-0000-3C00-00007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524355</xdr:row>
          <xdr:rowOff>0</xdr:rowOff>
        </xdr:from>
        <xdr:to>
          <xdr:col>764</xdr:col>
          <xdr:colOff>0</xdr:colOff>
          <xdr:row>524355</xdr:row>
          <xdr:rowOff>0</xdr:rowOff>
        </xdr:to>
        <xdr:sp macro="" textlink="">
          <xdr:nvSpPr>
            <xdr:cNvPr id="61558" name="Button 118" hidden="1">
              <a:extLst>
                <a:ext uri="{63B3BB69-23CF-44E3-9099-C40C66FF867C}">
                  <a14:compatExt spid="_x0000_s61558"/>
                </a:ext>
                <a:ext uri="{FF2B5EF4-FFF2-40B4-BE49-F238E27FC236}">
                  <a16:creationId xmlns:a16="http://schemas.microsoft.com/office/drawing/2014/main" xmlns="" id="{00000000-0008-0000-3C00-00007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589891</xdr:row>
          <xdr:rowOff>0</xdr:rowOff>
        </xdr:from>
        <xdr:to>
          <xdr:col>764</xdr:col>
          <xdr:colOff>0</xdr:colOff>
          <xdr:row>589891</xdr:row>
          <xdr:rowOff>0</xdr:rowOff>
        </xdr:to>
        <xdr:sp macro="" textlink="">
          <xdr:nvSpPr>
            <xdr:cNvPr id="61559" name="Button 119" hidden="1">
              <a:extLst>
                <a:ext uri="{63B3BB69-23CF-44E3-9099-C40C66FF867C}">
                  <a14:compatExt spid="_x0000_s61559"/>
                </a:ext>
                <a:ext uri="{FF2B5EF4-FFF2-40B4-BE49-F238E27FC236}">
                  <a16:creationId xmlns:a16="http://schemas.microsoft.com/office/drawing/2014/main" xmlns="" id="{00000000-0008-0000-3C00-00007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655427</xdr:row>
          <xdr:rowOff>0</xdr:rowOff>
        </xdr:from>
        <xdr:to>
          <xdr:col>764</xdr:col>
          <xdr:colOff>0</xdr:colOff>
          <xdr:row>655427</xdr:row>
          <xdr:rowOff>0</xdr:rowOff>
        </xdr:to>
        <xdr:sp macro="" textlink="">
          <xdr:nvSpPr>
            <xdr:cNvPr id="61560" name="Button 120" hidden="1">
              <a:extLst>
                <a:ext uri="{63B3BB69-23CF-44E3-9099-C40C66FF867C}">
                  <a14:compatExt spid="_x0000_s61560"/>
                </a:ext>
                <a:ext uri="{FF2B5EF4-FFF2-40B4-BE49-F238E27FC236}">
                  <a16:creationId xmlns:a16="http://schemas.microsoft.com/office/drawing/2014/main" xmlns="" id="{00000000-0008-0000-3C00-00007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720963</xdr:row>
          <xdr:rowOff>0</xdr:rowOff>
        </xdr:from>
        <xdr:to>
          <xdr:col>764</xdr:col>
          <xdr:colOff>0</xdr:colOff>
          <xdr:row>720963</xdr:row>
          <xdr:rowOff>0</xdr:rowOff>
        </xdr:to>
        <xdr:sp macro="" textlink="">
          <xdr:nvSpPr>
            <xdr:cNvPr id="61561" name="Button 121" hidden="1">
              <a:extLst>
                <a:ext uri="{63B3BB69-23CF-44E3-9099-C40C66FF867C}">
                  <a14:compatExt spid="_x0000_s61561"/>
                </a:ext>
                <a:ext uri="{FF2B5EF4-FFF2-40B4-BE49-F238E27FC236}">
                  <a16:creationId xmlns:a16="http://schemas.microsoft.com/office/drawing/2014/main" xmlns="" id="{00000000-0008-0000-3C00-00007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786499</xdr:row>
          <xdr:rowOff>0</xdr:rowOff>
        </xdr:from>
        <xdr:to>
          <xdr:col>764</xdr:col>
          <xdr:colOff>0</xdr:colOff>
          <xdr:row>786499</xdr:row>
          <xdr:rowOff>0</xdr:rowOff>
        </xdr:to>
        <xdr:sp macro="" textlink="">
          <xdr:nvSpPr>
            <xdr:cNvPr id="61562" name="Button 122" hidden="1">
              <a:extLst>
                <a:ext uri="{63B3BB69-23CF-44E3-9099-C40C66FF867C}">
                  <a14:compatExt spid="_x0000_s61562"/>
                </a:ext>
                <a:ext uri="{FF2B5EF4-FFF2-40B4-BE49-F238E27FC236}">
                  <a16:creationId xmlns:a16="http://schemas.microsoft.com/office/drawing/2014/main" xmlns="" id="{00000000-0008-0000-3C00-00007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852035</xdr:row>
          <xdr:rowOff>0</xdr:rowOff>
        </xdr:from>
        <xdr:to>
          <xdr:col>764</xdr:col>
          <xdr:colOff>0</xdr:colOff>
          <xdr:row>852035</xdr:row>
          <xdr:rowOff>0</xdr:rowOff>
        </xdr:to>
        <xdr:sp macro="" textlink="">
          <xdr:nvSpPr>
            <xdr:cNvPr id="61563" name="Button 123" hidden="1">
              <a:extLst>
                <a:ext uri="{63B3BB69-23CF-44E3-9099-C40C66FF867C}">
                  <a14:compatExt spid="_x0000_s61563"/>
                </a:ext>
                <a:ext uri="{FF2B5EF4-FFF2-40B4-BE49-F238E27FC236}">
                  <a16:creationId xmlns:a16="http://schemas.microsoft.com/office/drawing/2014/main" xmlns="" id="{00000000-0008-0000-3C00-00007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917571</xdr:row>
          <xdr:rowOff>0</xdr:rowOff>
        </xdr:from>
        <xdr:to>
          <xdr:col>764</xdr:col>
          <xdr:colOff>0</xdr:colOff>
          <xdr:row>917571</xdr:row>
          <xdr:rowOff>0</xdr:rowOff>
        </xdr:to>
        <xdr:sp macro="" textlink="">
          <xdr:nvSpPr>
            <xdr:cNvPr id="61564" name="Button 124" hidden="1">
              <a:extLst>
                <a:ext uri="{63B3BB69-23CF-44E3-9099-C40C66FF867C}">
                  <a14:compatExt spid="_x0000_s61564"/>
                </a:ext>
                <a:ext uri="{FF2B5EF4-FFF2-40B4-BE49-F238E27FC236}">
                  <a16:creationId xmlns:a16="http://schemas.microsoft.com/office/drawing/2014/main" xmlns="" id="{00000000-0008-0000-3C00-00007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983107</xdr:row>
          <xdr:rowOff>0</xdr:rowOff>
        </xdr:from>
        <xdr:to>
          <xdr:col>764</xdr:col>
          <xdr:colOff>0</xdr:colOff>
          <xdr:row>983107</xdr:row>
          <xdr:rowOff>0</xdr:rowOff>
        </xdr:to>
        <xdr:sp macro="" textlink="">
          <xdr:nvSpPr>
            <xdr:cNvPr id="61565" name="Button 125" hidden="1">
              <a:extLst>
                <a:ext uri="{63B3BB69-23CF-44E3-9099-C40C66FF867C}">
                  <a14:compatExt spid="_x0000_s61565"/>
                </a:ext>
                <a:ext uri="{FF2B5EF4-FFF2-40B4-BE49-F238E27FC236}">
                  <a16:creationId xmlns:a16="http://schemas.microsoft.com/office/drawing/2014/main" xmlns="" id="{00000000-0008-0000-3C00-00007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67</xdr:row>
          <xdr:rowOff>0</xdr:rowOff>
        </xdr:from>
        <xdr:to>
          <xdr:col>1020</xdr:col>
          <xdr:colOff>0</xdr:colOff>
          <xdr:row>67</xdr:row>
          <xdr:rowOff>0</xdr:rowOff>
        </xdr:to>
        <xdr:sp macro="" textlink="">
          <xdr:nvSpPr>
            <xdr:cNvPr id="61566" name="Button 126" hidden="1">
              <a:extLst>
                <a:ext uri="{63B3BB69-23CF-44E3-9099-C40C66FF867C}">
                  <a14:compatExt spid="_x0000_s61566"/>
                </a:ext>
                <a:ext uri="{FF2B5EF4-FFF2-40B4-BE49-F238E27FC236}">
                  <a16:creationId xmlns:a16="http://schemas.microsoft.com/office/drawing/2014/main" xmlns="" id="{00000000-0008-0000-3C00-00007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65603</xdr:row>
          <xdr:rowOff>0</xdr:rowOff>
        </xdr:from>
        <xdr:to>
          <xdr:col>1020</xdr:col>
          <xdr:colOff>0</xdr:colOff>
          <xdr:row>65603</xdr:row>
          <xdr:rowOff>0</xdr:rowOff>
        </xdr:to>
        <xdr:sp macro="" textlink="">
          <xdr:nvSpPr>
            <xdr:cNvPr id="61567" name="Button 127" hidden="1">
              <a:extLst>
                <a:ext uri="{63B3BB69-23CF-44E3-9099-C40C66FF867C}">
                  <a14:compatExt spid="_x0000_s61567"/>
                </a:ext>
                <a:ext uri="{FF2B5EF4-FFF2-40B4-BE49-F238E27FC236}">
                  <a16:creationId xmlns:a16="http://schemas.microsoft.com/office/drawing/2014/main" xmlns="" id="{00000000-0008-0000-3C00-00007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131139</xdr:row>
          <xdr:rowOff>0</xdr:rowOff>
        </xdr:from>
        <xdr:to>
          <xdr:col>1020</xdr:col>
          <xdr:colOff>0</xdr:colOff>
          <xdr:row>131139</xdr:row>
          <xdr:rowOff>0</xdr:rowOff>
        </xdr:to>
        <xdr:sp macro="" textlink="">
          <xdr:nvSpPr>
            <xdr:cNvPr id="61568" name="Button 128" hidden="1">
              <a:extLst>
                <a:ext uri="{63B3BB69-23CF-44E3-9099-C40C66FF867C}">
                  <a14:compatExt spid="_x0000_s61568"/>
                </a:ext>
                <a:ext uri="{FF2B5EF4-FFF2-40B4-BE49-F238E27FC236}">
                  <a16:creationId xmlns:a16="http://schemas.microsoft.com/office/drawing/2014/main" xmlns="" id="{00000000-0008-0000-3C00-00008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196675</xdr:row>
          <xdr:rowOff>0</xdr:rowOff>
        </xdr:from>
        <xdr:to>
          <xdr:col>1020</xdr:col>
          <xdr:colOff>0</xdr:colOff>
          <xdr:row>196675</xdr:row>
          <xdr:rowOff>0</xdr:rowOff>
        </xdr:to>
        <xdr:sp macro="" textlink="">
          <xdr:nvSpPr>
            <xdr:cNvPr id="61569" name="Button 129" hidden="1">
              <a:extLst>
                <a:ext uri="{63B3BB69-23CF-44E3-9099-C40C66FF867C}">
                  <a14:compatExt spid="_x0000_s61569"/>
                </a:ext>
                <a:ext uri="{FF2B5EF4-FFF2-40B4-BE49-F238E27FC236}">
                  <a16:creationId xmlns:a16="http://schemas.microsoft.com/office/drawing/2014/main" xmlns="" id="{00000000-0008-0000-3C00-00008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262211</xdr:row>
          <xdr:rowOff>0</xdr:rowOff>
        </xdr:from>
        <xdr:to>
          <xdr:col>1020</xdr:col>
          <xdr:colOff>0</xdr:colOff>
          <xdr:row>262211</xdr:row>
          <xdr:rowOff>0</xdr:rowOff>
        </xdr:to>
        <xdr:sp macro="" textlink="">
          <xdr:nvSpPr>
            <xdr:cNvPr id="61570" name="Button 130" hidden="1">
              <a:extLst>
                <a:ext uri="{63B3BB69-23CF-44E3-9099-C40C66FF867C}">
                  <a14:compatExt spid="_x0000_s61570"/>
                </a:ext>
                <a:ext uri="{FF2B5EF4-FFF2-40B4-BE49-F238E27FC236}">
                  <a16:creationId xmlns:a16="http://schemas.microsoft.com/office/drawing/2014/main" xmlns="" id="{00000000-0008-0000-3C00-00008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327747</xdr:row>
          <xdr:rowOff>0</xdr:rowOff>
        </xdr:from>
        <xdr:to>
          <xdr:col>1020</xdr:col>
          <xdr:colOff>0</xdr:colOff>
          <xdr:row>327747</xdr:row>
          <xdr:rowOff>0</xdr:rowOff>
        </xdr:to>
        <xdr:sp macro="" textlink="">
          <xdr:nvSpPr>
            <xdr:cNvPr id="61571" name="Button 131" hidden="1">
              <a:extLst>
                <a:ext uri="{63B3BB69-23CF-44E3-9099-C40C66FF867C}">
                  <a14:compatExt spid="_x0000_s61571"/>
                </a:ext>
                <a:ext uri="{FF2B5EF4-FFF2-40B4-BE49-F238E27FC236}">
                  <a16:creationId xmlns:a16="http://schemas.microsoft.com/office/drawing/2014/main" xmlns="" id="{00000000-0008-0000-3C00-00008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393283</xdr:row>
          <xdr:rowOff>0</xdr:rowOff>
        </xdr:from>
        <xdr:to>
          <xdr:col>1020</xdr:col>
          <xdr:colOff>0</xdr:colOff>
          <xdr:row>393283</xdr:row>
          <xdr:rowOff>0</xdr:rowOff>
        </xdr:to>
        <xdr:sp macro="" textlink="">
          <xdr:nvSpPr>
            <xdr:cNvPr id="61572" name="Button 132" hidden="1">
              <a:extLst>
                <a:ext uri="{63B3BB69-23CF-44E3-9099-C40C66FF867C}">
                  <a14:compatExt spid="_x0000_s61572"/>
                </a:ext>
                <a:ext uri="{FF2B5EF4-FFF2-40B4-BE49-F238E27FC236}">
                  <a16:creationId xmlns:a16="http://schemas.microsoft.com/office/drawing/2014/main" xmlns="" id="{00000000-0008-0000-3C00-00008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458819</xdr:row>
          <xdr:rowOff>0</xdr:rowOff>
        </xdr:from>
        <xdr:to>
          <xdr:col>1020</xdr:col>
          <xdr:colOff>0</xdr:colOff>
          <xdr:row>458819</xdr:row>
          <xdr:rowOff>0</xdr:rowOff>
        </xdr:to>
        <xdr:sp macro="" textlink="">
          <xdr:nvSpPr>
            <xdr:cNvPr id="61573" name="Button 133" hidden="1">
              <a:extLst>
                <a:ext uri="{63B3BB69-23CF-44E3-9099-C40C66FF867C}">
                  <a14:compatExt spid="_x0000_s61573"/>
                </a:ext>
                <a:ext uri="{FF2B5EF4-FFF2-40B4-BE49-F238E27FC236}">
                  <a16:creationId xmlns:a16="http://schemas.microsoft.com/office/drawing/2014/main" xmlns="" id="{00000000-0008-0000-3C00-00008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524355</xdr:row>
          <xdr:rowOff>0</xdr:rowOff>
        </xdr:from>
        <xdr:to>
          <xdr:col>1020</xdr:col>
          <xdr:colOff>0</xdr:colOff>
          <xdr:row>524355</xdr:row>
          <xdr:rowOff>0</xdr:rowOff>
        </xdr:to>
        <xdr:sp macro="" textlink="">
          <xdr:nvSpPr>
            <xdr:cNvPr id="61574" name="Button 134" hidden="1">
              <a:extLst>
                <a:ext uri="{63B3BB69-23CF-44E3-9099-C40C66FF867C}">
                  <a14:compatExt spid="_x0000_s61574"/>
                </a:ext>
                <a:ext uri="{FF2B5EF4-FFF2-40B4-BE49-F238E27FC236}">
                  <a16:creationId xmlns:a16="http://schemas.microsoft.com/office/drawing/2014/main" xmlns="" id="{00000000-0008-0000-3C00-00008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589891</xdr:row>
          <xdr:rowOff>0</xdr:rowOff>
        </xdr:from>
        <xdr:to>
          <xdr:col>1020</xdr:col>
          <xdr:colOff>0</xdr:colOff>
          <xdr:row>589891</xdr:row>
          <xdr:rowOff>0</xdr:rowOff>
        </xdr:to>
        <xdr:sp macro="" textlink="">
          <xdr:nvSpPr>
            <xdr:cNvPr id="61575" name="Button 135" hidden="1">
              <a:extLst>
                <a:ext uri="{63B3BB69-23CF-44E3-9099-C40C66FF867C}">
                  <a14:compatExt spid="_x0000_s61575"/>
                </a:ext>
                <a:ext uri="{FF2B5EF4-FFF2-40B4-BE49-F238E27FC236}">
                  <a16:creationId xmlns:a16="http://schemas.microsoft.com/office/drawing/2014/main" xmlns="" id="{00000000-0008-0000-3C00-00008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655427</xdr:row>
          <xdr:rowOff>0</xdr:rowOff>
        </xdr:from>
        <xdr:to>
          <xdr:col>1020</xdr:col>
          <xdr:colOff>0</xdr:colOff>
          <xdr:row>655427</xdr:row>
          <xdr:rowOff>0</xdr:rowOff>
        </xdr:to>
        <xdr:sp macro="" textlink="">
          <xdr:nvSpPr>
            <xdr:cNvPr id="61576" name="Button 136" hidden="1">
              <a:extLst>
                <a:ext uri="{63B3BB69-23CF-44E3-9099-C40C66FF867C}">
                  <a14:compatExt spid="_x0000_s61576"/>
                </a:ext>
                <a:ext uri="{FF2B5EF4-FFF2-40B4-BE49-F238E27FC236}">
                  <a16:creationId xmlns:a16="http://schemas.microsoft.com/office/drawing/2014/main" xmlns="" id="{00000000-0008-0000-3C00-00008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720963</xdr:row>
          <xdr:rowOff>0</xdr:rowOff>
        </xdr:from>
        <xdr:to>
          <xdr:col>1020</xdr:col>
          <xdr:colOff>0</xdr:colOff>
          <xdr:row>720963</xdr:row>
          <xdr:rowOff>0</xdr:rowOff>
        </xdr:to>
        <xdr:sp macro="" textlink="">
          <xdr:nvSpPr>
            <xdr:cNvPr id="61577" name="Button 137" hidden="1">
              <a:extLst>
                <a:ext uri="{63B3BB69-23CF-44E3-9099-C40C66FF867C}">
                  <a14:compatExt spid="_x0000_s61577"/>
                </a:ext>
                <a:ext uri="{FF2B5EF4-FFF2-40B4-BE49-F238E27FC236}">
                  <a16:creationId xmlns:a16="http://schemas.microsoft.com/office/drawing/2014/main" xmlns="" id="{00000000-0008-0000-3C00-00008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786499</xdr:row>
          <xdr:rowOff>0</xdr:rowOff>
        </xdr:from>
        <xdr:to>
          <xdr:col>1020</xdr:col>
          <xdr:colOff>0</xdr:colOff>
          <xdr:row>786499</xdr:row>
          <xdr:rowOff>0</xdr:rowOff>
        </xdr:to>
        <xdr:sp macro="" textlink="">
          <xdr:nvSpPr>
            <xdr:cNvPr id="61578" name="Button 138" hidden="1">
              <a:extLst>
                <a:ext uri="{63B3BB69-23CF-44E3-9099-C40C66FF867C}">
                  <a14:compatExt spid="_x0000_s61578"/>
                </a:ext>
                <a:ext uri="{FF2B5EF4-FFF2-40B4-BE49-F238E27FC236}">
                  <a16:creationId xmlns:a16="http://schemas.microsoft.com/office/drawing/2014/main" xmlns="" id="{00000000-0008-0000-3C00-00008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852035</xdr:row>
          <xdr:rowOff>0</xdr:rowOff>
        </xdr:from>
        <xdr:to>
          <xdr:col>1020</xdr:col>
          <xdr:colOff>0</xdr:colOff>
          <xdr:row>852035</xdr:row>
          <xdr:rowOff>0</xdr:rowOff>
        </xdr:to>
        <xdr:sp macro="" textlink="">
          <xdr:nvSpPr>
            <xdr:cNvPr id="61579" name="Button 139" hidden="1">
              <a:extLst>
                <a:ext uri="{63B3BB69-23CF-44E3-9099-C40C66FF867C}">
                  <a14:compatExt spid="_x0000_s61579"/>
                </a:ext>
                <a:ext uri="{FF2B5EF4-FFF2-40B4-BE49-F238E27FC236}">
                  <a16:creationId xmlns:a16="http://schemas.microsoft.com/office/drawing/2014/main" xmlns="" id="{00000000-0008-0000-3C00-00008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917571</xdr:row>
          <xdr:rowOff>0</xdr:rowOff>
        </xdr:from>
        <xdr:to>
          <xdr:col>1020</xdr:col>
          <xdr:colOff>0</xdr:colOff>
          <xdr:row>917571</xdr:row>
          <xdr:rowOff>0</xdr:rowOff>
        </xdr:to>
        <xdr:sp macro="" textlink="">
          <xdr:nvSpPr>
            <xdr:cNvPr id="61580" name="Button 140" hidden="1">
              <a:extLst>
                <a:ext uri="{63B3BB69-23CF-44E3-9099-C40C66FF867C}">
                  <a14:compatExt spid="_x0000_s61580"/>
                </a:ext>
                <a:ext uri="{FF2B5EF4-FFF2-40B4-BE49-F238E27FC236}">
                  <a16:creationId xmlns:a16="http://schemas.microsoft.com/office/drawing/2014/main" xmlns="" id="{00000000-0008-0000-3C00-00008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983107</xdr:row>
          <xdr:rowOff>0</xdr:rowOff>
        </xdr:from>
        <xdr:to>
          <xdr:col>1020</xdr:col>
          <xdr:colOff>0</xdr:colOff>
          <xdr:row>983107</xdr:row>
          <xdr:rowOff>0</xdr:rowOff>
        </xdr:to>
        <xdr:sp macro="" textlink="">
          <xdr:nvSpPr>
            <xdr:cNvPr id="61581" name="Button 141" hidden="1">
              <a:extLst>
                <a:ext uri="{63B3BB69-23CF-44E3-9099-C40C66FF867C}">
                  <a14:compatExt spid="_x0000_s61581"/>
                </a:ext>
                <a:ext uri="{FF2B5EF4-FFF2-40B4-BE49-F238E27FC236}">
                  <a16:creationId xmlns:a16="http://schemas.microsoft.com/office/drawing/2014/main" xmlns="" id="{00000000-0008-0000-3C00-00008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67</xdr:row>
          <xdr:rowOff>0</xdr:rowOff>
        </xdr:from>
        <xdr:to>
          <xdr:col>1276</xdr:col>
          <xdr:colOff>0</xdr:colOff>
          <xdr:row>67</xdr:row>
          <xdr:rowOff>0</xdr:rowOff>
        </xdr:to>
        <xdr:sp macro="" textlink="">
          <xdr:nvSpPr>
            <xdr:cNvPr id="61582" name="Button 142" hidden="1">
              <a:extLst>
                <a:ext uri="{63B3BB69-23CF-44E3-9099-C40C66FF867C}">
                  <a14:compatExt spid="_x0000_s61582"/>
                </a:ext>
                <a:ext uri="{FF2B5EF4-FFF2-40B4-BE49-F238E27FC236}">
                  <a16:creationId xmlns:a16="http://schemas.microsoft.com/office/drawing/2014/main" xmlns="" id="{00000000-0008-0000-3C00-00008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65603</xdr:row>
          <xdr:rowOff>0</xdr:rowOff>
        </xdr:from>
        <xdr:to>
          <xdr:col>1276</xdr:col>
          <xdr:colOff>0</xdr:colOff>
          <xdr:row>65603</xdr:row>
          <xdr:rowOff>0</xdr:rowOff>
        </xdr:to>
        <xdr:sp macro="" textlink="">
          <xdr:nvSpPr>
            <xdr:cNvPr id="61583" name="Button 143" hidden="1">
              <a:extLst>
                <a:ext uri="{63B3BB69-23CF-44E3-9099-C40C66FF867C}">
                  <a14:compatExt spid="_x0000_s61583"/>
                </a:ext>
                <a:ext uri="{FF2B5EF4-FFF2-40B4-BE49-F238E27FC236}">
                  <a16:creationId xmlns:a16="http://schemas.microsoft.com/office/drawing/2014/main" xmlns="" id="{00000000-0008-0000-3C00-00008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131139</xdr:row>
          <xdr:rowOff>0</xdr:rowOff>
        </xdr:from>
        <xdr:to>
          <xdr:col>1276</xdr:col>
          <xdr:colOff>0</xdr:colOff>
          <xdr:row>131139</xdr:row>
          <xdr:rowOff>0</xdr:rowOff>
        </xdr:to>
        <xdr:sp macro="" textlink="">
          <xdr:nvSpPr>
            <xdr:cNvPr id="61584" name="Button 144" hidden="1">
              <a:extLst>
                <a:ext uri="{63B3BB69-23CF-44E3-9099-C40C66FF867C}">
                  <a14:compatExt spid="_x0000_s61584"/>
                </a:ext>
                <a:ext uri="{FF2B5EF4-FFF2-40B4-BE49-F238E27FC236}">
                  <a16:creationId xmlns:a16="http://schemas.microsoft.com/office/drawing/2014/main" xmlns="" id="{00000000-0008-0000-3C00-00009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196675</xdr:row>
          <xdr:rowOff>0</xdr:rowOff>
        </xdr:from>
        <xdr:to>
          <xdr:col>1276</xdr:col>
          <xdr:colOff>0</xdr:colOff>
          <xdr:row>196675</xdr:row>
          <xdr:rowOff>0</xdr:rowOff>
        </xdr:to>
        <xdr:sp macro="" textlink="">
          <xdr:nvSpPr>
            <xdr:cNvPr id="61585" name="Button 145" hidden="1">
              <a:extLst>
                <a:ext uri="{63B3BB69-23CF-44E3-9099-C40C66FF867C}">
                  <a14:compatExt spid="_x0000_s61585"/>
                </a:ext>
                <a:ext uri="{FF2B5EF4-FFF2-40B4-BE49-F238E27FC236}">
                  <a16:creationId xmlns:a16="http://schemas.microsoft.com/office/drawing/2014/main" xmlns="" id="{00000000-0008-0000-3C00-00009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262211</xdr:row>
          <xdr:rowOff>0</xdr:rowOff>
        </xdr:from>
        <xdr:to>
          <xdr:col>1276</xdr:col>
          <xdr:colOff>0</xdr:colOff>
          <xdr:row>262211</xdr:row>
          <xdr:rowOff>0</xdr:rowOff>
        </xdr:to>
        <xdr:sp macro="" textlink="">
          <xdr:nvSpPr>
            <xdr:cNvPr id="61586" name="Button 146" hidden="1">
              <a:extLst>
                <a:ext uri="{63B3BB69-23CF-44E3-9099-C40C66FF867C}">
                  <a14:compatExt spid="_x0000_s61586"/>
                </a:ext>
                <a:ext uri="{FF2B5EF4-FFF2-40B4-BE49-F238E27FC236}">
                  <a16:creationId xmlns:a16="http://schemas.microsoft.com/office/drawing/2014/main" xmlns="" id="{00000000-0008-0000-3C00-00009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327747</xdr:row>
          <xdr:rowOff>0</xdr:rowOff>
        </xdr:from>
        <xdr:to>
          <xdr:col>1276</xdr:col>
          <xdr:colOff>0</xdr:colOff>
          <xdr:row>327747</xdr:row>
          <xdr:rowOff>0</xdr:rowOff>
        </xdr:to>
        <xdr:sp macro="" textlink="">
          <xdr:nvSpPr>
            <xdr:cNvPr id="61587" name="Button 147" hidden="1">
              <a:extLst>
                <a:ext uri="{63B3BB69-23CF-44E3-9099-C40C66FF867C}">
                  <a14:compatExt spid="_x0000_s61587"/>
                </a:ext>
                <a:ext uri="{FF2B5EF4-FFF2-40B4-BE49-F238E27FC236}">
                  <a16:creationId xmlns:a16="http://schemas.microsoft.com/office/drawing/2014/main" xmlns="" id="{00000000-0008-0000-3C00-00009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393283</xdr:row>
          <xdr:rowOff>0</xdr:rowOff>
        </xdr:from>
        <xdr:to>
          <xdr:col>1276</xdr:col>
          <xdr:colOff>0</xdr:colOff>
          <xdr:row>393283</xdr:row>
          <xdr:rowOff>0</xdr:rowOff>
        </xdr:to>
        <xdr:sp macro="" textlink="">
          <xdr:nvSpPr>
            <xdr:cNvPr id="61588" name="Button 148" hidden="1">
              <a:extLst>
                <a:ext uri="{63B3BB69-23CF-44E3-9099-C40C66FF867C}">
                  <a14:compatExt spid="_x0000_s61588"/>
                </a:ext>
                <a:ext uri="{FF2B5EF4-FFF2-40B4-BE49-F238E27FC236}">
                  <a16:creationId xmlns:a16="http://schemas.microsoft.com/office/drawing/2014/main" xmlns="" id="{00000000-0008-0000-3C00-00009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458819</xdr:row>
          <xdr:rowOff>0</xdr:rowOff>
        </xdr:from>
        <xdr:to>
          <xdr:col>1276</xdr:col>
          <xdr:colOff>0</xdr:colOff>
          <xdr:row>458819</xdr:row>
          <xdr:rowOff>0</xdr:rowOff>
        </xdr:to>
        <xdr:sp macro="" textlink="">
          <xdr:nvSpPr>
            <xdr:cNvPr id="61589" name="Button 149" hidden="1">
              <a:extLst>
                <a:ext uri="{63B3BB69-23CF-44E3-9099-C40C66FF867C}">
                  <a14:compatExt spid="_x0000_s61589"/>
                </a:ext>
                <a:ext uri="{FF2B5EF4-FFF2-40B4-BE49-F238E27FC236}">
                  <a16:creationId xmlns:a16="http://schemas.microsoft.com/office/drawing/2014/main" xmlns="" id="{00000000-0008-0000-3C00-00009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524355</xdr:row>
          <xdr:rowOff>0</xdr:rowOff>
        </xdr:from>
        <xdr:to>
          <xdr:col>1276</xdr:col>
          <xdr:colOff>0</xdr:colOff>
          <xdr:row>524355</xdr:row>
          <xdr:rowOff>0</xdr:rowOff>
        </xdr:to>
        <xdr:sp macro="" textlink="">
          <xdr:nvSpPr>
            <xdr:cNvPr id="61590" name="Button 150" hidden="1">
              <a:extLst>
                <a:ext uri="{63B3BB69-23CF-44E3-9099-C40C66FF867C}">
                  <a14:compatExt spid="_x0000_s61590"/>
                </a:ext>
                <a:ext uri="{FF2B5EF4-FFF2-40B4-BE49-F238E27FC236}">
                  <a16:creationId xmlns:a16="http://schemas.microsoft.com/office/drawing/2014/main" xmlns="" id="{00000000-0008-0000-3C00-00009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589891</xdr:row>
          <xdr:rowOff>0</xdr:rowOff>
        </xdr:from>
        <xdr:to>
          <xdr:col>1276</xdr:col>
          <xdr:colOff>0</xdr:colOff>
          <xdr:row>589891</xdr:row>
          <xdr:rowOff>0</xdr:rowOff>
        </xdr:to>
        <xdr:sp macro="" textlink="">
          <xdr:nvSpPr>
            <xdr:cNvPr id="61591" name="Button 151" hidden="1">
              <a:extLst>
                <a:ext uri="{63B3BB69-23CF-44E3-9099-C40C66FF867C}">
                  <a14:compatExt spid="_x0000_s61591"/>
                </a:ext>
                <a:ext uri="{FF2B5EF4-FFF2-40B4-BE49-F238E27FC236}">
                  <a16:creationId xmlns:a16="http://schemas.microsoft.com/office/drawing/2014/main" xmlns="" id="{00000000-0008-0000-3C00-00009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655427</xdr:row>
          <xdr:rowOff>0</xdr:rowOff>
        </xdr:from>
        <xdr:to>
          <xdr:col>1276</xdr:col>
          <xdr:colOff>0</xdr:colOff>
          <xdr:row>655427</xdr:row>
          <xdr:rowOff>0</xdr:rowOff>
        </xdr:to>
        <xdr:sp macro="" textlink="">
          <xdr:nvSpPr>
            <xdr:cNvPr id="61592" name="Button 152" hidden="1">
              <a:extLst>
                <a:ext uri="{63B3BB69-23CF-44E3-9099-C40C66FF867C}">
                  <a14:compatExt spid="_x0000_s61592"/>
                </a:ext>
                <a:ext uri="{FF2B5EF4-FFF2-40B4-BE49-F238E27FC236}">
                  <a16:creationId xmlns:a16="http://schemas.microsoft.com/office/drawing/2014/main" xmlns="" id="{00000000-0008-0000-3C00-00009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720963</xdr:row>
          <xdr:rowOff>0</xdr:rowOff>
        </xdr:from>
        <xdr:to>
          <xdr:col>1276</xdr:col>
          <xdr:colOff>0</xdr:colOff>
          <xdr:row>720963</xdr:row>
          <xdr:rowOff>0</xdr:rowOff>
        </xdr:to>
        <xdr:sp macro="" textlink="">
          <xdr:nvSpPr>
            <xdr:cNvPr id="61593" name="Button 153" hidden="1">
              <a:extLst>
                <a:ext uri="{63B3BB69-23CF-44E3-9099-C40C66FF867C}">
                  <a14:compatExt spid="_x0000_s61593"/>
                </a:ext>
                <a:ext uri="{FF2B5EF4-FFF2-40B4-BE49-F238E27FC236}">
                  <a16:creationId xmlns:a16="http://schemas.microsoft.com/office/drawing/2014/main" xmlns="" id="{00000000-0008-0000-3C00-00009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786499</xdr:row>
          <xdr:rowOff>0</xdr:rowOff>
        </xdr:from>
        <xdr:to>
          <xdr:col>1276</xdr:col>
          <xdr:colOff>0</xdr:colOff>
          <xdr:row>786499</xdr:row>
          <xdr:rowOff>0</xdr:rowOff>
        </xdr:to>
        <xdr:sp macro="" textlink="">
          <xdr:nvSpPr>
            <xdr:cNvPr id="61594" name="Button 154" hidden="1">
              <a:extLst>
                <a:ext uri="{63B3BB69-23CF-44E3-9099-C40C66FF867C}">
                  <a14:compatExt spid="_x0000_s61594"/>
                </a:ext>
                <a:ext uri="{FF2B5EF4-FFF2-40B4-BE49-F238E27FC236}">
                  <a16:creationId xmlns:a16="http://schemas.microsoft.com/office/drawing/2014/main" xmlns="" id="{00000000-0008-0000-3C00-00009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852035</xdr:row>
          <xdr:rowOff>0</xdr:rowOff>
        </xdr:from>
        <xdr:to>
          <xdr:col>1276</xdr:col>
          <xdr:colOff>0</xdr:colOff>
          <xdr:row>852035</xdr:row>
          <xdr:rowOff>0</xdr:rowOff>
        </xdr:to>
        <xdr:sp macro="" textlink="">
          <xdr:nvSpPr>
            <xdr:cNvPr id="61595" name="Button 155" hidden="1">
              <a:extLst>
                <a:ext uri="{63B3BB69-23CF-44E3-9099-C40C66FF867C}">
                  <a14:compatExt spid="_x0000_s61595"/>
                </a:ext>
                <a:ext uri="{FF2B5EF4-FFF2-40B4-BE49-F238E27FC236}">
                  <a16:creationId xmlns:a16="http://schemas.microsoft.com/office/drawing/2014/main" xmlns="" id="{00000000-0008-0000-3C00-00009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917571</xdr:row>
          <xdr:rowOff>0</xdr:rowOff>
        </xdr:from>
        <xdr:to>
          <xdr:col>1276</xdr:col>
          <xdr:colOff>0</xdr:colOff>
          <xdr:row>917571</xdr:row>
          <xdr:rowOff>0</xdr:rowOff>
        </xdr:to>
        <xdr:sp macro="" textlink="">
          <xdr:nvSpPr>
            <xdr:cNvPr id="61596" name="Button 156" hidden="1">
              <a:extLst>
                <a:ext uri="{63B3BB69-23CF-44E3-9099-C40C66FF867C}">
                  <a14:compatExt spid="_x0000_s61596"/>
                </a:ext>
                <a:ext uri="{FF2B5EF4-FFF2-40B4-BE49-F238E27FC236}">
                  <a16:creationId xmlns:a16="http://schemas.microsoft.com/office/drawing/2014/main" xmlns="" id="{00000000-0008-0000-3C00-00009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983107</xdr:row>
          <xdr:rowOff>0</xdr:rowOff>
        </xdr:from>
        <xdr:to>
          <xdr:col>1276</xdr:col>
          <xdr:colOff>0</xdr:colOff>
          <xdr:row>983107</xdr:row>
          <xdr:rowOff>0</xdr:rowOff>
        </xdr:to>
        <xdr:sp macro="" textlink="">
          <xdr:nvSpPr>
            <xdr:cNvPr id="61597" name="Button 157" hidden="1">
              <a:extLst>
                <a:ext uri="{63B3BB69-23CF-44E3-9099-C40C66FF867C}">
                  <a14:compatExt spid="_x0000_s61597"/>
                </a:ext>
                <a:ext uri="{FF2B5EF4-FFF2-40B4-BE49-F238E27FC236}">
                  <a16:creationId xmlns:a16="http://schemas.microsoft.com/office/drawing/2014/main" xmlns="" id="{00000000-0008-0000-3C00-00009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67</xdr:row>
          <xdr:rowOff>0</xdr:rowOff>
        </xdr:from>
        <xdr:to>
          <xdr:col>1532</xdr:col>
          <xdr:colOff>0</xdr:colOff>
          <xdr:row>67</xdr:row>
          <xdr:rowOff>0</xdr:rowOff>
        </xdr:to>
        <xdr:sp macro="" textlink="">
          <xdr:nvSpPr>
            <xdr:cNvPr id="61598" name="Button 158" hidden="1">
              <a:extLst>
                <a:ext uri="{63B3BB69-23CF-44E3-9099-C40C66FF867C}">
                  <a14:compatExt spid="_x0000_s61598"/>
                </a:ext>
                <a:ext uri="{FF2B5EF4-FFF2-40B4-BE49-F238E27FC236}">
                  <a16:creationId xmlns:a16="http://schemas.microsoft.com/office/drawing/2014/main" xmlns="" id="{00000000-0008-0000-3C00-00009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65603</xdr:row>
          <xdr:rowOff>0</xdr:rowOff>
        </xdr:from>
        <xdr:to>
          <xdr:col>1532</xdr:col>
          <xdr:colOff>0</xdr:colOff>
          <xdr:row>65603</xdr:row>
          <xdr:rowOff>0</xdr:rowOff>
        </xdr:to>
        <xdr:sp macro="" textlink="">
          <xdr:nvSpPr>
            <xdr:cNvPr id="61599" name="Button 159" hidden="1">
              <a:extLst>
                <a:ext uri="{63B3BB69-23CF-44E3-9099-C40C66FF867C}">
                  <a14:compatExt spid="_x0000_s61599"/>
                </a:ext>
                <a:ext uri="{FF2B5EF4-FFF2-40B4-BE49-F238E27FC236}">
                  <a16:creationId xmlns:a16="http://schemas.microsoft.com/office/drawing/2014/main" xmlns="" id="{00000000-0008-0000-3C00-00009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131139</xdr:row>
          <xdr:rowOff>0</xdr:rowOff>
        </xdr:from>
        <xdr:to>
          <xdr:col>1532</xdr:col>
          <xdr:colOff>0</xdr:colOff>
          <xdr:row>131139</xdr:row>
          <xdr:rowOff>0</xdr:rowOff>
        </xdr:to>
        <xdr:sp macro="" textlink="">
          <xdr:nvSpPr>
            <xdr:cNvPr id="61600" name="Button 160" hidden="1">
              <a:extLst>
                <a:ext uri="{63B3BB69-23CF-44E3-9099-C40C66FF867C}">
                  <a14:compatExt spid="_x0000_s61600"/>
                </a:ext>
                <a:ext uri="{FF2B5EF4-FFF2-40B4-BE49-F238E27FC236}">
                  <a16:creationId xmlns:a16="http://schemas.microsoft.com/office/drawing/2014/main" xmlns="" id="{00000000-0008-0000-3C00-0000A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196675</xdr:row>
          <xdr:rowOff>0</xdr:rowOff>
        </xdr:from>
        <xdr:to>
          <xdr:col>1532</xdr:col>
          <xdr:colOff>0</xdr:colOff>
          <xdr:row>196675</xdr:row>
          <xdr:rowOff>0</xdr:rowOff>
        </xdr:to>
        <xdr:sp macro="" textlink="">
          <xdr:nvSpPr>
            <xdr:cNvPr id="61601" name="Button 161" hidden="1">
              <a:extLst>
                <a:ext uri="{63B3BB69-23CF-44E3-9099-C40C66FF867C}">
                  <a14:compatExt spid="_x0000_s61601"/>
                </a:ext>
                <a:ext uri="{FF2B5EF4-FFF2-40B4-BE49-F238E27FC236}">
                  <a16:creationId xmlns:a16="http://schemas.microsoft.com/office/drawing/2014/main" xmlns="" id="{00000000-0008-0000-3C00-0000A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262211</xdr:row>
          <xdr:rowOff>0</xdr:rowOff>
        </xdr:from>
        <xdr:to>
          <xdr:col>1532</xdr:col>
          <xdr:colOff>0</xdr:colOff>
          <xdr:row>262211</xdr:row>
          <xdr:rowOff>0</xdr:rowOff>
        </xdr:to>
        <xdr:sp macro="" textlink="">
          <xdr:nvSpPr>
            <xdr:cNvPr id="61602" name="Button 162" hidden="1">
              <a:extLst>
                <a:ext uri="{63B3BB69-23CF-44E3-9099-C40C66FF867C}">
                  <a14:compatExt spid="_x0000_s61602"/>
                </a:ext>
                <a:ext uri="{FF2B5EF4-FFF2-40B4-BE49-F238E27FC236}">
                  <a16:creationId xmlns:a16="http://schemas.microsoft.com/office/drawing/2014/main" xmlns="" id="{00000000-0008-0000-3C00-0000A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327747</xdr:row>
          <xdr:rowOff>0</xdr:rowOff>
        </xdr:from>
        <xdr:to>
          <xdr:col>1532</xdr:col>
          <xdr:colOff>0</xdr:colOff>
          <xdr:row>327747</xdr:row>
          <xdr:rowOff>0</xdr:rowOff>
        </xdr:to>
        <xdr:sp macro="" textlink="">
          <xdr:nvSpPr>
            <xdr:cNvPr id="61603" name="Button 163" hidden="1">
              <a:extLst>
                <a:ext uri="{63B3BB69-23CF-44E3-9099-C40C66FF867C}">
                  <a14:compatExt spid="_x0000_s61603"/>
                </a:ext>
                <a:ext uri="{FF2B5EF4-FFF2-40B4-BE49-F238E27FC236}">
                  <a16:creationId xmlns:a16="http://schemas.microsoft.com/office/drawing/2014/main" xmlns="" id="{00000000-0008-0000-3C00-0000A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393283</xdr:row>
          <xdr:rowOff>0</xdr:rowOff>
        </xdr:from>
        <xdr:to>
          <xdr:col>1532</xdr:col>
          <xdr:colOff>0</xdr:colOff>
          <xdr:row>393283</xdr:row>
          <xdr:rowOff>0</xdr:rowOff>
        </xdr:to>
        <xdr:sp macro="" textlink="">
          <xdr:nvSpPr>
            <xdr:cNvPr id="61604" name="Button 164" hidden="1">
              <a:extLst>
                <a:ext uri="{63B3BB69-23CF-44E3-9099-C40C66FF867C}">
                  <a14:compatExt spid="_x0000_s61604"/>
                </a:ext>
                <a:ext uri="{FF2B5EF4-FFF2-40B4-BE49-F238E27FC236}">
                  <a16:creationId xmlns:a16="http://schemas.microsoft.com/office/drawing/2014/main" xmlns="" id="{00000000-0008-0000-3C00-0000A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458819</xdr:row>
          <xdr:rowOff>0</xdr:rowOff>
        </xdr:from>
        <xdr:to>
          <xdr:col>1532</xdr:col>
          <xdr:colOff>0</xdr:colOff>
          <xdr:row>458819</xdr:row>
          <xdr:rowOff>0</xdr:rowOff>
        </xdr:to>
        <xdr:sp macro="" textlink="">
          <xdr:nvSpPr>
            <xdr:cNvPr id="61605" name="Button 165" hidden="1">
              <a:extLst>
                <a:ext uri="{63B3BB69-23CF-44E3-9099-C40C66FF867C}">
                  <a14:compatExt spid="_x0000_s61605"/>
                </a:ext>
                <a:ext uri="{FF2B5EF4-FFF2-40B4-BE49-F238E27FC236}">
                  <a16:creationId xmlns:a16="http://schemas.microsoft.com/office/drawing/2014/main" xmlns="" id="{00000000-0008-0000-3C00-0000A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524355</xdr:row>
          <xdr:rowOff>0</xdr:rowOff>
        </xdr:from>
        <xdr:to>
          <xdr:col>1532</xdr:col>
          <xdr:colOff>0</xdr:colOff>
          <xdr:row>524355</xdr:row>
          <xdr:rowOff>0</xdr:rowOff>
        </xdr:to>
        <xdr:sp macro="" textlink="">
          <xdr:nvSpPr>
            <xdr:cNvPr id="61606" name="Button 166" hidden="1">
              <a:extLst>
                <a:ext uri="{63B3BB69-23CF-44E3-9099-C40C66FF867C}">
                  <a14:compatExt spid="_x0000_s61606"/>
                </a:ext>
                <a:ext uri="{FF2B5EF4-FFF2-40B4-BE49-F238E27FC236}">
                  <a16:creationId xmlns:a16="http://schemas.microsoft.com/office/drawing/2014/main" xmlns="" id="{00000000-0008-0000-3C00-0000A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589891</xdr:row>
          <xdr:rowOff>0</xdr:rowOff>
        </xdr:from>
        <xdr:to>
          <xdr:col>1532</xdr:col>
          <xdr:colOff>0</xdr:colOff>
          <xdr:row>589891</xdr:row>
          <xdr:rowOff>0</xdr:rowOff>
        </xdr:to>
        <xdr:sp macro="" textlink="">
          <xdr:nvSpPr>
            <xdr:cNvPr id="61607" name="Button 167" hidden="1">
              <a:extLst>
                <a:ext uri="{63B3BB69-23CF-44E3-9099-C40C66FF867C}">
                  <a14:compatExt spid="_x0000_s61607"/>
                </a:ext>
                <a:ext uri="{FF2B5EF4-FFF2-40B4-BE49-F238E27FC236}">
                  <a16:creationId xmlns:a16="http://schemas.microsoft.com/office/drawing/2014/main" xmlns="" id="{00000000-0008-0000-3C00-0000A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655427</xdr:row>
          <xdr:rowOff>0</xdr:rowOff>
        </xdr:from>
        <xdr:to>
          <xdr:col>1532</xdr:col>
          <xdr:colOff>0</xdr:colOff>
          <xdr:row>655427</xdr:row>
          <xdr:rowOff>0</xdr:rowOff>
        </xdr:to>
        <xdr:sp macro="" textlink="">
          <xdr:nvSpPr>
            <xdr:cNvPr id="61608" name="Button 168" hidden="1">
              <a:extLst>
                <a:ext uri="{63B3BB69-23CF-44E3-9099-C40C66FF867C}">
                  <a14:compatExt spid="_x0000_s61608"/>
                </a:ext>
                <a:ext uri="{FF2B5EF4-FFF2-40B4-BE49-F238E27FC236}">
                  <a16:creationId xmlns:a16="http://schemas.microsoft.com/office/drawing/2014/main" xmlns="" id="{00000000-0008-0000-3C00-0000A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720963</xdr:row>
          <xdr:rowOff>0</xdr:rowOff>
        </xdr:from>
        <xdr:to>
          <xdr:col>1532</xdr:col>
          <xdr:colOff>0</xdr:colOff>
          <xdr:row>720963</xdr:row>
          <xdr:rowOff>0</xdr:rowOff>
        </xdr:to>
        <xdr:sp macro="" textlink="">
          <xdr:nvSpPr>
            <xdr:cNvPr id="61609" name="Button 169" hidden="1">
              <a:extLst>
                <a:ext uri="{63B3BB69-23CF-44E3-9099-C40C66FF867C}">
                  <a14:compatExt spid="_x0000_s61609"/>
                </a:ext>
                <a:ext uri="{FF2B5EF4-FFF2-40B4-BE49-F238E27FC236}">
                  <a16:creationId xmlns:a16="http://schemas.microsoft.com/office/drawing/2014/main" xmlns="" id="{00000000-0008-0000-3C00-0000A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786499</xdr:row>
          <xdr:rowOff>0</xdr:rowOff>
        </xdr:from>
        <xdr:to>
          <xdr:col>1532</xdr:col>
          <xdr:colOff>0</xdr:colOff>
          <xdr:row>786499</xdr:row>
          <xdr:rowOff>0</xdr:rowOff>
        </xdr:to>
        <xdr:sp macro="" textlink="">
          <xdr:nvSpPr>
            <xdr:cNvPr id="61610" name="Button 170" hidden="1">
              <a:extLst>
                <a:ext uri="{63B3BB69-23CF-44E3-9099-C40C66FF867C}">
                  <a14:compatExt spid="_x0000_s61610"/>
                </a:ext>
                <a:ext uri="{FF2B5EF4-FFF2-40B4-BE49-F238E27FC236}">
                  <a16:creationId xmlns:a16="http://schemas.microsoft.com/office/drawing/2014/main" xmlns="" id="{00000000-0008-0000-3C00-0000A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852035</xdr:row>
          <xdr:rowOff>0</xdr:rowOff>
        </xdr:from>
        <xdr:to>
          <xdr:col>1532</xdr:col>
          <xdr:colOff>0</xdr:colOff>
          <xdr:row>852035</xdr:row>
          <xdr:rowOff>0</xdr:rowOff>
        </xdr:to>
        <xdr:sp macro="" textlink="">
          <xdr:nvSpPr>
            <xdr:cNvPr id="61611" name="Button 171" hidden="1">
              <a:extLst>
                <a:ext uri="{63B3BB69-23CF-44E3-9099-C40C66FF867C}">
                  <a14:compatExt spid="_x0000_s61611"/>
                </a:ext>
                <a:ext uri="{FF2B5EF4-FFF2-40B4-BE49-F238E27FC236}">
                  <a16:creationId xmlns:a16="http://schemas.microsoft.com/office/drawing/2014/main" xmlns="" id="{00000000-0008-0000-3C00-0000A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917571</xdr:row>
          <xdr:rowOff>0</xdr:rowOff>
        </xdr:from>
        <xdr:to>
          <xdr:col>1532</xdr:col>
          <xdr:colOff>0</xdr:colOff>
          <xdr:row>917571</xdr:row>
          <xdr:rowOff>0</xdr:rowOff>
        </xdr:to>
        <xdr:sp macro="" textlink="">
          <xdr:nvSpPr>
            <xdr:cNvPr id="61612" name="Button 172" hidden="1">
              <a:extLst>
                <a:ext uri="{63B3BB69-23CF-44E3-9099-C40C66FF867C}">
                  <a14:compatExt spid="_x0000_s61612"/>
                </a:ext>
                <a:ext uri="{FF2B5EF4-FFF2-40B4-BE49-F238E27FC236}">
                  <a16:creationId xmlns:a16="http://schemas.microsoft.com/office/drawing/2014/main" xmlns="" id="{00000000-0008-0000-3C00-0000A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983107</xdr:row>
          <xdr:rowOff>0</xdr:rowOff>
        </xdr:from>
        <xdr:to>
          <xdr:col>1532</xdr:col>
          <xdr:colOff>0</xdr:colOff>
          <xdr:row>983107</xdr:row>
          <xdr:rowOff>0</xdr:rowOff>
        </xdr:to>
        <xdr:sp macro="" textlink="">
          <xdr:nvSpPr>
            <xdr:cNvPr id="61613" name="Button 173" hidden="1">
              <a:extLst>
                <a:ext uri="{63B3BB69-23CF-44E3-9099-C40C66FF867C}">
                  <a14:compatExt spid="_x0000_s61613"/>
                </a:ext>
                <a:ext uri="{FF2B5EF4-FFF2-40B4-BE49-F238E27FC236}">
                  <a16:creationId xmlns:a16="http://schemas.microsoft.com/office/drawing/2014/main" xmlns="" id="{00000000-0008-0000-3C00-0000A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67</xdr:row>
          <xdr:rowOff>0</xdr:rowOff>
        </xdr:from>
        <xdr:to>
          <xdr:col>1788</xdr:col>
          <xdr:colOff>0</xdr:colOff>
          <xdr:row>67</xdr:row>
          <xdr:rowOff>0</xdr:rowOff>
        </xdr:to>
        <xdr:sp macro="" textlink="">
          <xdr:nvSpPr>
            <xdr:cNvPr id="61614" name="Button 174" hidden="1">
              <a:extLst>
                <a:ext uri="{63B3BB69-23CF-44E3-9099-C40C66FF867C}">
                  <a14:compatExt spid="_x0000_s61614"/>
                </a:ext>
                <a:ext uri="{FF2B5EF4-FFF2-40B4-BE49-F238E27FC236}">
                  <a16:creationId xmlns:a16="http://schemas.microsoft.com/office/drawing/2014/main" xmlns="" id="{00000000-0008-0000-3C00-0000A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65603</xdr:row>
          <xdr:rowOff>0</xdr:rowOff>
        </xdr:from>
        <xdr:to>
          <xdr:col>1788</xdr:col>
          <xdr:colOff>0</xdr:colOff>
          <xdr:row>65603</xdr:row>
          <xdr:rowOff>0</xdr:rowOff>
        </xdr:to>
        <xdr:sp macro="" textlink="">
          <xdr:nvSpPr>
            <xdr:cNvPr id="61615" name="Button 175" hidden="1">
              <a:extLst>
                <a:ext uri="{63B3BB69-23CF-44E3-9099-C40C66FF867C}">
                  <a14:compatExt spid="_x0000_s61615"/>
                </a:ext>
                <a:ext uri="{FF2B5EF4-FFF2-40B4-BE49-F238E27FC236}">
                  <a16:creationId xmlns:a16="http://schemas.microsoft.com/office/drawing/2014/main" xmlns="" id="{00000000-0008-0000-3C00-0000A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131139</xdr:row>
          <xdr:rowOff>0</xdr:rowOff>
        </xdr:from>
        <xdr:to>
          <xdr:col>1788</xdr:col>
          <xdr:colOff>0</xdr:colOff>
          <xdr:row>131139</xdr:row>
          <xdr:rowOff>0</xdr:rowOff>
        </xdr:to>
        <xdr:sp macro="" textlink="">
          <xdr:nvSpPr>
            <xdr:cNvPr id="61616" name="Button 176" hidden="1">
              <a:extLst>
                <a:ext uri="{63B3BB69-23CF-44E3-9099-C40C66FF867C}">
                  <a14:compatExt spid="_x0000_s61616"/>
                </a:ext>
                <a:ext uri="{FF2B5EF4-FFF2-40B4-BE49-F238E27FC236}">
                  <a16:creationId xmlns:a16="http://schemas.microsoft.com/office/drawing/2014/main" xmlns="" id="{00000000-0008-0000-3C00-0000B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196675</xdr:row>
          <xdr:rowOff>0</xdr:rowOff>
        </xdr:from>
        <xdr:to>
          <xdr:col>1788</xdr:col>
          <xdr:colOff>0</xdr:colOff>
          <xdr:row>196675</xdr:row>
          <xdr:rowOff>0</xdr:rowOff>
        </xdr:to>
        <xdr:sp macro="" textlink="">
          <xdr:nvSpPr>
            <xdr:cNvPr id="61617" name="Button 177" hidden="1">
              <a:extLst>
                <a:ext uri="{63B3BB69-23CF-44E3-9099-C40C66FF867C}">
                  <a14:compatExt spid="_x0000_s61617"/>
                </a:ext>
                <a:ext uri="{FF2B5EF4-FFF2-40B4-BE49-F238E27FC236}">
                  <a16:creationId xmlns:a16="http://schemas.microsoft.com/office/drawing/2014/main" xmlns="" id="{00000000-0008-0000-3C00-0000B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262211</xdr:row>
          <xdr:rowOff>0</xdr:rowOff>
        </xdr:from>
        <xdr:to>
          <xdr:col>1788</xdr:col>
          <xdr:colOff>0</xdr:colOff>
          <xdr:row>262211</xdr:row>
          <xdr:rowOff>0</xdr:rowOff>
        </xdr:to>
        <xdr:sp macro="" textlink="">
          <xdr:nvSpPr>
            <xdr:cNvPr id="61618" name="Button 178" hidden="1">
              <a:extLst>
                <a:ext uri="{63B3BB69-23CF-44E3-9099-C40C66FF867C}">
                  <a14:compatExt spid="_x0000_s61618"/>
                </a:ext>
                <a:ext uri="{FF2B5EF4-FFF2-40B4-BE49-F238E27FC236}">
                  <a16:creationId xmlns:a16="http://schemas.microsoft.com/office/drawing/2014/main" xmlns="" id="{00000000-0008-0000-3C00-0000B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327747</xdr:row>
          <xdr:rowOff>0</xdr:rowOff>
        </xdr:from>
        <xdr:to>
          <xdr:col>1788</xdr:col>
          <xdr:colOff>0</xdr:colOff>
          <xdr:row>327747</xdr:row>
          <xdr:rowOff>0</xdr:rowOff>
        </xdr:to>
        <xdr:sp macro="" textlink="">
          <xdr:nvSpPr>
            <xdr:cNvPr id="61619" name="Button 179" hidden="1">
              <a:extLst>
                <a:ext uri="{63B3BB69-23CF-44E3-9099-C40C66FF867C}">
                  <a14:compatExt spid="_x0000_s61619"/>
                </a:ext>
                <a:ext uri="{FF2B5EF4-FFF2-40B4-BE49-F238E27FC236}">
                  <a16:creationId xmlns:a16="http://schemas.microsoft.com/office/drawing/2014/main" xmlns="" id="{00000000-0008-0000-3C00-0000B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393283</xdr:row>
          <xdr:rowOff>0</xdr:rowOff>
        </xdr:from>
        <xdr:to>
          <xdr:col>1788</xdr:col>
          <xdr:colOff>0</xdr:colOff>
          <xdr:row>393283</xdr:row>
          <xdr:rowOff>0</xdr:rowOff>
        </xdr:to>
        <xdr:sp macro="" textlink="">
          <xdr:nvSpPr>
            <xdr:cNvPr id="61620" name="Button 180" hidden="1">
              <a:extLst>
                <a:ext uri="{63B3BB69-23CF-44E3-9099-C40C66FF867C}">
                  <a14:compatExt spid="_x0000_s61620"/>
                </a:ext>
                <a:ext uri="{FF2B5EF4-FFF2-40B4-BE49-F238E27FC236}">
                  <a16:creationId xmlns:a16="http://schemas.microsoft.com/office/drawing/2014/main" xmlns="" id="{00000000-0008-0000-3C00-0000B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458819</xdr:row>
          <xdr:rowOff>0</xdr:rowOff>
        </xdr:from>
        <xdr:to>
          <xdr:col>1788</xdr:col>
          <xdr:colOff>0</xdr:colOff>
          <xdr:row>458819</xdr:row>
          <xdr:rowOff>0</xdr:rowOff>
        </xdr:to>
        <xdr:sp macro="" textlink="">
          <xdr:nvSpPr>
            <xdr:cNvPr id="61621" name="Button 181" hidden="1">
              <a:extLst>
                <a:ext uri="{63B3BB69-23CF-44E3-9099-C40C66FF867C}">
                  <a14:compatExt spid="_x0000_s61621"/>
                </a:ext>
                <a:ext uri="{FF2B5EF4-FFF2-40B4-BE49-F238E27FC236}">
                  <a16:creationId xmlns:a16="http://schemas.microsoft.com/office/drawing/2014/main" xmlns="" id="{00000000-0008-0000-3C00-0000B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524355</xdr:row>
          <xdr:rowOff>0</xdr:rowOff>
        </xdr:from>
        <xdr:to>
          <xdr:col>1788</xdr:col>
          <xdr:colOff>0</xdr:colOff>
          <xdr:row>524355</xdr:row>
          <xdr:rowOff>0</xdr:rowOff>
        </xdr:to>
        <xdr:sp macro="" textlink="">
          <xdr:nvSpPr>
            <xdr:cNvPr id="61622" name="Button 182" hidden="1">
              <a:extLst>
                <a:ext uri="{63B3BB69-23CF-44E3-9099-C40C66FF867C}">
                  <a14:compatExt spid="_x0000_s61622"/>
                </a:ext>
                <a:ext uri="{FF2B5EF4-FFF2-40B4-BE49-F238E27FC236}">
                  <a16:creationId xmlns:a16="http://schemas.microsoft.com/office/drawing/2014/main" xmlns="" id="{00000000-0008-0000-3C00-0000B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589891</xdr:row>
          <xdr:rowOff>0</xdr:rowOff>
        </xdr:from>
        <xdr:to>
          <xdr:col>1788</xdr:col>
          <xdr:colOff>0</xdr:colOff>
          <xdr:row>589891</xdr:row>
          <xdr:rowOff>0</xdr:rowOff>
        </xdr:to>
        <xdr:sp macro="" textlink="">
          <xdr:nvSpPr>
            <xdr:cNvPr id="61623" name="Button 183" hidden="1">
              <a:extLst>
                <a:ext uri="{63B3BB69-23CF-44E3-9099-C40C66FF867C}">
                  <a14:compatExt spid="_x0000_s61623"/>
                </a:ext>
                <a:ext uri="{FF2B5EF4-FFF2-40B4-BE49-F238E27FC236}">
                  <a16:creationId xmlns:a16="http://schemas.microsoft.com/office/drawing/2014/main" xmlns="" id="{00000000-0008-0000-3C00-0000B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655427</xdr:row>
          <xdr:rowOff>0</xdr:rowOff>
        </xdr:from>
        <xdr:to>
          <xdr:col>1788</xdr:col>
          <xdr:colOff>0</xdr:colOff>
          <xdr:row>655427</xdr:row>
          <xdr:rowOff>0</xdr:rowOff>
        </xdr:to>
        <xdr:sp macro="" textlink="">
          <xdr:nvSpPr>
            <xdr:cNvPr id="61624" name="Button 184" hidden="1">
              <a:extLst>
                <a:ext uri="{63B3BB69-23CF-44E3-9099-C40C66FF867C}">
                  <a14:compatExt spid="_x0000_s61624"/>
                </a:ext>
                <a:ext uri="{FF2B5EF4-FFF2-40B4-BE49-F238E27FC236}">
                  <a16:creationId xmlns:a16="http://schemas.microsoft.com/office/drawing/2014/main" xmlns="" id="{00000000-0008-0000-3C00-0000B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720963</xdr:row>
          <xdr:rowOff>0</xdr:rowOff>
        </xdr:from>
        <xdr:to>
          <xdr:col>1788</xdr:col>
          <xdr:colOff>0</xdr:colOff>
          <xdr:row>720963</xdr:row>
          <xdr:rowOff>0</xdr:rowOff>
        </xdr:to>
        <xdr:sp macro="" textlink="">
          <xdr:nvSpPr>
            <xdr:cNvPr id="61625" name="Button 185" hidden="1">
              <a:extLst>
                <a:ext uri="{63B3BB69-23CF-44E3-9099-C40C66FF867C}">
                  <a14:compatExt spid="_x0000_s61625"/>
                </a:ext>
                <a:ext uri="{FF2B5EF4-FFF2-40B4-BE49-F238E27FC236}">
                  <a16:creationId xmlns:a16="http://schemas.microsoft.com/office/drawing/2014/main" xmlns="" id="{00000000-0008-0000-3C00-0000B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786499</xdr:row>
          <xdr:rowOff>0</xdr:rowOff>
        </xdr:from>
        <xdr:to>
          <xdr:col>1788</xdr:col>
          <xdr:colOff>0</xdr:colOff>
          <xdr:row>786499</xdr:row>
          <xdr:rowOff>0</xdr:rowOff>
        </xdr:to>
        <xdr:sp macro="" textlink="">
          <xdr:nvSpPr>
            <xdr:cNvPr id="61626" name="Button 186" hidden="1">
              <a:extLst>
                <a:ext uri="{63B3BB69-23CF-44E3-9099-C40C66FF867C}">
                  <a14:compatExt spid="_x0000_s61626"/>
                </a:ext>
                <a:ext uri="{FF2B5EF4-FFF2-40B4-BE49-F238E27FC236}">
                  <a16:creationId xmlns:a16="http://schemas.microsoft.com/office/drawing/2014/main" xmlns="" id="{00000000-0008-0000-3C00-0000B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852035</xdr:row>
          <xdr:rowOff>0</xdr:rowOff>
        </xdr:from>
        <xdr:to>
          <xdr:col>1788</xdr:col>
          <xdr:colOff>0</xdr:colOff>
          <xdr:row>852035</xdr:row>
          <xdr:rowOff>0</xdr:rowOff>
        </xdr:to>
        <xdr:sp macro="" textlink="">
          <xdr:nvSpPr>
            <xdr:cNvPr id="61627" name="Button 187" hidden="1">
              <a:extLst>
                <a:ext uri="{63B3BB69-23CF-44E3-9099-C40C66FF867C}">
                  <a14:compatExt spid="_x0000_s61627"/>
                </a:ext>
                <a:ext uri="{FF2B5EF4-FFF2-40B4-BE49-F238E27FC236}">
                  <a16:creationId xmlns:a16="http://schemas.microsoft.com/office/drawing/2014/main" xmlns="" id="{00000000-0008-0000-3C00-0000B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917571</xdr:row>
          <xdr:rowOff>0</xdr:rowOff>
        </xdr:from>
        <xdr:to>
          <xdr:col>1788</xdr:col>
          <xdr:colOff>0</xdr:colOff>
          <xdr:row>917571</xdr:row>
          <xdr:rowOff>0</xdr:rowOff>
        </xdr:to>
        <xdr:sp macro="" textlink="">
          <xdr:nvSpPr>
            <xdr:cNvPr id="61628" name="Button 188" hidden="1">
              <a:extLst>
                <a:ext uri="{63B3BB69-23CF-44E3-9099-C40C66FF867C}">
                  <a14:compatExt spid="_x0000_s61628"/>
                </a:ext>
                <a:ext uri="{FF2B5EF4-FFF2-40B4-BE49-F238E27FC236}">
                  <a16:creationId xmlns:a16="http://schemas.microsoft.com/office/drawing/2014/main" xmlns="" id="{00000000-0008-0000-3C00-0000B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983107</xdr:row>
          <xdr:rowOff>0</xdr:rowOff>
        </xdr:from>
        <xdr:to>
          <xdr:col>1788</xdr:col>
          <xdr:colOff>0</xdr:colOff>
          <xdr:row>983107</xdr:row>
          <xdr:rowOff>0</xdr:rowOff>
        </xdr:to>
        <xdr:sp macro="" textlink="">
          <xdr:nvSpPr>
            <xdr:cNvPr id="61629" name="Button 189" hidden="1">
              <a:extLst>
                <a:ext uri="{63B3BB69-23CF-44E3-9099-C40C66FF867C}">
                  <a14:compatExt spid="_x0000_s61629"/>
                </a:ext>
                <a:ext uri="{FF2B5EF4-FFF2-40B4-BE49-F238E27FC236}">
                  <a16:creationId xmlns:a16="http://schemas.microsoft.com/office/drawing/2014/main" xmlns="" id="{00000000-0008-0000-3C00-0000B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67</xdr:row>
          <xdr:rowOff>0</xdr:rowOff>
        </xdr:from>
        <xdr:to>
          <xdr:col>2044</xdr:col>
          <xdr:colOff>0</xdr:colOff>
          <xdr:row>67</xdr:row>
          <xdr:rowOff>0</xdr:rowOff>
        </xdr:to>
        <xdr:sp macro="" textlink="">
          <xdr:nvSpPr>
            <xdr:cNvPr id="61630" name="Button 190" hidden="1">
              <a:extLst>
                <a:ext uri="{63B3BB69-23CF-44E3-9099-C40C66FF867C}">
                  <a14:compatExt spid="_x0000_s61630"/>
                </a:ext>
                <a:ext uri="{FF2B5EF4-FFF2-40B4-BE49-F238E27FC236}">
                  <a16:creationId xmlns:a16="http://schemas.microsoft.com/office/drawing/2014/main" xmlns="" id="{00000000-0008-0000-3C00-0000B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65603</xdr:row>
          <xdr:rowOff>0</xdr:rowOff>
        </xdr:from>
        <xdr:to>
          <xdr:col>2044</xdr:col>
          <xdr:colOff>0</xdr:colOff>
          <xdr:row>65603</xdr:row>
          <xdr:rowOff>0</xdr:rowOff>
        </xdr:to>
        <xdr:sp macro="" textlink="">
          <xdr:nvSpPr>
            <xdr:cNvPr id="61631" name="Button 191" hidden="1">
              <a:extLst>
                <a:ext uri="{63B3BB69-23CF-44E3-9099-C40C66FF867C}">
                  <a14:compatExt spid="_x0000_s61631"/>
                </a:ext>
                <a:ext uri="{FF2B5EF4-FFF2-40B4-BE49-F238E27FC236}">
                  <a16:creationId xmlns:a16="http://schemas.microsoft.com/office/drawing/2014/main" xmlns="" id="{00000000-0008-0000-3C00-0000B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131139</xdr:row>
          <xdr:rowOff>0</xdr:rowOff>
        </xdr:from>
        <xdr:to>
          <xdr:col>2044</xdr:col>
          <xdr:colOff>0</xdr:colOff>
          <xdr:row>131139</xdr:row>
          <xdr:rowOff>0</xdr:rowOff>
        </xdr:to>
        <xdr:sp macro="" textlink="">
          <xdr:nvSpPr>
            <xdr:cNvPr id="61632" name="Button 192" hidden="1">
              <a:extLst>
                <a:ext uri="{63B3BB69-23CF-44E3-9099-C40C66FF867C}">
                  <a14:compatExt spid="_x0000_s61632"/>
                </a:ext>
                <a:ext uri="{FF2B5EF4-FFF2-40B4-BE49-F238E27FC236}">
                  <a16:creationId xmlns:a16="http://schemas.microsoft.com/office/drawing/2014/main" xmlns="" id="{00000000-0008-0000-3C00-0000C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196675</xdr:row>
          <xdr:rowOff>0</xdr:rowOff>
        </xdr:from>
        <xdr:to>
          <xdr:col>2044</xdr:col>
          <xdr:colOff>0</xdr:colOff>
          <xdr:row>196675</xdr:row>
          <xdr:rowOff>0</xdr:rowOff>
        </xdr:to>
        <xdr:sp macro="" textlink="">
          <xdr:nvSpPr>
            <xdr:cNvPr id="61633" name="Button 193" hidden="1">
              <a:extLst>
                <a:ext uri="{63B3BB69-23CF-44E3-9099-C40C66FF867C}">
                  <a14:compatExt spid="_x0000_s61633"/>
                </a:ext>
                <a:ext uri="{FF2B5EF4-FFF2-40B4-BE49-F238E27FC236}">
                  <a16:creationId xmlns:a16="http://schemas.microsoft.com/office/drawing/2014/main" xmlns="" id="{00000000-0008-0000-3C00-0000C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262211</xdr:row>
          <xdr:rowOff>0</xdr:rowOff>
        </xdr:from>
        <xdr:to>
          <xdr:col>2044</xdr:col>
          <xdr:colOff>0</xdr:colOff>
          <xdr:row>262211</xdr:row>
          <xdr:rowOff>0</xdr:rowOff>
        </xdr:to>
        <xdr:sp macro="" textlink="">
          <xdr:nvSpPr>
            <xdr:cNvPr id="61634" name="Button 194" hidden="1">
              <a:extLst>
                <a:ext uri="{63B3BB69-23CF-44E3-9099-C40C66FF867C}">
                  <a14:compatExt spid="_x0000_s61634"/>
                </a:ext>
                <a:ext uri="{FF2B5EF4-FFF2-40B4-BE49-F238E27FC236}">
                  <a16:creationId xmlns:a16="http://schemas.microsoft.com/office/drawing/2014/main" xmlns="" id="{00000000-0008-0000-3C00-0000C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327747</xdr:row>
          <xdr:rowOff>0</xdr:rowOff>
        </xdr:from>
        <xdr:to>
          <xdr:col>2044</xdr:col>
          <xdr:colOff>0</xdr:colOff>
          <xdr:row>327747</xdr:row>
          <xdr:rowOff>0</xdr:rowOff>
        </xdr:to>
        <xdr:sp macro="" textlink="">
          <xdr:nvSpPr>
            <xdr:cNvPr id="61635" name="Button 195" hidden="1">
              <a:extLst>
                <a:ext uri="{63B3BB69-23CF-44E3-9099-C40C66FF867C}">
                  <a14:compatExt spid="_x0000_s61635"/>
                </a:ext>
                <a:ext uri="{FF2B5EF4-FFF2-40B4-BE49-F238E27FC236}">
                  <a16:creationId xmlns:a16="http://schemas.microsoft.com/office/drawing/2014/main" xmlns="" id="{00000000-0008-0000-3C00-0000C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393283</xdr:row>
          <xdr:rowOff>0</xdr:rowOff>
        </xdr:from>
        <xdr:to>
          <xdr:col>2044</xdr:col>
          <xdr:colOff>0</xdr:colOff>
          <xdr:row>393283</xdr:row>
          <xdr:rowOff>0</xdr:rowOff>
        </xdr:to>
        <xdr:sp macro="" textlink="">
          <xdr:nvSpPr>
            <xdr:cNvPr id="61636" name="Button 196" hidden="1">
              <a:extLst>
                <a:ext uri="{63B3BB69-23CF-44E3-9099-C40C66FF867C}">
                  <a14:compatExt spid="_x0000_s61636"/>
                </a:ext>
                <a:ext uri="{FF2B5EF4-FFF2-40B4-BE49-F238E27FC236}">
                  <a16:creationId xmlns:a16="http://schemas.microsoft.com/office/drawing/2014/main" xmlns="" id="{00000000-0008-0000-3C00-0000C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458819</xdr:row>
          <xdr:rowOff>0</xdr:rowOff>
        </xdr:from>
        <xdr:to>
          <xdr:col>2044</xdr:col>
          <xdr:colOff>0</xdr:colOff>
          <xdr:row>458819</xdr:row>
          <xdr:rowOff>0</xdr:rowOff>
        </xdr:to>
        <xdr:sp macro="" textlink="">
          <xdr:nvSpPr>
            <xdr:cNvPr id="61637" name="Button 197" hidden="1">
              <a:extLst>
                <a:ext uri="{63B3BB69-23CF-44E3-9099-C40C66FF867C}">
                  <a14:compatExt spid="_x0000_s61637"/>
                </a:ext>
                <a:ext uri="{FF2B5EF4-FFF2-40B4-BE49-F238E27FC236}">
                  <a16:creationId xmlns:a16="http://schemas.microsoft.com/office/drawing/2014/main" xmlns="" id="{00000000-0008-0000-3C00-0000C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524355</xdr:row>
          <xdr:rowOff>0</xdr:rowOff>
        </xdr:from>
        <xdr:to>
          <xdr:col>2044</xdr:col>
          <xdr:colOff>0</xdr:colOff>
          <xdr:row>524355</xdr:row>
          <xdr:rowOff>0</xdr:rowOff>
        </xdr:to>
        <xdr:sp macro="" textlink="">
          <xdr:nvSpPr>
            <xdr:cNvPr id="61638" name="Button 198" hidden="1">
              <a:extLst>
                <a:ext uri="{63B3BB69-23CF-44E3-9099-C40C66FF867C}">
                  <a14:compatExt spid="_x0000_s61638"/>
                </a:ext>
                <a:ext uri="{FF2B5EF4-FFF2-40B4-BE49-F238E27FC236}">
                  <a16:creationId xmlns:a16="http://schemas.microsoft.com/office/drawing/2014/main" xmlns="" id="{00000000-0008-0000-3C00-0000C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589891</xdr:row>
          <xdr:rowOff>0</xdr:rowOff>
        </xdr:from>
        <xdr:to>
          <xdr:col>2044</xdr:col>
          <xdr:colOff>0</xdr:colOff>
          <xdr:row>589891</xdr:row>
          <xdr:rowOff>0</xdr:rowOff>
        </xdr:to>
        <xdr:sp macro="" textlink="">
          <xdr:nvSpPr>
            <xdr:cNvPr id="61639" name="Button 199" hidden="1">
              <a:extLst>
                <a:ext uri="{63B3BB69-23CF-44E3-9099-C40C66FF867C}">
                  <a14:compatExt spid="_x0000_s61639"/>
                </a:ext>
                <a:ext uri="{FF2B5EF4-FFF2-40B4-BE49-F238E27FC236}">
                  <a16:creationId xmlns:a16="http://schemas.microsoft.com/office/drawing/2014/main" xmlns="" id="{00000000-0008-0000-3C00-0000C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655427</xdr:row>
          <xdr:rowOff>0</xdr:rowOff>
        </xdr:from>
        <xdr:to>
          <xdr:col>2044</xdr:col>
          <xdr:colOff>0</xdr:colOff>
          <xdr:row>655427</xdr:row>
          <xdr:rowOff>0</xdr:rowOff>
        </xdr:to>
        <xdr:sp macro="" textlink="">
          <xdr:nvSpPr>
            <xdr:cNvPr id="61640" name="Button 200" hidden="1">
              <a:extLst>
                <a:ext uri="{63B3BB69-23CF-44E3-9099-C40C66FF867C}">
                  <a14:compatExt spid="_x0000_s61640"/>
                </a:ext>
                <a:ext uri="{FF2B5EF4-FFF2-40B4-BE49-F238E27FC236}">
                  <a16:creationId xmlns:a16="http://schemas.microsoft.com/office/drawing/2014/main" xmlns="" id="{00000000-0008-0000-3C00-0000C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720963</xdr:row>
          <xdr:rowOff>0</xdr:rowOff>
        </xdr:from>
        <xdr:to>
          <xdr:col>2044</xdr:col>
          <xdr:colOff>0</xdr:colOff>
          <xdr:row>720963</xdr:row>
          <xdr:rowOff>0</xdr:rowOff>
        </xdr:to>
        <xdr:sp macro="" textlink="">
          <xdr:nvSpPr>
            <xdr:cNvPr id="61641" name="Button 201" hidden="1">
              <a:extLst>
                <a:ext uri="{63B3BB69-23CF-44E3-9099-C40C66FF867C}">
                  <a14:compatExt spid="_x0000_s61641"/>
                </a:ext>
                <a:ext uri="{FF2B5EF4-FFF2-40B4-BE49-F238E27FC236}">
                  <a16:creationId xmlns:a16="http://schemas.microsoft.com/office/drawing/2014/main" xmlns="" id="{00000000-0008-0000-3C00-0000C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786499</xdr:row>
          <xdr:rowOff>0</xdr:rowOff>
        </xdr:from>
        <xdr:to>
          <xdr:col>2044</xdr:col>
          <xdr:colOff>0</xdr:colOff>
          <xdr:row>786499</xdr:row>
          <xdr:rowOff>0</xdr:rowOff>
        </xdr:to>
        <xdr:sp macro="" textlink="">
          <xdr:nvSpPr>
            <xdr:cNvPr id="61642" name="Button 202" hidden="1">
              <a:extLst>
                <a:ext uri="{63B3BB69-23CF-44E3-9099-C40C66FF867C}">
                  <a14:compatExt spid="_x0000_s61642"/>
                </a:ext>
                <a:ext uri="{FF2B5EF4-FFF2-40B4-BE49-F238E27FC236}">
                  <a16:creationId xmlns:a16="http://schemas.microsoft.com/office/drawing/2014/main" xmlns="" id="{00000000-0008-0000-3C00-0000C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852035</xdr:row>
          <xdr:rowOff>0</xdr:rowOff>
        </xdr:from>
        <xdr:to>
          <xdr:col>2044</xdr:col>
          <xdr:colOff>0</xdr:colOff>
          <xdr:row>852035</xdr:row>
          <xdr:rowOff>0</xdr:rowOff>
        </xdr:to>
        <xdr:sp macro="" textlink="">
          <xdr:nvSpPr>
            <xdr:cNvPr id="61643" name="Button 203" hidden="1">
              <a:extLst>
                <a:ext uri="{63B3BB69-23CF-44E3-9099-C40C66FF867C}">
                  <a14:compatExt spid="_x0000_s61643"/>
                </a:ext>
                <a:ext uri="{FF2B5EF4-FFF2-40B4-BE49-F238E27FC236}">
                  <a16:creationId xmlns:a16="http://schemas.microsoft.com/office/drawing/2014/main" xmlns="" id="{00000000-0008-0000-3C00-0000C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917571</xdr:row>
          <xdr:rowOff>0</xdr:rowOff>
        </xdr:from>
        <xdr:to>
          <xdr:col>2044</xdr:col>
          <xdr:colOff>0</xdr:colOff>
          <xdr:row>917571</xdr:row>
          <xdr:rowOff>0</xdr:rowOff>
        </xdr:to>
        <xdr:sp macro="" textlink="">
          <xdr:nvSpPr>
            <xdr:cNvPr id="61644" name="Button 204" hidden="1">
              <a:extLst>
                <a:ext uri="{63B3BB69-23CF-44E3-9099-C40C66FF867C}">
                  <a14:compatExt spid="_x0000_s61644"/>
                </a:ext>
                <a:ext uri="{FF2B5EF4-FFF2-40B4-BE49-F238E27FC236}">
                  <a16:creationId xmlns:a16="http://schemas.microsoft.com/office/drawing/2014/main" xmlns="" id="{00000000-0008-0000-3C00-0000C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983107</xdr:row>
          <xdr:rowOff>0</xdr:rowOff>
        </xdr:from>
        <xdr:to>
          <xdr:col>2044</xdr:col>
          <xdr:colOff>0</xdr:colOff>
          <xdr:row>983107</xdr:row>
          <xdr:rowOff>0</xdr:rowOff>
        </xdr:to>
        <xdr:sp macro="" textlink="">
          <xdr:nvSpPr>
            <xdr:cNvPr id="61645" name="Button 205" hidden="1">
              <a:extLst>
                <a:ext uri="{63B3BB69-23CF-44E3-9099-C40C66FF867C}">
                  <a14:compatExt spid="_x0000_s61645"/>
                </a:ext>
                <a:ext uri="{FF2B5EF4-FFF2-40B4-BE49-F238E27FC236}">
                  <a16:creationId xmlns:a16="http://schemas.microsoft.com/office/drawing/2014/main" xmlns="" id="{00000000-0008-0000-3C00-0000C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67</xdr:row>
          <xdr:rowOff>0</xdr:rowOff>
        </xdr:from>
        <xdr:to>
          <xdr:col>2300</xdr:col>
          <xdr:colOff>0</xdr:colOff>
          <xdr:row>67</xdr:row>
          <xdr:rowOff>0</xdr:rowOff>
        </xdr:to>
        <xdr:sp macro="" textlink="">
          <xdr:nvSpPr>
            <xdr:cNvPr id="61646" name="Button 206" hidden="1">
              <a:extLst>
                <a:ext uri="{63B3BB69-23CF-44E3-9099-C40C66FF867C}">
                  <a14:compatExt spid="_x0000_s61646"/>
                </a:ext>
                <a:ext uri="{FF2B5EF4-FFF2-40B4-BE49-F238E27FC236}">
                  <a16:creationId xmlns:a16="http://schemas.microsoft.com/office/drawing/2014/main" xmlns="" id="{00000000-0008-0000-3C00-0000C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65603</xdr:row>
          <xdr:rowOff>0</xdr:rowOff>
        </xdr:from>
        <xdr:to>
          <xdr:col>2300</xdr:col>
          <xdr:colOff>0</xdr:colOff>
          <xdr:row>65603</xdr:row>
          <xdr:rowOff>0</xdr:rowOff>
        </xdr:to>
        <xdr:sp macro="" textlink="">
          <xdr:nvSpPr>
            <xdr:cNvPr id="61647" name="Button 207" hidden="1">
              <a:extLst>
                <a:ext uri="{63B3BB69-23CF-44E3-9099-C40C66FF867C}">
                  <a14:compatExt spid="_x0000_s61647"/>
                </a:ext>
                <a:ext uri="{FF2B5EF4-FFF2-40B4-BE49-F238E27FC236}">
                  <a16:creationId xmlns:a16="http://schemas.microsoft.com/office/drawing/2014/main" xmlns="" id="{00000000-0008-0000-3C00-0000C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131139</xdr:row>
          <xdr:rowOff>0</xdr:rowOff>
        </xdr:from>
        <xdr:to>
          <xdr:col>2300</xdr:col>
          <xdr:colOff>0</xdr:colOff>
          <xdr:row>131139</xdr:row>
          <xdr:rowOff>0</xdr:rowOff>
        </xdr:to>
        <xdr:sp macro="" textlink="">
          <xdr:nvSpPr>
            <xdr:cNvPr id="61648" name="Button 208" hidden="1">
              <a:extLst>
                <a:ext uri="{63B3BB69-23CF-44E3-9099-C40C66FF867C}">
                  <a14:compatExt spid="_x0000_s61648"/>
                </a:ext>
                <a:ext uri="{FF2B5EF4-FFF2-40B4-BE49-F238E27FC236}">
                  <a16:creationId xmlns:a16="http://schemas.microsoft.com/office/drawing/2014/main" xmlns="" id="{00000000-0008-0000-3C00-0000D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196675</xdr:row>
          <xdr:rowOff>0</xdr:rowOff>
        </xdr:from>
        <xdr:to>
          <xdr:col>2300</xdr:col>
          <xdr:colOff>0</xdr:colOff>
          <xdr:row>196675</xdr:row>
          <xdr:rowOff>0</xdr:rowOff>
        </xdr:to>
        <xdr:sp macro="" textlink="">
          <xdr:nvSpPr>
            <xdr:cNvPr id="61649" name="Button 209" hidden="1">
              <a:extLst>
                <a:ext uri="{63B3BB69-23CF-44E3-9099-C40C66FF867C}">
                  <a14:compatExt spid="_x0000_s61649"/>
                </a:ext>
                <a:ext uri="{FF2B5EF4-FFF2-40B4-BE49-F238E27FC236}">
                  <a16:creationId xmlns:a16="http://schemas.microsoft.com/office/drawing/2014/main" xmlns="" id="{00000000-0008-0000-3C00-0000D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262211</xdr:row>
          <xdr:rowOff>0</xdr:rowOff>
        </xdr:from>
        <xdr:to>
          <xdr:col>2300</xdr:col>
          <xdr:colOff>0</xdr:colOff>
          <xdr:row>262211</xdr:row>
          <xdr:rowOff>0</xdr:rowOff>
        </xdr:to>
        <xdr:sp macro="" textlink="">
          <xdr:nvSpPr>
            <xdr:cNvPr id="61650" name="Button 210" hidden="1">
              <a:extLst>
                <a:ext uri="{63B3BB69-23CF-44E3-9099-C40C66FF867C}">
                  <a14:compatExt spid="_x0000_s61650"/>
                </a:ext>
                <a:ext uri="{FF2B5EF4-FFF2-40B4-BE49-F238E27FC236}">
                  <a16:creationId xmlns:a16="http://schemas.microsoft.com/office/drawing/2014/main" xmlns="" id="{00000000-0008-0000-3C00-0000D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327747</xdr:row>
          <xdr:rowOff>0</xdr:rowOff>
        </xdr:from>
        <xdr:to>
          <xdr:col>2300</xdr:col>
          <xdr:colOff>0</xdr:colOff>
          <xdr:row>327747</xdr:row>
          <xdr:rowOff>0</xdr:rowOff>
        </xdr:to>
        <xdr:sp macro="" textlink="">
          <xdr:nvSpPr>
            <xdr:cNvPr id="61651" name="Button 211" hidden="1">
              <a:extLst>
                <a:ext uri="{63B3BB69-23CF-44E3-9099-C40C66FF867C}">
                  <a14:compatExt spid="_x0000_s61651"/>
                </a:ext>
                <a:ext uri="{FF2B5EF4-FFF2-40B4-BE49-F238E27FC236}">
                  <a16:creationId xmlns:a16="http://schemas.microsoft.com/office/drawing/2014/main" xmlns="" id="{00000000-0008-0000-3C00-0000D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393283</xdr:row>
          <xdr:rowOff>0</xdr:rowOff>
        </xdr:from>
        <xdr:to>
          <xdr:col>2300</xdr:col>
          <xdr:colOff>0</xdr:colOff>
          <xdr:row>393283</xdr:row>
          <xdr:rowOff>0</xdr:rowOff>
        </xdr:to>
        <xdr:sp macro="" textlink="">
          <xdr:nvSpPr>
            <xdr:cNvPr id="61652" name="Button 212" hidden="1">
              <a:extLst>
                <a:ext uri="{63B3BB69-23CF-44E3-9099-C40C66FF867C}">
                  <a14:compatExt spid="_x0000_s61652"/>
                </a:ext>
                <a:ext uri="{FF2B5EF4-FFF2-40B4-BE49-F238E27FC236}">
                  <a16:creationId xmlns:a16="http://schemas.microsoft.com/office/drawing/2014/main" xmlns="" id="{00000000-0008-0000-3C00-0000D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458819</xdr:row>
          <xdr:rowOff>0</xdr:rowOff>
        </xdr:from>
        <xdr:to>
          <xdr:col>2300</xdr:col>
          <xdr:colOff>0</xdr:colOff>
          <xdr:row>458819</xdr:row>
          <xdr:rowOff>0</xdr:rowOff>
        </xdr:to>
        <xdr:sp macro="" textlink="">
          <xdr:nvSpPr>
            <xdr:cNvPr id="61653" name="Button 213" hidden="1">
              <a:extLst>
                <a:ext uri="{63B3BB69-23CF-44E3-9099-C40C66FF867C}">
                  <a14:compatExt spid="_x0000_s61653"/>
                </a:ext>
                <a:ext uri="{FF2B5EF4-FFF2-40B4-BE49-F238E27FC236}">
                  <a16:creationId xmlns:a16="http://schemas.microsoft.com/office/drawing/2014/main" xmlns="" id="{00000000-0008-0000-3C00-0000D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524355</xdr:row>
          <xdr:rowOff>0</xdr:rowOff>
        </xdr:from>
        <xdr:to>
          <xdr:col>2300</xdr:col>
          <xdr:colOff>0</xdr:colOff>
          <xdr:row>524355</xdr:row>
          <xdr:rowOff>0</xdr:rowOff>
        </xdr:to>
        <xdr:sp macro="" textlink="">
          <xdr:nvSpPr>
            <xdr:cNvPr id="61654" name="Button 214" hidden="1">
              <a:extLst>
                <a:ext uri="{63B3BB69-23CF-44E3-9099-C40C66FF867C}">
                  <a14:compatExt spid="_x0000_s61654"/>
                </a:ext>
                <a:ext uri="{FF2B5EF4-FFF2-40B4-BE49-F238E27FC236}">
                  <a16:creationId xmlns:a16="http://schemas.microsoft.com/office/drawing/2014/main" xmlns="" id="{00000000-0008-0000-3C00-0000D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589891</xdr:row>
          <xdr:rowOff>0</xdr:rowOff>
        </xdr:from>
        <xdr:to>
          <xdr:col>2300</xdr:col>
          <xdr:colOff>0</xdr:colOff>
          <xdr:row>589891</xdr:row>
          <xdr:rowOff>0</xdr:rowOff>
        </xdr:to>
        <xdr:sp macro="" textlink="">
          <xdr:nvSpPr>
            <xdr:cNvPr id="61655" name="Button 215" hidden="1">
              <a:extLst>
                <a:ext uri="{63B3BB69-23CF-44E3-9099-C40C66FF867C}">
                  <a14:compatExt spid="_x0000_s61655"/>
                </a:ext>
                <a:ext uri="{FF2B5EF4-FFF2-40B4-BE49-F238E27FC236}">
                  <a16:creationId xmlns:a16="http://schemas.microsoft.com/office/drawing/2014/main" xmlns="" id="{00000000-0008-0000-3C00-0000D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655427</xdr:row>
          <xdr:rowOff>0</xdr:rowOff>
        </xdr:from>
        <xdr:to>
          <xdr:col>2300</xdr:col>
          <xdr:colOff>0</xdr:colOff>
          <xdr:row>655427</xdr:row>
          <xdr:rowOff>0</xdr:rowOff>
        </xdr:to>
        <xdr:sp macro="" textlink="">
          <xdr:nvSpPr>
            <xdr:cNvPr id="61656" name="Button 216" hidden="1">
              <a:extLst>
                <a:ext uri="{63B3BB69-23CF-44E3-9099-C40C66FF867C}">
                  <a14:compatExt spid="_x0000_s61656"/>
                </a:ext>
                <a:ext uri="{FF2B5EF4-FFF2-40B4-BE49-F238E27FC236}">
                  <a16:creationId xmlns:a16="http://schemas.microsoft.com/office/drawing/2014/main" xmlns="" id="{00000000-0008-0000-3C00-0000D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720963</xdr:row>
          <xdr:rowOff>0</xdr:rowOff>
        </xdr:from>
        <xdr:to>
          <xdr:col>2300</xdr:col>
          <xdr:colOff>0</xdr:colOff>
          <xdr:row>720963</xdr:row>
          <xdr:rowOff>0</xdr:rowOff>
        </xdr:to>
        <xdr:sp macro="" textlink="">
          <xdr:nvSpPr>
            <xdr:cNvPr id="61657" name="Button 217" hidden="1">
              <a:extLst>
                <a:ext uri="{63B3BB69-23CF-44E3-9099-C40C66FF867C}">
                  <a14:compatExt spid="_x0000_s61657"/>
                </a:ext>
                <a:ext uri="{FF2B5EF4-FFF2-40B4-BE49-F238E27FC236}">
                  <a16:creationId xmlns:a16="http://schemas.microsoft.com/office/drawing/2014/main" xmlns="" id="{00000000-0008-0000-3C00-0000D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786499</xdr:row>
          <xdr:rowOff>0</xdr:rowOff>
        </xdr:from>
        <xdr:to>
          <xdr:col>2300</xdr:col>
          <xdr:colOff>0</xdr:colOff>
          <xdr:row>786499</xdr:row>
          <xdr:rowOff>0</xdr:rowOff>
        </xdr:to>
        <xdr:sp macro="" textlink="">
          <xdr:nvSpPr>
            <xdr:cNvPr id="61658" name="Button 218" hidden="1">
              <a:extLst>
                <a:ext uri="{63B3BB69-23CF-44E3-9099-C40C66FF867C}">
                  <a14:compatExt spid="_x0000_s61658"/>
                </a:ext>
                <a:ext uri="{FF2B5EF4-FFF2-40B4-BE49-F238E27FC236}">
                  <a16:creationId xmlns:a16="http://schemas.microsoft.com/office/drawing/2014/main" xmlns="" id="{00000000-0008-0000-3C00-0000D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852035</xdr:row>
          <xdr:rowOff>0</xdr:rowOff>
        </xdr:from>
        <xdr:to>
          <xdr:col>2300</xdr:col>
          <xdr:colOff>0</xdr:colOff>
          <xdr:row>852035</xdr:row>
          <xdr:rowOff>0</xdr:rowOff>
        </xdr:to>
        <xdr:sp macro="" textlink="">
          <xdr:nvSpPr>
            <xdr:cNvPr id="61659" name="Button 219" hidden="1">
              <a:extLst>
                <a:ext uri="{63B3BB69-23CF-44E3-9099-C40C66FF867C}">
                  <a14:compatExt spid="_x0000_s61659"/>
                </a:ext>
                <a:ext uri="{FF2B5EF4-FFF2-40B4-BE49-F238E27FC236}">
                  <a16:creationId xmlns:a16="http://schemas.microsoft.com/office/drawing/2014/main" xmlns="" id="{00000000-0008-0000-3C00-0000D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917571</xdr:row>
          <xdr:rowOff>0</xdr:rowOff>
        </xdr:from>
        <xdr:to>
          <xdr:col>2300</xdr:col>
          <xdr:colOff>0</xdr:colOff>
          <xdr:row>917571</xdr:row>
          <xdr:rowOff>0</xdr:rowOff>
        </xdr:to>
        <xdr:sp macro="" textlink="">
          <xdr:nvSpPr>
            <xdr:cNvPr id="61660" name="Button 220" hidden="1">
              <a:extLst>
                <a:ext uri="{63B3BB69-23CF-44E3-9099-C40C66FF867C}">
                  <a14:compatExt spid="_x0000_s61660"/>
                </a:ext>
                <a:ext uri="{FF2B5EF4-FFF2-40B4-BE49-F238E27FC236}">
                  <a16:creationId xmlns:a16="http://schemas.microsoft.com/office/drawing/2014/main" xmlns="" id="{00000000-0008-0000-3C00-0000D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983107</xdr:row>
          <xdr:rowOff>0</xdr:rowOff>
        </xdr:from>
        <xdr:to>
          <xdr:col>2300</xdr:col>
          <xdr:colOff>0</xdr:colOff>
          <xdr:row>983107</xdr:row>
          <xdr:rowOff>0</xdr:rowOff>
        </xdr:to>
        <xdr:sp macro="" textlink="">
          <xdr:nvSpPr>
            <xdr:cNvPr id="61661" name="Button 221" hidden="1">
              <a:extLst>
                <a:ext uri="{63B3BB69-23CF-44E3-9099-C40C66FF867C}">
                  <a14:compatExt spid="_x0000_s61661"/>
                </a:ext>
                <a:ext uri="{FF2B5EF4-FFF2-40B4-BE49-F238E27FC236}">
                  <a16:creationId xmlns:a16="http://schemas.microsoft.com/office/drawing/2014/main" xmlns="" id="{00000000-0008-0000-3C00-0000D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67</xdr:row>
          <xdr:rowOff>0</xdr:rowOff>
        </xdr:from>
        <xdr:to>
          <xdr:col>2556</xdr:col>
          <xdr:colOff>0</xdr:colOff>
          <xdr:row>67</xdr:row>
          <xdr:rowOff>0</xdr:rowOff>
        </xdr:to>
        <xdr:sp macro="" textlink="">
          <xdr:nvSpPr>
            <xdr:cNvPr id="61662" name="Button 222" hidden="1">
              <a:extLst>
                <a:ext uri="{63B3BB69-23CF-44E3-9099-C40C66FF867C}">
                  <a14:compatExt spid="_x0000_s61662"/>
                </a:ext>
                <a:ext uri="{FF2B5EF4-FFF2-40B4-BE49-F238E27FC236}">
                  <a16:creationId xmlns:a16="http://schemas.microsoft.com/office/drawing/2014/main" xmlns="" id="{00000000-0008-0000-3C00-0000D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65603</xdr:row>
          <xdr:rowOff>0</xdr:rowOff>
        </xdr:from>
        <xdr:to>
          <xdr:col>2556</xdr:col>
          <xdr:colOff>0</xdr:colOff>
          <xdr:row>65603</xdr:row>
          <xdr:rowOff>0</xdr:rowOff>
        </xdr:to>
        <xdr:sp macro="" textlink="">
          <xdr:nvSpPr>
            <xdr:cNvPr id="61663" name="Button 223" hidden="1">
              <a:extLst>
                <a:ext uri="{63B3BB69-23CF-44E3-9099-C40C66FF867C}">
                  <a14:compatExt spid="_x0000_s61663"/>
                </a:ext>
                <a:ext uri="{FF2B5EF4-FFF2-40B4-BE49-F238E27FC236}">
                  <a16:creationId xmlns:a16="http://schemas.microsoft.com/office/drawing/2014/main" xmlns="" id="{00000000-0008-0000-3C00-0000D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131139</xdr:row>
          <xdr:rowOff>0</xdr:rowOff>
        </xdr:from>
        <xdr:to>
          <xdr:col>2556</xdr:col>
          <xdr:colOff>0</xdr:colOff>
          <xdr:row>131139</xdr:row>
          <xdr:rowOff>0</xdr:rowOff>
        </xdr:to>
        <xdr:sp macro="" textlink="">
          <xdr:nvSpPr>
            <xdr:cNvPr id="61664" name="Button 224" hidden="1">
              <a:extLst>
                <a:ext uri="{63B3BB69-23CF-44E3-9099-C40C66FF867C}">
                  <a14:compatExt spid="_x0000_s61664"/>
                </a:ext>
                <a:ext uri="{FF2B5EF4-FFF2-40B4-BE49-F238E27FC236}">
                  <a16:creationId xmlns:a16="http://schemas.microsoft.com/office/drawing/2014/main" xmlns="" id="{00000000-0008-0000-3C00-0000E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196675</xdr:row>
          <xdr:rowOff>0</xdr:rowOff>
        </xdr:from>
        <xdr:to>
          <xdr:col>2556</xdr:col>
          <xdr:colOff>0</xdr:colOff>
          <xdr:row>196675</xdr:row>
          <xdr:rowOff>0</xdr:rowOff>
        </xdr:to>
        <xdr:sp macro="" textlink="">
          <xdr:nvSpPr>
            <xdr:cNvPr id="61665" name="Button 225" hidden="1">
              <a:extLst>
                <a:ext uri="{63B3BB69-23CF-44E3-9099-C40C66FF867C}">
                  <a14:compatExt spid="_x0000_s61665"/>
                </a:ext>
                <a:ext uri="{FF2B5EF4-FFF2-40B4-BE49-F238E27FC236}">
                  <a16:creationId xmlns:a16="http://schemas.microsoft.com/office/drawing/2014/main" xmlns="" id="{00000000-0008-0000-3C00-0000E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262211</xdr:row>
          <xdr:rowOff>0</xdr:rowOff>
        </xdr:from>
        <xdr:to>
          <xdr:col>2556</xdr:col>
          <xdr:colOff>0</xdr:colOff>
          <xdr:row>262211</xdr:row>
          <xdr:rowOff>0</xdr:rowOff>
        </xdr:to>
        <xdr:sp macro="" textlink="">
          <xdr:nvSpPr>
            <xdr:cNvPr id="61666" name="Button 226" hidden="1">
              <a:extLst>
                <a:ext uri="{63B3BB69-23CF-44E3-9099-C40C66FF867C}">
                  <a14:compatExt spid="_x0000_s61666"/>
                </a:ext>
                <a:ext uri="{FF2B5EF4-FFF2-40B4-BE49-F238E27FC236}">
                  <a16:creationId xmlns:a16="http://schemas.microsoft.com/office/drawing/2014/main" xmlns="" id="{00000000-0008-0000-3C00-0000E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327747</xdr:row>
          <xdr:rowOff>0</xdr:rowOff>
        </xdr:from>
        <xdr:to>
          <xdr:col>2556</xdr:col>
          <xdr:colOff>0</xdr:colOff>
          <xdr:row>327747</xdr:row>
          <xdr:rowOff>0</xdr:rowOff>
        </xdr:to>
        <xdr:sp macro="" textlink="">
          <xdr:nvSpPr>
            <xdr:cNvPr id="61667" name="Button 227" hidden="1">
              <a:extLst>
                <a:ext uri="{63B3BB69-23CF-44E3-9099-C40C66FF867C}">
                  <a14:compatExt spid="_x0000_s61667"/>
                </a:ext>
                <a:ext uri="{FF2B5EF4-FFF2-40B4-BE49-F238E27FC236}">
                  <a16:creationId xmlns:a16="http://schemas.microsoft.com/office/drawing/2014/main" xmlns="" id="{00000000-0008-0000-3C00-0000E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393283</xdr:row>
          <xdr:rowOff>0</xdr:rowOff>
        </xdr:from>
        <xdr:to>
          <xdr:col>2556</xdr:col>
          <xdr:colOff>0</xdr:colOff>
          <xdr:row>393283</xdr:row>
          <xdr:rowOff>0</xdr:rowOff>
        </xdr:to>
        <xdr:sp macro="" textlink="">
          <xdr:nvSpPr>
            <xdr:cNvPr id="61668" name="Button 228" hidden="1">
              <a:extLst>
                <a:ext uri="{63B3BB69-23CF-44E3-9099-C40C66FF867C}">
                  <a14:compatExt spid="_x0000_s61668"/>
                </a:ext>
                <a:ext uri="{FF2B5EF4-FFF2-40B4-BE49-F238E27FC236}">
                  <a16:creationId xmlns:a16="http://schemas.microsoft.com/office/drawing/2014/main" xmlns="" id="{00000000-0008-0000-3C00-0000E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458819</xdr:row>
          <xdr:rowOff>0</xdr:rowOff>
        </xdr:from>
        <xdr:to>
          <xdr:col>2556</xdr:col>
          <xdr:colOff>0</xdr:colOff>
          <xdr:row>458819</xdr:row>
          <xdr:rowOff>0</xdr:rowOff>
        </xdr:to>
        <xdr:sp macro="" textlink="">
          <xdr:nvSpPr>
            <xdr:cNvPr id="61669" name="Button 229" hidden="1">
              <a:extLst>
                <a:ext uri="{63B3BB69-23CF-44E3-9099-C40C66FF867C}">
                  <a14:compatExt spid="_x0000_s61669"/>
                </a:ext>
                <a:ext uri="{FF2B5EF4-FFF2-40B4-BE49-F238E27FC236}">
                  <a16:creationId xmlns:a16="http://schemas.microsoft.com/office/drawing/2014/main" xmlns="" id="{00000000-0008-0000-3C00-0000E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524355</xdr:row>
          <xdr:rowOff>0</xdr:rowOff>
        </xdr:from>
        <xdr:to>
          <xdr:col>2556</xdr:col>
          <xdr:colOff>0</xdr:colOff>
          <xdr:row>524355</xdr:row>
          <xdr:rowOff>0</xdr:rowOff>
        </xdr:to>
        <xdr:sp macro="" textlink="">
          <xdr:nvSpPr>
            <xdr:cNvPr id="61670" name="Button 230" hidden="1">
              <a:extLst>
                <a:ext uri="{63B3BB69-23CF-44E3-9099-C40C66FF867C}">
                  <a14:compatExt spid="_x0000_s61670"/>
                </a:ext>
                <a:ext uri="{FF2B5EF4-FFF2-40B4-BE49-F238E27FC236}">
                  <a16:creationId xmlns:a16="http://schemas.microsoft.com/office/drawing/2014/main" xmlns="" id="{00000000-0008-0000-3C00-0000E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589891</xdr:row>
          <xdr:rowOff>0</xdr:rowOff>
        </xdr:from>
        <xdr:to>
          <xdr:col>2556</xdr:col>
          <xdr:colOff>0</xdr:colOff>
          <xdr:row>589891</xdr:row>
          <xdr:rowOff>0</xdr:rowOff>
        </xdr:to>
        <xdr:sp macro="" textlink="">
          <xdr:nvSpPr>
            <xdr:cNvPr id="61671" name="Button 231" hidden="1">
              <a:extLst>
                <a:ext uri="{63B3BB69-23CF-44E3-9099-C40C66FF867C}">
                  <a14:compatExt spid="_x0000_s61671"/>
                </a:ext>
                <a:ext uri="{FF2B5EF4-FFF2-40B4-BE49-F238E27FC236}">
                  <a16:creationId xmlns:a16="http://schemas.microsoft.com/office/drawing/2014/main" xmlns="" id="{00000000-0008-0000-3C00-0000E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655427</xdr:row>
          <xdr:rowOff>0</xdr:rowOff>
        </xdr:from>
        <xdr:to>
          <xdr:col>2556</xdr:col>
          <xdr:colOff>0</xdr:colOff>
          <xdr:row>655427</xdr:row>
          <xdr:rowOff>0</xdr:rowOff>
        </xdr:to>
        <xdr:sp macro="" textlink="">
          <xdr:nvSpPr>
            <xdr:cNvPr id="61672" name="Button 232" hidden="1">
              <a:extLst>
                <a:ext uri="{63B3BB69-23CF-44E3-9099-C40C66FF867C}">
                  <a14:compatExt spid="_x0000_s61672"/>
                </a:ext>
                <a:ext uri="{FF2B5EF4-FFF2-40B4-BE49-F238E27FC236}">
                  <a16:creationId xmlns:a16="http://schemas.microsoft.com/office/drawing/2014/main" xmlns="" id="{00000000-0008-0000-3C00-0000E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720963</xdr:row>
          <xdr:rowOff>0</xdr:rowOff>
        </xdr:from>
        <xdr:to>
          <xdr:col>2556</xdr:col>
          <xdr:colOff>0</xdr:colOff>
          <xdr:row>720963</xdr:row>
          <xdr:rowOff>0</xdr:rowOff>
        </xdr:to>
        <xdr:sp macro="" textlink="">
          <xdr:nvSpPr>
            <xdr:cNvPr id="61673" name="Button 233" hidden="1">
              <a:extLst>
                <a:ext uri="{63B3BB69-23CF-44E3-9099-C40C66FF867C}">
                  <a14:compatExt spid="_x0000_s61673"/>
                </a:ext>
                <a:ext uri="{FF2B5EF4-FFF2-40B4-BE49-F238E27FC236}">
                  <a16:creationId xmlns:a16="http://schemas.microsoft.com/office/drawing/2014/main" xmlns="" id="{00000000-0008-0000-3C00-0000E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786499</xdr:row>
          <xdr:rowOff>0</xdr:rowOff>
        </xdr:from>
        <xdr:to>
          <xdr:col>2556</xdr:col>
          <xdr:colOff>0</xdr:colOff>
          <xdr:row>786499</xdr:row>
          <xdr:rowOff>0</xdr:rowOff>
        </xdr:to>
        <xdr:sp macro="" textlink="">
          <xdr:nvSpPr>
            <xdr:cNvPr id="61674" name="Button 234" hidden="1">
              <a:extLst>
                <a:ext uri="{63B3BB69-23CF-44E3-9099-C40C66FF867C}">
                  <a14:compatExt spid="_x0000_s61674"/>
                </a:ext>
                <a:ext uri="{FF2B5EF4-FFF2-40B4-BE49-F238E27FC236}">
                  <a16:creationId xmlns:a16="http://schemas.microsoft.com/office/drawing/2014/main" xmlns="" id="{00000000-0008-0000-3C00-0000E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852035</xdr:row>
          <xdr:rowOff>0</xdr:rowOff>
        </xdr:from>
        <xdr:to>
          <xdr:col>2556</xdr:col>
          <xdr:colOff>0</xdr:colOff>
          <xdr:row>852035</xdr:row>
          <xdr:rowOff>0</xdr:rowOff>
        </xdr:to>
        <xdr:sp macro="" textlink="">
          <xdr:nvSpPr>
            <xdr:cNvPr id="61675" name="Button 235" hidden="1">
              <a:extLst>
                <a:ext uri="{63B3BB69-23CF-44E3-9099-C40C66FF867C}">
                  <a14:compatExt spid="_x0000_s61675"/>
                </a:ext>
                <a:ext uri="{FF2B5EF4-FFF2-40B4-BE49-F238E27FC236}">
                  <a16:creationId xmlns:a16="http://schemas.microsoft.com/office/drawing/2014/main" xmlns="" id="{00000000-0008-0000-3C00-0000E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917571</xdr:row>
          <xdr:rowOff>0</xdr:rowOff>
        </xdr:from>
        <xdr:to>
          <xdr:col>2556</xdr:col>
          <xdr:colOff>0</xdr:colOff>
          <xdr:row>917571</xdr:row>
          <xdr:rowOff>0</xdr:rowOff>
        </xdr:to>
        <xdr:sp macro="" textlink="">
          <xdr:nvSpPr>
            <xdr:cNvPr id="61676" name="Button 236" hidden="1">
              <a:extLst>
                <a:ext uri="{63B3BB69-23CF-44E3-9099-C40C66FF867C}">
                  <a14:compatExt spid="_x0000_s61676"/>
                </a:ext>
                <a:ext uri="{FF2B5EF4-FFF2-40B4-BE49-F238E27FC236}">
                  <a16:creationId xmlns:a16="http://schemas.microsoft.com/office/drawing/2014/main" xmlns="" id="{00000000-0008-0000-3C00-0000E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983107</xdr:row>
          <xdr:rowOff>0</xdr:rowOff>
        </xdr:from>
        <xdr:to>
          <xdr:col>2556</xdr:col>
          <xdr:colOff>0</xdr:colOff>
          <xdr:row>983107</xdr:row>
          <xdr:rowOff>0</xdr:rowOff>
        </xdr:to>
        <xdr:sp macro="" textlink="">
          <xdr:nvSpPr>
            <xdr:cNvPr id="61677" name="Button 237" hidden="1">
              <a:extLst>
                <a:ext uri="{63B3BB69-23CF-44E3-9099-C40C66FF867C}">
                  <a14:compatExt spid="_x0000_s61677"/>
                </a:ext>
                <a:ext uri="{FF2B5EF4-FFF2-40B4-BE49-F238E27FC236}">
                  <a16:creationId xmlns:a16="http://schemas.microsoft.com/office/drawing/2014/main" xmlns="" id="{00000000-0008-0000-3C00-0000E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67</xdr:row>
          <xdr:rowOff>0</xdr:rowOff>
        </xdr:from>
        <xdr:to>
          <xdr:col>2812</xdr:col>
          <xdr:colOff>0</xdr:colOff>
          <xdr:row>67</xdr:row>
          <xdr:rowOff>0</xdr:rowOff>
        </xdr:to>
        <xdr:sp macro="" textlink="">
          <xdr:nvSpPr>
            <xdr:cNvPr id="61678" name="Button 238" hidden="1">
              <a:extLst>
                <a:ext uri="{63B3BB69-23CF-44E3-9099-C40C66FF867C}">
                  <a14:compatExt spid="_x0000_s61678"/>
                </a:ext>
                <a:ext uri="{FF2B5EF4-FFF2-40B4-BE49-F238E27FC236}">
                  <a16:creationId xmlns:a16="http://schemas.microsoft.com/office/drawing/2014/main" xmlns="" id="{00000000-0008-0000-3C00-0000E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65603</xdr:row>
          <xdr:rowOff>0</xdr:rowOff>
        </xdr:from>
        <xdr:to>
          <xdr:col>2812</xdr:col>
          <xdr:colOff>0</xdr:colOff>
          <xdr:row>65603</xdr:row>
          <xdr:rowOff>0</xdr:rowOff>
        </xdr:to>
        <xdr:sp macro="" textlink="">
          <xdr:nvSpPr>
            <xdr:cNvPr id="61679" name="Button 239" hidden="1">
              <a:extLst>
                <a:ext uri="{63B3BB69-23CF-44E3-9099-C40C66FF867C}">
                  <a14:compatExt spid="_x0000_s61679"/>
                </a:ext>
                <a:ext uri="{FF2B5EF4-FFF2-40B4-BE49-F238E27FC236}">
                  <a16:creationId xmlns:a16="http://schemas.microsoft.com/office/drawing/2014/main" xmlns="" id="{00000000-0008-0000-3C00-0000E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131139</xdr:row>
          <xdr:rowOff>0</xdr:rowOff>
        </xdr:from>
        <xdr:to>
          <xdr:col>2812</xdr:col>
          <xdr:colOff>0</xdr:colOff>
          <xdr:row>131139</xdr:row>
          <xdr:rowOff>0</xdr:rowOff>
        </xdr:to>
        <xdr:sp macro="" textlink="">
          <xdr:nvSpPr>
            <xdr:cNvPr id="61680" name="Button 240" hidden="1">
              <a:extLst>
                <a:ext uri="{63B3BB69-23CF-44E3-9099-C40C66FF867C}">
                  <a14:compatExt spid="_x0000_s61680"/>
                </a:ext>
                <a:ext uri="{FF2B5EF4-FFF2-40B4-BE49-F238E27FC236}">
                  <a16:creationId xmlns:a16="http://schemas.microsoft.com/office/drawing/2014/main" xmlns="" id="{00000000-0008-0000-3C00-0000F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196675</xdr:row>
          <xdr:rowOff>0</xdr:rowOff>
        </xdr:from>
        <xdr:to>
          <xdr:col>2812</xdr:col>
          <xdr:colOff>0</xdr:colOff>
          <xdr:row>196675</xdr:row>
          <xdr:rowOff>0</xdr:rowOff>
        </xdr:to>
        <xdr:sp macro="" textlink="">
          <xdr:nvSpPr>
            <xdr:cNvPr id="61681" name="Button 241" hidden="1">
              <a:extLst>
                <a:ext uri="{63B3BB69-23CF-44E3-9099-C40C66FF867C}">
                  <a14:compatExt spid="_x0000_s61681"/>
                </a:ext>
                <a:ext uri="{FF2B5EF4-FFF2-40B4-BE49-F238E27FC236}">
                  <a16:creationId xmlns:a16="http://schemas.microsoft.com/office/drawing/2014/main" xmlns="" id="{00000000-0008-0000-3C00-0000F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262211</xdr:row>
          <xdr:rowOff>0</xdr:rowOff>
        </xdr:from>
        <xdr:to>
          <xdr:col>2812</xdr:col>
          <xdr:colOff>0</xdr:colOff>
          <xdr:row>262211</xdr:row>
          <xdr:rowOff>0</xdr:rowOff>
        </xdr:to>
        <xdr:sp macro="" textlink="">
          <xdr:nvSpPr>
            <xdr:cNvPr id="61682" name="Button 242" hidden="1">
              <a:extLst>
                <a:ext uri="{63B3BB69-23CF-44E3-9099-C40C66FF867C}">
                  <a14:compatExt spid="_x0000_s61682"/>
                </a:ext>
                <a:ext uri="{FF2B5EF4-FFF2-40B4-BE49-F238E27FC236}">
                  <a16:creationId xmlns:a16="http://schemas.microsoft.com/office/drawing/2014/main" xmlns="" id="{00000000-0008-0000-3C00-0000F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327747</xdr:row>
          <xdr:rowOff>0</xdr:rowOff>
        </xdr:from>
        <xdr:to>
          <xdr:col>2812</xdr:col>
          <xdr:colOff>0</xdr:colOff>
          <xdr:row>327747</xdr:row>
          <xdr:rowOff>0</xdr:rowOff>
        </xdr:to>
        <xdr:sp macro="" textlink="">
          <xdr:nvSpPr>
            <xdr:cNvPr id="61683" name="Button 243" hidden="1">
              <a:extLst>
                <a:ext uri="{63B3BB69-23CF-44E3-9099-C40C66FF867C}">
                  <a14:compatExt spid="_x0000_s61683"/>
                </a:ext>
                <a:ext uri="{FF2B5EF4-FFF2-40B4-BE49-F238E27FC236}">
                  <a16:creationId xmlns:a16="http://schemas.microsoft.com/office/drawing/2014/main" xmlns="" id="{00000000-0008-0000-3C00-0000F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393283</xdr:row>
          <xdr:rowOff>0</xdr:rowOff>
        </xdr:from>
        <xdr:to>
          <xdr:col>2812</xdr:col>
          <xdr:colOff>0</xdr:colOff>
          <xdr:row>393283</xdr:row>
          <xdr:rowOff>0</xdr:rowOff>
        </xdr:to>
        <xdr:sp macro="" textlink="">
          <xdr:nvSpPr>
            <xdr:cNvPr id="61684" name="Button 244" hidden="1">
              <a:extLst>
                <a:ext uri="{63B3BB69-23CF-44E3-9099-C40C66FF867C}">
                  <a14:compatExt spid="_x0000_s61684"/>
                </a:ext>
                <a:ext uri="{FF2B5EF4-FFF2-40B4-BE49-F238E27FC236}">
                  <a16:creationId xmlns:a16="http://schemas.microsoft.com/office/drawing/2014/main" xmlns="" id="{00000000-0008-0000-3C00-0000F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458819</xdr:row>
          <xdr:rowOff>0</xdr:rowOff>
        </xdr:from>
        <xdr:to>
          <xdr:col>2812</xdr:col>
          <xdr:colOff>0</xdr:colOff>
          <xdr:row>458819</xdr:row>
          <xdr:rowOff>0</xdr:rowOff>
        </xdr:to>
        <xdr:sp macro="" textlink="">
          <xdr:nvSpPr>
            <xdr:cNvPr id="61685" name="Button 245" hidden="1">
              <a:extLst>
                <a:ext uri="{63B3BB69-23CF-44E3-9099-C40C66FF867C}">
                  <a14:compatExt spid="_x0000_s61685"/>
                </a:ext>
                <a:ext uri="{FF2B5EF4-FFF2-40B4-BE49-F238E27FC236}">
                  <a16:creationId xmlns:a16="http://schemas.microsoft.com/office/drawing/2014/main" xmlns="" id="{00000000-0008-0000-3C00-0000F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524355</xdr:row>
          <xdr:rowOff>0</xdr:rowOff>
        </xdr:from>
        <xdr:to>
          <xdr:col>2812</xdr:col>
          <xdr:colOff>0</xdr:colOff>
          <xdr:row>524355</xdr:row>
          <xdr:rowOff>0</xdr:rowOff>
        </xdr:to>
        <xdr:sp macro="" textlink="">
          <xdr:nvSpPr>
            <xdr:cNvPr id="61686" name="Button 246" hidden="1">
              <a:extLst>
                <a:ext uri="{63B3BB69-23CF-44E3-9099-C40C66FF867C}">
                  <a14:compatExt spid="_x0000_s61686"/>
                </a:ext>
                <a:ext uri="{FF2B5EF4-FFF2-40B4-BE49-F238E27FC236}">
                  <a16:creationId xmlns:a16="http://schemas.microsoft.com/office/drawing/2014/main" xmlns="" id="{00000000-0008-0000-3C00-0000F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589891</xdr:row>
          <xdr:rowOff>0</xdr:rowOff>
        </xdr:from>
        <xdr:to>
          <xdr:col>2812</xdr:col>
          <xdr:colOff>0</xdr:colOff>
          <xdr:row>589891</xdr:row>
          <xdr:rowOff>0</xdr:rowOff>
        </xdr:to>
        <xdr:sp macro="" textlink="">
          <xdr:nvSpPr>
            <xdr:cNvPr id="61687" name="Button 247" hidden="1">
              <a:extLst>
                <a:ext uri="{63B3BB69-23CF-44E3-9099-C40C66FF867C}">
                  <a14:compatExt spid="_x0000_s61687"/>
                </a:ext>
                <a:ext uri="{FF2B5EF4-FFF2-40B4-BE49-F238E27FC236}">
                  <a16:creationId xmlns:a16="http://schemas.microsoft.com/office/drawing/2014/main" xmlns="" id="{00000000-0008-0000-3C00-0000F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655427</xdr:row>
          <xdr:rowOff>0</xdr:rowOff>
        </xdr:from>
        <xdr:to>
          <xdr:col>2812</xdr:col>
          <xdr:colOff>0</xdr:colOff>
          <xdr:row>655427</xdr:row>
          <xdr:rowOff>0</xdr:rowOff>
        </xdr:to>
        <xdr:sp macro="" textlink="">
          <xdr:nvSpPr>
            <xdr:cNvPr id="61688" name="Button 248" hidden="1">
              <a:extLst>
                <a:ext uri="{63B3BB69-23CF-44E3-9099-C40C66FF867C}">
                  <a14:compatExt spid="_x0000_s61688"/>
                </a:ext>
                <a:ext uri="{FF2B5EF4-FFF2-40B4-BE49-F238E27FC236}">
                  <a16:creationId xmlns:a16="http://schemas.microsoft.com/office/drawing/2014/main" xmlns="" id="{00000000-0008-0000-3C00-0000F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720963</xdr:row>
          <xdr:rowOff>0</xdr:rowOff>
        </xdr:from>
        <xdr:to>
          <xdr:col>2812</xdr:col>
          <xdr:colOff>0</xdr:colOff>
          <xdr:row>720963</xdr:row>
          <xdr:rowOff>0</xdr:rowOff>
        </xdr:to>
        <xdr:sp macro="" textlink="">
          <xdr:nvSpPr>
            <xdr:cNvPr id="61689" name="Button 249" hidden="1">
              <a:extLst>
                <a:ext uri="{63B3BB69-23CF-44E3-9099-C40C66FF867C}">
                  <a14:compatExt spid="_x0000_s61689"/>
                </a:ext>
                <a:ext uri="{FF2B5EF4-FFF2-40B4-BE49-F238E27FC236}">
                  <a16:creationId xmlns:a16="http://schemas.microsoft.com/office/drawing/2014/main" xmlns="" id="{00000000-0008-0000-3C00-0000F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786499</xdr:row>
          <xdr:rowOff>0</xdr:rowOff>
        </xdr:from>
        <xdr:to>
          <xdr:col>2812</xdr:col>
          <xdr:colOff>0</xdr:colOff>
          <xdr:row>786499</xdr:row>
          <xdr:rowOff>0</xdr:rowOff>
        </xdr:to>
        <xdr:sp macro="" textlink="">
          <xdr:nvSpPr>
            <xdr:cNvPr id="61690" name="Button 250" hidden="1">
              <a:extLst>
                <a:ext uri="{63B3BB69-23CF-44E3-9099-C40C66FF867C}">
                  <a14:compatExt spid="_x0000_s61690"/>
                </a:ext>
                <a:ext uri="{FF2B5EF4-FFF2-40B4-BE49-F238E27FC236}">
                  <a16:creationId xmlns:a16="http://schemas.microsoft.com/office/drawing/2014/main" xmlns="" id="{00000000-0008-0000-3C00-0000F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852035</xdr:row>
          <xdr:rowOff>0</xdr:rowOff>
        </xdr:from>
        <xdr:to>
          <xdr:col>2812</xdr:col>
          <xdr:colOff>0</xdr:colOff>
          <xdr:row>852035</xdr:row>
          <xdr:rowOff>0</xdr:rowOff>
        </xdr:to>
        <xdr:sp macro="" textlink="">
          <xdr:nvSpPr>
            <xdr:cNvPr id="61691" name="Button 251" hidden="1">
              <a:extLst>
                <a:ext uri="{63B3BB69-23CF-44E3-9099-C40C66FF867C}">
                  <a14:compatExt spid="_x0000_s61691"/>
                </a:ext>
                <a:ext uri="{FF2B5EF4-FFF2-40B4-BE49-F238E27FC236}">
                  <a16:creationId xmlns:a16="http://schemas.microsoft.com/office/drawing/2014/main" xmlns="" id="{00000000-0008-0000-3C00-0000F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917571</xdr:row>
          <xdr:rowOff>0</xdr:rowOff>
        </xdr:from>
        <xdr:to>
          <xdr:col>2812</xdr:col>
          <xdr:colOff>0</xdr:colOff>
          <xdr:row>917571</xdr:row>
          <xdr:rowOff>0</xdr:rowOff>
        </xdr:to>
        <xdr:sp macro="" textlink="">
          <xdr:nvSpPr>
            <xdr:cNvPr id="61692" name="Button 252" hidden="1">
              <a:extLst>
                <a:ext uri="{63B3BB69-23CF-44E3-9099-C40C66FF867C}">
                  <a14:compatExt spid="_x0000_s61692"/>
                </a:ext>
                <a:ext uri="{FF2B5EF4-FFF2-40B4-BE49-F238E27FC236}">
                  <a16:creationId xmlns:a16="http://schemas.microsoft.com/office/drawing/2014/main" xmlns="" id="{00000000-0008-0000-3C00-0000F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983107</xdr:row>
          <xdr:rowOff>0</xdr:rowOff>
        </xdr:from>
        <xdr:to>
          <xdr:col>2812</xdr:col>
          <xdr:colOff>0</xdr:colOff>
          <xdr:row>983107</xdr:row>
          <xdr:rowOff>0</xdr:rowOff>
        </xdr:to>
        <xdr:sp macro="" textlink="">
          <xdr:nvSpPr>
            <xdr:cNvPr id="61693" name="Button 253" hidden="1">
              <a:extLst>
                <a:ext uri="{63B3BB69-23CF-44E3-9099-C40C66FF867C}">
                  <a14:compatExt spid="_x0000_s61693"/>
                </a:ext>
                <a:ext uri="{FF2B5EF4-FFF2-40B4-BE49-F238E27FC236}">
                  <a16:creationId xmlns:a16="http://schemas.microsoft.com/office/drawing/2014/main" xmlns="" id="{00000000-0008-0000-3C00-0000F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67</xdr:row>
          <xdr:rowOff>0</xdr:rowOff>
        </xdr:from>
        <xdr:to>
          <xdr:col>3068</xdr:col>
          <xdr:colOff>0</xdr:colOff>
          <xdr:row>67</xdr:row>
          <xdr:rowOff>0</xdr:rowOff>
        </xdr:to>
        <xdr:sp macro="" textlink="">
          <xdr:nvSpPr>
            <xdr:cNvPr id="61694" name="Button 254" hidden="1">
              <a:extLst>
                <a:ext uri="{63B3BB69-23CF-44E3-9099-C40C66FF867C}">
                  <a14:compatExt spid="_x0000_s61694"/>
                </a:ext>
                <a:ext uri="{FF2B5EF4-FFF2-40B4-BE49-F238E27FC236}">
                  <a16:creationId xmlns:a16="http://schemas.microsoft.com/office/drawing/2014/main" xmlns="" id="{00000000-0008-0000-3C00-0000F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65603</xdr:row>
          <xdr:rowOff>0</xdr:rowOff>
        </xdr:from>
        <xdr:to>
          <xdr:col>3068</xdr:col>
          <xdr:colOff>0</xdr:colOff>
          <xdr:row>65603</xdr:row>
          <xdr:rowOff>0</xdr:rowOff>
        </xdr:to>
        <xdr:sp macro="" textlink="">
          <xdr:nvSpPr>
            <xdr:cNvPr id="61695" name="Button 255" hidden="1">
              <a:extLst>
                <a:ext uri="{63B3BB69-23CF-44E3-9099-C40C66FF867C}">
                  <a14:compatExt spid="_x0000_s61695"/>
                </a:ext>
                <a:ext uri="{FF2B5EF4-FFF2-40B4-BE49-F238E27FC236}">
                  <a16:creationId xmlns:a16="http://schemas.microsoft.com/office/drawing/2014/main" xmlns="" id="{00000000-0008-0000-3C00-0000F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131139</xdr:row>
          <xdr:rowOff>0</xdr:rowOff>
        </xdr:from>
        <xdr:to>
          <xdr:col>3068</xdr:col>
          <xdr:colOff>0</xdr:colOff>
          <xdr:row>131139</xdr:row>
          <xdr:rowOff>0</xdr:rowOff>
        </xdr:to>
        <xdr:sp macro="" textlink="">
          <xdr:nvSpPr>
            <xdr:cNvPr id="61696" name="Button 256" hidden="1">
              <a:extLst>
                <a:ext uri="{63B3BB69-23CF-44E3-9099-C40C66FF867C}">
                  <a14:compatExt spid="_x0000_s61696"/>
                </a:ext>
                <a:ext uri="{FF2B5EF4-FFF2-40B4-BE49-F238E27FC236}">
                  <a16:creationId xmlns:a16="http://schemas.microsoft.com/office/drawing/2014/main" xmlns="" id="{00000000-0008-0000-3C00-00000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196675</xdr:row>
          <xdr:rowOff>0</xdr:rowOff>
        </xdr:from>
        <xdr:to>
          <xdr:col>3068</xdr:col>
          <xdr:colOff>0</xdr:colOff>
          <xdr:row>196675</xdr:row>
          <xdr:rowOff>0</xdr:rowOff>
        </xdr:to>
        <xdr:sp macro="" textlink="">
          <xdr:nvSpPr>
            <xdr:cNvPr id="61697" name="Button 257" hidden="1">
              <a:extLst>
                <a:ext uri="{63B3BB69-23CF-44E3-9099-C40C66FF867C}">
                  <a14:compatExt spid="_x0000_s61697"/>
                </a:ext>
                <a:ext uri="{FF2B5EF4-FFF2-40B4-BE49-F238E27FC236}">
                  <a16:creationId xmlns:a16="http://schemas.microsoft.com/office/drawing/2014/main" xmlns="" id="{00000000-0008-0000-3C00-00000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262211</xdr:row>
          <xdr:rowOff>0</xdr:rowOff>
        </xdr:from>
        <xdr:to>
          <xdr:col>3068</xdr:col>
          <xdr:colOff>0</xdr:colOff>
          <xdr:row>262211</xdr:row>
          <xdr:rowOff>0</xdr:rowOff>
        </xdr:to>
        <xdr:sp macro="" textlink="">
          <xdr:nvSpPr>
            <xdr:cNvPr id="61698" name="Button 258" hidden="1">
              <a:extLst>
                <a:ext uri="{63B3BB69-23CF-44E3-9099-C40C66FF867C}">
                  <a14:compatExt spid="_x0000_s61698"/>
                </a:ext>
                <a:ext uri="{FF2B5EF4-FFF2-40B4-BE49-F238E27FC236}">
                  <a16:creationId xmlns:a16="http://schemas.microsoft.com/office/drawing/2014/main" xmlns="" id="{00000000-0008-0000-3C00-00000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327747</xdr:row>
          <xdr:rowOff>0</xdr:rowOff>
        </xdr:from>
        <xdr:to>
          <xdr:col>3068</xdr:col>
          <xdr:colOff>0</xdr:colOff>
          <xdr:row>327747</xdr:row>
          <xdr:rowOff>0</xdr:rowOff>
        </xdr:to>
        <xdr:sp macro="" textlink="">
          <xdr:nvSpPr>
            <xdr:cNvPr id="61699" name="Button 259" hidden="1">
              <a:extLst>
                <a:ext uri="{63B3BB69-23CF-44E3-9099-C40C66FF867C}">
                  <a14:compatExt spid="_x0000_s61699"/>
                </a:ext>
                <a:ext uri="{FF2B5EF4-FFF2-40B4-BE49-F238E27FC236}">
                  <a16:creationId xmlns:a16="http://schemas.microsoft.com/office/drawing/2014/main" xmlns="" id="{00000000-0008-0000-3C00-00000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393283</xdr:row>
          <xdr:rowOff>0</xdr:rowOff>
        </xdr:from>
        <xdr:to>
          <xdr:col>3068</xdr:col>
          <xdr:colOff>0</xdr:colOff>
          <xdr:row>393283</xdr:row>
          <xdr:rowOff>0</xdr:rowOff>
        </xdr:to>
        <xdr:sp macro="" textlink="">
          <xdr:nvSpPr>
            <xdr:cNvPr id="61700" name="Button 260" hidden="1">
              <a:extLst>
                <a:ext uri="{63B3BB69-23CF-44E3-9099-C40C66FF867C}">
                  <a14:compatExt spid="_x0000_s61700"/>
                </a:ext>
                <a:ext uri="{FF2B5EF4-FFF2-40B4-BE49-F238E27FC236}">
                  <a16:creationId xmlns:a16="http://schemas.microsoft.com/office/drawing/2014/main" xmlns="" id="{00000000-0008-0000-3C00-00000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458819</xdr:row>
          <xdr:rowOff>0</xdr:rowOff>
        </xdr:from>
        <xdr:to>
          <xdr:col>3068</xdr:col>
          <xdr:colOff>0</xdr:colOff>
          <xdr:row>458819</xdr:row>
          <xdr:rowOff>0</xdr:rowOff>
        </xdr:to>
        <xdr:sp macro="" textlink="">
          <xdr:nvSpPr>
            <xdr:cNvPr id="61701" name="Button 261" hidden="1">
              <a:extLst>
                <a:ext uri="{63B3BB69-23CF-44E3-9099-C40C66FF867C}">
                  <a14:compatExt spid="_x0000_s61701"/>
                </a:ext>
                <a:ext uri="{FF2B5EF4-FFF2-40B4-BE49-F238E27FC236}">
                  <a16:creationId xmlns:a16="http://schemas.microsoft.com/office/drawing/2014/main" xmlns="" id="{00000000-0008-0000-3C00-00000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524355</xdr:row>
          <xdr:rowOff>0</xdr:rowOff>
        </xdr:from>
        <xdr:to>
          <xdr:col>3068</xdr:col>
          <xdr:colOff>0</xdr:colOff>
          <xdr:row>524355</xdr:row>
          <xdr:rowOff>0</xdr:rowOff>
        </xdr:to>
        <xdr:sp macro="" textlink="">
          <xdr:nvSpPr>
            <xdr:cNvPr id="61702" name="Button 262" hidden="1">
              <a:extLst>
                <a:ext uri="{63B3BB69-23CF-44E3-9099-C40C66FF867C}">
                  <a14:compatExt spid="_x0000_s61702"/>
                </a:ext>
                <a:ext uri="{FF2B5EF4-FFF2-40B4-BE49-F238E27FC236}">
                  <a16:creationId xmlns:a16="http://schemas.microsoft.com/office/drawing/2014/main" xmlns="" id="{00000000-0008-0000-3C00-00000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589891</xdr:row>
          <xdr:rowOff>0</xdr:rowOff>
        </xdr:from>
        <xdr:to>
          <xdr:col>3068</xdr:col>
          <xdr:colOff>0</xdr:colOff>
          <xdr:row>589891</xdr:row>
          <xdr:rowOff>0</xdr:rowOff>
        </xdr:to>
        <xdr:sp macro="" textlink="">
          <xdr:nvSpPr>
            <xdr:cNvPr id="61703" name="Button 263" hidden="1">
              <a:extLst>
                <a:ext uri="{63B3BB69-23CF-44E3-9099-C40C66FF867C}">
                  <a14:compatExt spid="_x0000_s61703"/>
                </a:ext>
                <a:ext uri="{FF2B5EF4-FFF2-40B4-BE49-F238E27FC236}">
                  <a16:creationId xmlns:a16="http://schemas.microsoft.com/office/drawing/2014/main" xmlns="" id="{00000000-0008-0000-3C00-00000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655427</xdr:row>
          <xdr:rowOff>0</xdr:rowOff>
        </xdr:from>
        <xdr:to>
          <xdr:col>3068</xdr:col>
          <xdr:colOff>0</xdr:colOff>
          <xdr:row>655427</xdr:row>
          <xdr:rowOff>0</xdr:rowOff>
        </xdr:to>
        <xdr:sp macro="" textlink="">
          <xdr:nvSpPr>
            <xdr:cNvPr id="61704" name="Button 264" hidden="1">
              <a:extLst>
                <a:ext uri="{63B3BB69-23CF-44E3-9099-C40C66FF867C}">
                  <a14:compatExt spid="_x0000_s61704"/>
                </a:ext>
                <a:ext uri="{FF2B5EF4-FFF2-40B4-BE49-F238E27FC236}">
                  <a16:creationId xmlns:a16="http://schemas.microsoft.com/office/drawing/2014/main" xmlns="" id="{00000000-0008-0000-3C00-00000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720963</xdr:row>
          <xdr:rowOff>0</xdr:rowOff>
        </xdr:from>
        <xdr:to>
          <xdr:col>3068</xdr:col>
          <xdr:colOff>0</xdr:colOff>
          <xdr:row>720963</xdr:row>
          <xdr:rowOff>0</xdr:rowOff>
        </xdr:to>
        <xdr:sp macro="" textlink="">
          <xdr:nvSpPr>
            <xdr:cNvPr id="61705" name="Button 265" hidden="1">
              <a:extLst>
                <a:ext uri="{63B3BB69-23CF-44E3-9099-C40C66FF867C}">
                  <a14:compatExt spid="_x0000_s61705"/>
                </a:ext>
                <a:ext uri="{FF2B5EF4-FFF2-40B4-BE49-F238E27FC236}">
                  <a16:creationId xmlns:a16="http://schemas.microsoft.com/office/drawing/2014/main" xmlns="" id="{00000000-0008-0000-3C00-00000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786499</xdr:row>
          <xdr:rowOff>0</xdr:rowOff>
        </xdr:from>
        <xdr:to>
          <xdr:col>3068</xdr:col>
          <xdr:colOff>0</xdr:colOff>
          <xdr:row>786499</xdr:row>
          <xdr:rowOff>0</xdr:rowOff>
        </xdr:to>
        <xdr:sp macro="" textlink="">
          <xdr:nvSpPr>
            <xdr:cNvPr id="61706" name="Button 266" hidden="1">
              <a:extLst>
                <a:ext uri="{63B3BB69-23CF-44E3-9099-C40C66FF867C}">
                  <a14:compatExt spid="_x0000_s61706"/>
                </a:ext>
                <a:ext uri="{FF2B5EF4-FFF2-40B4-BE49-F238E27FC236}">
                  <a16:creationId xmlns:a16="http://schemas.microsoft.com/office/drawing/2014/main" xmlns="" id="{00000000-0008-0000-3C00-00000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852035</xdr:row>
          <xdr:rowOff>0</xdr:rowOff>
        </xdr:from>
        <xdr:to>
          <xdr:col>3068</xdr:col>
          <xdr:colOff>0</xdr:colOff>
          <xdr:row>852035</xdr:row>
          <xdr:rowOff>0</xdr:rowOff>
        </xdr:to>
        <xdr:sp macro="" textlink="">
          <xdr:nvSpPr>
            <xdr:cNvPr id="61707" name="Button 267" hidden="1">
              <a:extLst>
                <a:ext uri="{63B3BB69-23CF-44E3-9099-C40C66FF867C}">
                  <a14:compatExt spid="_x0000_s61707"/>
                </a:ext>
                <a:ext uri="{FF2B5EF4-FFF2-40B4-BE49-F238E27FC236}">
                  <a16:creationId xmlns:a16="http://schemas.microsoft.com/office/drawing/2014/main" xmlns="" id="{00000000-0008-0000-3C00-00000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917571</xdr:row>
          <xdr:rowOff>0</xdr:rowOff>
        </xdr:from>
        <xdr:to>
          <xdr:col>3068</xdr:col>
          <xdr:colOff>0</xdr:colOff>
          <xdr:row>917571</xdr:row>
          <xdr:rowOff>0</xdr:rowOff>
        </xdr:to>
        <xdr:sp macro="" textlink="">
          <xdr:nvSpPr>
            <xdr:cNvPr id="61708" name="Button 268" hidden="1">
              <a:extLst>
                <a:ext uri="{63B3BB69-23CF-44E3-9099-C40C66FF867C}">
                  <a14:compatExt spid="_x0000_s61708"/>
                </a:ext>
                <a:ext uri="{FF2B5EF4-FFF2-40B4-BE49-F238E27FC236}">
                  <a16:creationId xmlns:a16="http://schemas.microsoft.com/office/drawing/2014/main" xmlns="" id="{00000000-0008-0000-3C00-00000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983107</xdr:row>
          <xdr:rowOff>0</xdr:rowOff>
        </xdr:from>
        <xdr:to>
          <xdr:col>3068</xdr:col>
          <xdr:colOff>0</xdr:colOff>
          <xdr:row>983107</xdr:row>
          <xdr:rowOff>0</xdr:rowOff>
        </xdr:to>
        <xdr:sp macro="" textlink="">
          <xdr:nvSpPr>
            <xdr:cNvPr id="61709" name="Button 269" hidden="1">
              <a:extLst>
                <a:ext uri="{63B3BB69-23CF-44E3-9099-C40C66FF867C}">
                  <a14:compatExt spid="_x0000_s61709"/>
                </a:ext>
                <a:ext uri="{FF2B5EF4-FFF2-40B4-BE49-F238E27FC236}">
                  <a16:creationId xmlns:a16="http://schemas.microsoft.com/office/drawing/2014/main" xmlns="" id="{00000000-0008-0000-3C00-00000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67</xdr:row>
          <xdr:rowOff>0</xdr:rowOff>
        </xdr:from>
        <xdr:to>
          <xdr:col>3324</xdr:col>
          <xdr:colOff>0</xdr:colOff>
          <xdr:row>67</xdr:row>
          <xdr:rowOff>0</xdr:rowOff>
        </xdr:to>
        <xdr:sp macro="" textlink="">
          <xdr:nvSpPr>
            <xdr:cNvPr id="61710" name="Button 270" hidden="1">
              <a:extLst>
                <a:ext uri="{63B3BB69-23CF-44E3-9099-C40C66FF867C}">
                  <a14:compatExt spid="_x0000_s61710"/>
                </a:ext>
                <a:ext uri="{FF2B5EF4-FFF2-40B4-BE49-F238E27FC236}">
                  <a16:creationId xmlns:a16="http://schemas.microsoft.com/office/drawing/2014/main" xmlns="" id="{00000000-0008-0000-3C00-00000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65603</xdr:row>
          <xdr:rowOff>0</xdr:rowOff>
        </xdr:from>
        <xdr:to>
          <xdr:col>3324</xdr:col>
          <xdr:colOff>0</xdr:colOff>
          <xdr:row>65603</xdr:row>
          <xdr:rowOff>0</xdr:rowOff>
        </xdr:to>
        <xdr:sp macro="" textlink="">
          <xdr:nvSpPr>
            <xdr:cNvPr id="61711" name="Button 271" hidden="1">
              <a:extLst>
                <a:ext uri="{63B3BB69-23CF-44E3-9099-C40C66FF867C}">
                  <a14:compatExt spid="_x0000_s61711"/>
                </a:ext>
                <a:ext uri="{FF2B5EF4-FFF2-40B4-BE49-F238E27FC236}">
                  <a16:creationId xmlns:a16="http://schemas.microsoft.com/office/drawing/2014/main" xmlns="" id="{00000000-0008-0000-3C00-00000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131139</xdr:row>
          <xdr:rowOff>0</xdr:rowOff>
        </xdr:from>
        <xdr:to>
          <xdr:col>3324</xdr:col>
          <xdr:colOff>0</xdr:colOff>
          <xdr:row>131139</xdr:row>
          <xdr:rowOff>0</xdr:rowOff>
        </xdr:to>
        <xdr:sp macro="" textlink="">
          <xdr:nvSpPr>
            <xdr:cNvPr id="61712" name="Button 272" hidden="1">
              <a:extLst>
                <a:ext uri="{63B3BB69-23CF-44E3-9099-C40C66FF867C}">
                  <a14:compatExt spid="_x0000_s61712"/>
                </a:ext>
                <a:ext uri="{FF2B5EF4-FFF2-40B4-BE49-F238E27FC236}">
                  <a16:creationId xmlns:a16="http://schemas.microsoft.com/office/drawing/2014/main" xmlns="" id="{00000000-0008-0000-3C00-00001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196675</xdr:row>
          <xdr:rowOff>0</xdr:rowOff>
        </xdr:from>
        <xdr:to>
          <xdr:col>3324</xdr:col>
          <xdr:colOff>0</xdr:colOff>
          <xdr:row>196675</xdr:row>
          <xdr:rowOff>0</xdr:rowOff>
        </xdr:to>
        <xdr:sp macro="" textlink="">
          <xdr:nvSpPr>
            <xdr:cNvPr id="61713" name="Button 273" hidden="1">
              <a:extLst>
                <a:ext uri="{63B3BB69-23CF-44E3-9099-C40C66FF867C}">
                  <a14:compatExt spid="_x0000_s61713"/>
                </a:ext>
                <a:ext uri="{FF2B5EF4-FFF2-40B4-BE49-F238E27FC236}">
                  <a16:creationId xmlns:a16="http://schemas.microsoft.com/office/drawing/2014/main" xmlns="" id="{00000000-0008-0000-3C00-00001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262211</xdr:row>
          <xdr:rowOff>0</xdr:rowOff>
        </xdr:from>
        <xdr:to>
          <xdr:col>3324</xdr:col>
          <xdr:colOff>0</xdr:colOff>
          <xdr:row>262211</xdr:row>
          <xdr:rowOff>0</xdr:rowOff>
        </xdr:to>
        <xdr:sp macro="" textlink="">
          <xdr:nvSpPr>
            <xdr:cNvPr id="61714" name="Button 274" hidden="1">
              <a:extLst>
                <a:ext uri="{63B3BB69-23CF-44E3-9099-C40C66FF867C}">
                  <a14:compatExt spid="_x0000_s61714"/>
                </a:ext>
                <a:ext uri="{FF2B5EF4-FFF2-40B4-BE49-F238E27FC236}">
                  <a16:creationId xmlns:a16="http://schemas.microsoft.com/office/drawing/2014/main" xmlns="" id="{00000000-0008-0000-3C00-00001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327747</xdr:row>
          <xdr:rowOff>0</xdr:rowOff>
        </xdr:from>
        <xdr:to>
          <xdr:col>3324</xdr:col>
          <xdr:colOff>0</xdr:colOff>
          <xdr:row>327747</xdr:row>
          <xdr:rowOff>0</xdr:rowOff>
        </xdr:to>
        <xdr:sp macro="" textlink="">
          <xdr:nvSpPr>
            <xdr:cNvPr id="61715" name="Button 275" hidden="1">
              <a:extLst>
                <a:ext uri="{63B3BB69-23CF-44E3-9099-C40C66FF867C}">
                  <a14:compatExt spid="_x0000_s61715"/>
                </a:ext>
                <a:ext uri="{FF2B5EF4-FFF2-40B4-BE49-F238E27FC236}">
                  <a16:creationId xmlns:a16="http://schemas.microsoft.com/office/drawing/2014/main" xmlns="" id="{00000000-0008-0000-3C00-00001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393283</xdr:row>
          <xdr:rowOff>0</xdr:rowOff>
        </xdr:from>
        <xdr:to>
          <xdr:col>3324</xdr:col>
          <xdr:colOff>0</xdr:colOff>
          <xdr:row>393283</xdr:row>
          <xdr:rowOff>0</xdr:rowOff>
        </xdr:to>
        <xdr:sp macro="" textlink="">
          <xdr:nvSpPr>
            <xdr:cNvPr id="61716" name="Button 276" hidden="1">
              <a:extLst>
                <a:ext uri="{63B3BB69-23CF-44E3-9099-C40C66FF867C}">
                  <a14:compatExt spid="_x0000_s61716"/>
                </a:ext>
                <a:ext uri="{FF2B5EF4-FFF2-40B4-BE49-F238E27FC236}">
                  <a16:creationId xmlns:a16="http://schemas.microsoft.com/office/drawing/2014/main" xmlns="" id="{00000000-0008-0000-3C00-00001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458819</xdr:row>
          <xdr:rowOff>0</xdr:rowOff>
        </xdr:from>
        <xdr:to>
          <xdr:col>3324</xdr:col>
          <xdr:colOff>0</xdr:colOff>
          <xdr:row>458819</xdr:row>
          <xdr:rowOff>0</xdr:rowOff>
        </xdr:to>
        <xdr:sp macro="" textlink="">
          <xdr:nvSpPr>
            <xdr:cNvPr id="61717" name="Button 277" hidden="1">
              <a:extLst>
                <a:ext uri="{63B3BB69-23CF-44E3-9099-C40C66FF867C}">
                  <a14:compatExt spid="_x0000_s61717"/>
                </a:ext>
                <a:ext uri="{FF2B5EF4-FFF2-40B4-BE49-F238E27FC236}">
                  <a16:creationId xmlns:a16="http://schemas.microsoft.com/office/drawing/2014/main" xmlns="" id="{00000000-0008-0000-3C00-00001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524355</xdr:row>
          <xdr:rowOff>0</xdr:rowOff>
        </xdr:from>
        <xdr:to>
          <xdr:col>3324</xdr:col>
          <xdr:colOff>0</xdr:colOff>
          <xdr:row>524355</xdr:row>
          <xdr:rowOff>0</xdr:rowOff>
        </xdr:to>
        <xdr:sp macro="" textlink="">
          <xdr:nvSpPr>
            <xdr:cNvPr id="61718" name="Button 278" hidden="1">
              <a:extLst>
                <a:ext uri="{63B3BB69-23CF-44E3-9099-C40C66FF867C}">
                  <a14:compatExt spid="_x0000_s61718"/>
                </a:ext>
                <a:ext uri="{FF2B5EF4-FFF2-40B4-BE49-F238E27FC236}">
                  <a16:creationId xmlns:a16="http://schemas.microsoft.com/office/drawing/2014/main" xmlns="" id="{00000000-0008-0000-3C00-00001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589891</xdr:row>
          <xdr:rowOff>0</xdr:rowOff>
        </xdr:from>
        <xdr:to>
          <xdr:col>3324</xdr:col>
          <xdr:colOff>0</xdr:colOff>
          <xdr:row>589891</xdr:row>
          <xdr:rowOff>0</xdr:rowOff>
        </xdr:to>
        <xdr:sp macro="" textlink="">
          <xdr:nvSpPr>
            <xdr:cNvPr id="61719" name="Button 279" hidden="1">
              <a:extLst>
                <a:ext uri="{63B3BB69-23CF-44E3-9099-C40C66FF867C}">
                  <a14:compatExt spid="_x0000_s61719"/>
                </a:ext>
                <a:ext uri="{FF2B5EF4-FFF2-40B4-BE49-F238E27FC236}">
                  <a16:creationId xmlns:a16="http://schemas.microsoft.com/office/drawing/2014/main" xmlns="" id="{00000000-0008-0000-3C00-00001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655427</xdr:row>
          <xdr:rowOff>0</xdr:rowOff>
        </xdr:from>
        <xdr:to>
          <xdr:col>3324</xdr:col>
          <xdr:colOff>0</xdr:colOff>
          <xdr:row>655427</xdr:row>
          <xdr:rowOff>0</xdr:rowOff>
        </xdr:to>
        <xdr:sp macro="" textlink="">
          <xdr:nvSpPr>
            <xdr:cNvPr id="61720" name="Button 280" hidden="1">
              <a:extLst>
                <a:ext uri="{63B3BB69-23CF-44E3-9099-C40C66FF867C}">
                  <a14:compatExt spid="_x0000_s61720"/>
                </a:ext>
                <a:ext uri="{FF2B5EF4-FFF2-40B4-BE49-F238E27FC236}">
                  <a16:creationId xmlns:a16="http://schemas.microsoft.com/office/drawing/2014/main" xmlns="" id="{00000000-0008-0000-3C00-00001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720963</xdr:row>
          <xdr:rowOff>0</xdr:rowOff>
        </xdr:from>
        <xdr:to>
          <xdr:col>3324</xdr:col>
          <xdr:colOff>0</xdr:colOff>
          <xdr:row>720963</xdr:row>
          <xdr:rowOff>0</xdr:rowOff>
        </xdr:to>
        <xdr:sp macro="" textlink="">
          <xdr:nvSpPr>
            <xdr:cNvPr id="61721" name="Button 281" hidden="1">
              <a:extLst>
                <a:ext uri="{63B3BB69-23CF-44E3-9099-C40C66FF867C}">
                  <a14:compatExt spid="_x0000_s61721"/>
                </a:ext>
                <a:ext uri="{FF2B5EF4-FFF2-40B4-BE49-F238E27FC236}">
                  <a16:creationId xmlns:a16="http://schemas.microsoft.com/office/drawing/2014/main" xmlns="" id="{00000000-0008-0000-3C00-00001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786499</xdr:row>
          <xdr:rowOff>0</xdr:rowOff>
        </xdr:from>
        <xdr:to>
          <xdr:col>3324</xdr:col>
          <xdr:colOff>0</xdr:colOff>
          <xdr:row>786499</xdr:row>
          <xdr:rowOff>0</xdr:rowOff>
        </xdr:to>
        <xdr:sp macro="" textlink="">
          <xdr:nvSpPr>
            <xdr:cNvPr id="61722" name="Button 282" hidden="1">
              <a:extLst>
                <a:ext uri="{63B3BB69-23CF-44E3-9099-C40C66FF867C}">
                  <a14:compatExt spid="_x0000_s61722"/>
                </a:ext>
                <a:ext uri="{FF2B5EF4-FFF2-40B4-BE49-F238E27FC236}">
                  <a16:creationId xmlns:a16="http://schemas.microsoft.com/office/drawing/2014/main" xmlns="" id="{00000000-0008-0000-3C00-00001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852035</xdr:row>
          <xdr:rowOff>0</xdr:rowOff>
        </xdr:from>
        <xdr:to>
          <xdr:col>3324</xdr:col>
          <xdr:colOff>0</xdr:colOff>
          <xdr:row>852035</xdr:row>
          <xdr:rowOff>0</xdr:rowOff>
        </xdr:to>
        <xdr:sp macro="" textlink="">
          <xdr:nvSpPr>
            <xdr:cNvPr id="61723" name="Button 283" hidden="1">
              <a:extLst>
                <a:ext uri="{63B3BB69-23CF-44E3-9099-C40C66FF867C}">
                  <a14:compatExt spid="_x0000_s61723"/>
                </a:ext>
                <a:ext uri="{FF2B5EF4-FFF2-40B4-BE49-F238E27FC236}">
                  <a16:creationId xmlns:a16="http://schemas.microsoft.com/office/drawing/2014/main" xmlns="" id="{00000000-0008-0000-3C00-00001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917571</xdr:row>
          <xdr:rowOff>0</xdr:rowOff>
        </xdr:from>
        <xdr:to>
          <xdr:col>3324</xdr:col>
          <xdr:colOff>0</xdr:colOff>
          <xdr:row>917571</xdr:row>
          <xdr:rowOff>0</xdr:rowOff>
        </xdr:to>
        <xdr:sp macro="" textlink="">
          <xdr:nvSpPr>
            <xdr:cNvPr id="61724" name="Button 284" hidden="1">
              <a:extLst>
                <a:ext uri="{63B3BB69-23CF-44E3-9099-C40C66FF867C}">
                  <a14:compatExt spid="_x0000_s61724"/>
                </a:ext>
                <a:ext uri="{FF2B5EF4-FFF2-40B4-BE49-F238E27FC236}">
                  <a16:creationId xmlns:a16="http://schemas.microsoft.com/office/drawing/2014/main" xmlns="" id="{00000000-0008-0000-3C00-00001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983107</xdr:row>
          <xdr:rowOff>0</xdr:rowOff>
        </xdr:from>
        <xdr:to>
          <xdr:col>3324</xdr:col>
          <xdr:colOff>0</xdr:colOff>
          <xdr:row>983107</xdr:row>
          <xdr:rowOff>0</xdr:rowOff>
        </xdr:to>
        <xdr:sp macro="" textlink="">
          <xdr:nvSpPr>
            <xdr:cNvPr id="61725" name="Button 285" hidden="1">
              <a:extLst>
                <a:ext uri="{63B3BB69-23CF-44E3-9099-C40C66FF867C}">
                  <a14:compatExt spid="_x0000_s61725"/>
                </a:ext>
                <a:ext uri="{FF2B5EF4-FFF2-40B4-BE49-F238E27FC236}">
                  <a16:creationId xmlns:a16="http://schemas.microsoft.com/office/drawing/2014/main" xmlns="" id="{00000000-0008-0000-3C00-00001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67</xdr:row>
          <xdr:rowOff>0</xdr:rowOff>
        </xdr:from>
        <xdr:to>
          <xdr:col>3580</xdr:col>
          <xdr:colOff>0</xdr:colOff>
          <xdr:row>67</xdr:row>
          <xdr:rowOff>0</xdr:rowOff>
        </xdr:to>
        <xdr:sp macro="" textlink="">
          <xdr:nvSpPr>
            <xdr:cNvPr id="61726" name="Button 286" hidden="1">
              <a:extLst>
                <a:ext uri="{63B3BB69-23CF-44E3-9099-C40C66FF867C}">
                  <a14:compatExt spid="_x0000_s61726"/>
                </a:ext>
                <a:ext uri="{FF2B5EF4-FFF2-40B4-BE49-F238E27FC236}">
                  <a16:creationId xmlns:a16="http://schemas.microsoft.com/office/drawing/2014/main" xmlns="" id="{00000000-0008-0000-3C00-00001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65603</xdr:row>
          <xdr:rowOff>0</xdr:rowOff>
        </xdr:from>
        <xdr:to>
          <xdr:col>3580</xdr:col>
          <xdr:colOff>0</xdr:colOff>
          <xdr:row>65603</xdr:row>
          <xdr:rowOff>0</xdr:rowOff>
        </xdr:to>
        <xdr:sp macro="" textlink="">
          <xdr:nvSpPr>
            <xdr:cNvPr id="61727" name="Button 287" hidden="1">
              <a:extLst>
                <a:ext uri="{63B3BB69-23CF-44E3-9099-C40C66FF867C}">
                  <a14:compatExt spid="_x0000_s61727"/>
                </a:ext>
                <a:ext uri="{FF2B5EF4-FFF2-40B4-BE49-F238E27FC236}">
                  <a16:creationId xmlns:a16="http://schemas.microsoft.com/office/drawing/2014/main" xmlns="" id="{00000000-0008-0000-3C00-00001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131139</xdr:row>
          <xdr:rowOff>0</xdr:rowOff>
        </xdr:from>
        <xdr:to>
          <xdr:col>3580</xdr:col>
          <xdr:colOff>0</xdr:colOff>
          <xdr:row>131139</xdr:row>
          <xdr:rowOff>0</xdr:rowOff>
        </xdr:to>
        <xdr:sp macro="" textlink="">
          <xdr:nvSpPr>
            <xdr:cNvPr id="61728" name="Button 288" hidden="1">
              <a:extLst>
                <a:ext uri="{63B3BB69-23CF-44E3-9099-C40C66FF867C}">
                  <a14:compatExt spid="_x0000_s61728"/>
                </a:ext>
                <a:ext uri="{FF2B5EF4-FFF2-40B4-BE49-F238E27FC236}">
                  <a16:creationId xmlns:a16="http://schemas.microsoft.com/office/drawing/2014/main" xmlns="" id="{00000000-0008-0000-3C00-00002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196675</xdr:row>
          <xdr:rowOff>0</xdr:rowOff>
        </xdr:from>
        <xdr:to>
          <xdr:col>3580</xdr:col>
          <xdr:colOff>0</xdr:colOff>
          <xdr:row>196675</xdr:row>
          <xdr:rowOff>0</xdr:rowOff>
        </xdr:to>
        <xdr:sp macro="" textlink="">
          <xdr:nvSpPr>
            <xdr:cNvPr id="61729" name="Button 289" hidden="1">
              <a:extLst>
                <a:ext uri="{63B3BB69-23CF-44E3-9099-C40C66FF867C}">
                  <a14:compatExt spid="_x0000_s61729"/>
                </a:ext>
                <a:ext uri="{FF2B5EF4-FFF2-40B4-BE49-F238E27FC236}">
                  <a16:creationId xmlns:a16="http://schemas.microsoft.com/office/drawing/2014/main" xmlns="" id="{00000000-0008-0000-3C00-00002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262211</xdr:row>
          <xdr:rowOff>0</xdr:rowOff>
        </xdr:from>
        <xdr:to>
          <xdr:col>3580</xdr:col>
          <xdr:colOff>0</xdr:colOff>
          <xdr:row>262211</xdr:row>
          <xdr:rowOff>0</xdr:rowOff>
        </xdr:to>
        <xdr:sp macro="" textlink="">
          <xdr:nvSpPr>
            <xdr:cNvPr id="61730" name="Button 290" hidden="1">
              <a:extLst>
                <a:ext uri="{63B3BB69-23CF-44E3-9099-C40C66FF867C}">
                  <a14:compatExt spid="_x0000_s61730"/>
                </a:ext>
                <a:ext uri="{FF2B5EF4-FFF2-40B4-BE49-F238E27FC236}">
                  <a16:creationId xmlns:a16="http://schemas.microsoft.com/office/drawing/2014/main" xmlns="" id="{00000000-0008-0000-3C00-00002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327747</xdr:row>
          <xdr:rowOff>0</xdr:rowOff>
        </xdr:from>
        <xdr:to>
          <xdr:col>3580</xdr:col>
          <xdr:colOff>0</xdr:colOff>
          <xdr:row>327747</xdr:row>
          <xdr:rowOff>0</xdr:rowOff>
        </xdr:to>
        <xdr:sp macro="" textlink="">
          <xdr:nvSpPr>
            <xdr:cNvPr id="61731" name="Button 291" hidden="1">
              <a:extLst>
                <a:ext uri="{63B3BB69-23CF-44E3-9099-C40C66FF867C}">
                  <a14:compatExt spid="_x0000_s61731"/>
                </a:ext>
                <a:ext uri="{FF2B5EF4-FFF2-40B4-BE49-F238E27FC236}">
                  <a16:creationId xmlns:a16="http://schemas.microsoft.com/office/drawing/2014/main" xmlns="" id="{00000000-0008-0000-3C00-00002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393283</xdr:row>
          <xdr:rowOff>0</xdr:rowOff>
        </xdr:from>
        <xdr:to>
          <xdr:col>3580</xdr:col>
          <xdr:colOff>0</xdr:colOff>
          <xdr:row>393283</xdr:row>
          <xdr:rowOff>0</xdr:rowOff>
        </xdr:to>
        <xdr:sp macro="" textlink="">
          <xdr:nvSpPr>
            <xdr:cNvPr id="61732" name="Button 292" hidden="1">
              <a:extLst>
                <a:ext uri="{63B3BB69-23CF-44E3-9099-C40C66FF867C}">
                  <a14:compatExt spid="_x0000_s61732"/>
                </a:ext>
                <a:ext uri="{FF2B5EF4-FFF2-40B4-BE49-F238E27FC236}">
                  <a16:creationId xmlns:a16="http://schemas.microsoft.com/office/drawing/2014/main" xmlns="" id="{00000000-0008-0000-3C00-00002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458819</xdr:row>
          <xdr:rowOff>0</xdr:rowOff>
        </xdr:from>
        <xdr:to>
          <xdr:col>3580</xdr:col>
          <xdr:colOff>0</xdr:colOff>
          <xdr:row>458819</xdr:row>
          <xdr:rowOff>0</xdr:rowOff>
        </xdr:to>
        <xdr:sp macro="" textlink="">
          <xdr:nvSpPr>
            <xdr:cNvPr id="61733" name="Button 293" hidden="1">
              <a:extLst>
                <a:ext uri="{63B3BB69-23CF-44E3-9099-C40C66FF867C}">
                  <a14:compatExt spid="_x0000_s61733"/>
                </a:ext>
                <a:ext uri="{FF2B5EF4-FFF2-40B4-BE49-F238E27FC236}">
                  <a16:creationId xmlns:a16="http://schemas.microsoft.com/office/drawing/2014/main" xmlns="" id="{00000000-0008-0000-3C00-00002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524355</xdr:row>
          <xdr:rowOff>0</xdr:rowOff>
        </xdr:from>
        <xdr:to>
          <xdr:col>3580</xdr:col>
          <xdr:colOff>0</xdr:colOff>
          <xdr:row>524355</xdr:row>
          <xdr:rowOff>0</xdr:rowOff>
        </xdr:to>
        <xdr:sp macro="" textlink="">
          <xdr:nvSpPr>
            <xdr:cNvPr id="61734" name="Button 294" hidden="1">
              <a:extLst>
                <a:ext uri="{63B3BB69-23CF-44E3-9099-C40C66FF867C}">
                  <a14:compatExt spid="_x0000_s61734"/>
                </a:ext>
                <a:ext uri="{FF2B5EF4-FFF2-40B4-BE49-F238E27FC236}">
                  <a16:creationId xmlns:a16="http://schemas.microsoft.com/office/drawing/2014/main" xmlns="" id="{00000000-0008-0000-3C00-00002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589891</xdr:row>
          <xdr:rowOff>0</xdr:rowOff>
        </xdr:from>
        <xdr:to>
          <xdr:col>3580</xdr:col>
          <xdr:colOff>0</xdr:colOff>
          <xdr:row>589891</xdr:row>
          <xdr:rowOff>0</xdr:rowOff>
        </xdr:to>
        <xdr:sp macro="" textlink="">
          <xdr:nvSpPr>
            <xdr:cNvPr id="61735" name="Button 295" hidden="1">
              <a:extLst>
                <a:ext uri="{63B3BB69-23CF-44E3-9099-C40C66FF867C}">
                  <a14:compatExt spid="_x0000_s61735"/>
                </a:ext>
                <a:ext uri="{FF2B5EF4-FFF2-40B4-BE49-F238E27FC236}">
                  <a16:creationId xmlns:a16="http://schemas.microsoft.com/office/drawing/2014/main" xmlns="" id="{00000000-0008-0000-3C00-00002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655427</xdr:row>
          <xdr:rowOff>0</xdr:rowOff>
        </xdr:from>
        <xdr:to>
          <xdr:col>3580</xdr:col>
          <xdr:colOff>0</xdr:colOff>
          <xdr:row>655427</xdr:row>
          <xdr:rowOff>0</xdr:rowOff>
        </xdr:to>
        <xdr:sp macro="" textlink="">
          <xdr:nvSpPr>
            <xdr:cNvPr id="61736" name="Button 296" hidden="1">
              <a:extLst>
                <a:ext uri="{63B3BB69-23CF-44E3-9099-C40C66FF867C}">
                  <a14:compatExt spid="_x0000_s61736"/>
                </a:ext>
                <a:ext uri="{FF2B5EF4-FFF2-40B4-BE49-F238E27FC236}">
                  <a16:creationId xmlns:a16="http://schemas.microsoft.com/office/drawing/2014/main" xmlns="" id="{00000000-0008-0000-3C00-00002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720963</xdr:row>
          <xdr:rowOff>0</xdr:rowOff>
        </xdr:from>
        <xdr:to>
          <xdr:col>3580</xdr:col>
          <xdr:colOff>0</xdr:colOff>
          <xdr:row>720963</xdr:row>
          <xdr:rowOff>0</xdr:rowOff>
        </xdr:to>
        <xdr:sp macro="" textlink="">
          <xdr:nvSpPr>
            <xdr:cNvPr id="61737" name="Button 297" hidden="1">
              <a:extLst>
                <a:ext uri="{63B3BB69-23CF-44E3-9099-C40C66FF867C}">
                  <a14:compatExt spid="_x0000_s61737"/>
                </a:ext>
                <a:ext uri="{FF2B5EF4-FFF2-40B4-BE49-F238E27FC236}">
                  <a16:creationId xmlns:a16="http://schemas.microsoft.com/office/drawing/2014/main" xmlns="" id="{00000000-0008-0000-3C00-00002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786499</xdr:row>
          <xdr:rowOff>0</xdr:rowOff>
        </xdr:from>
        <xdr:to>
          <xdr:col>3580</xdr:col>
          <xdr:colOff>0</xdr:colOff>
          <xdr:row>786499</xdr:row>
          <xdr:rowOff>0</xdr:rowOff>
        </xdr:to>
        <xdr:sp macro="" textlink="">
          <xdr:nvSpPr>
            <xdr:cNvPr id="61738" name="Button 298" hidden="1">
              <a:extLst>
                <a:ext uri="{63B3BB69-23CF-44E3-9099-C40C66FF867C}">
                  <a14:compatExt spid="_x0000_s61738"/>
                </a:ext>
                <a:ext uri="{FF2B5EF4-FFF2-40B4-BE49-F238E27FC236}">
                  <a16:creationId xmlns:a16="http://schemas.microsoft.com/office/drawing/2014/main" xmlns="" id="{00000000-0008-0000-3C00-00002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852035</xdr:row>
          <xdr:rowOff>0</xdr:rowOff>
        </xdr:from>
        <xdr:to>
          <xdr:col>3580</xdr:col>
          <xdr:colOff>0</xdr:colOff>
          <xdr:row>852035</xdr:row>
          <xdr:rowOff>0</xdr:rowOff>
        </xdr:to>
        <xdr:sp macro="" textlink="">
          <xdr:nvSpPr>
            <xdr:cNvPr id="61739" name="Button 299" hidden="1">
              <a:extLst>
                <a:ext uri="{63B3BB69-23CF-44E3-9099-C40C66FF867C}">
                  <a14:compatExt spid="_x0000_s61739"/>
                </a:ext>
                <a:ext uri="{FF2B5EF4-FFF2-40B4-BE49-F238E27FC236}">
                  <a16:creationId xmlns:a16="http://schemas.microsoft.com/office/drawing/2014/main" xmlns="" id="{00000000-0008-0000-3C00-00002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917571</xdr:row>
          <xdr:rowOff>0</xdr:rowOff>
        </xdr:from>
        <xdr:to>
          <xdr:col>3580</xdr:col>
          <xdr:colOff>0</xdr:colOff>
          <xdr:row>917571</xdr:row>
          <xdr:rowOff>0</xdr:rowOff>
        </xdr:to>
        <xdr:sp macro="" textlink="">
          <xdr:nvSpPr>
            <xdr:cNvPr id="61740" name="Button 300" hidden="1">
              <a:extLst>
                <a:ext uri="{63B3BB69-23CF-44E3-9099-C40C66FF867C}">
                  <a14:compatExt spid="_x0000_s61740"/>
                </a:ext>
                <a:ext uri="{FF2B5EF4-FFF2-40B4-BE49-F238E27FC236}">
                  <a16:creationId xmlns:a16="http://schemas.microsoft.com/office/drawing/2014/main" xmlns="" id="{00000000-0008-0000-3C00-00002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983107</xdr:row>
          <xdr:rowOff>0</xdr:rowOff>
        </xdr:from>
        <xdr:to>
          <xdr:col>3580</xdr:col>
          <xdr:colOff>0</xdr:colOff>
          <xdr:row>983107</xdr:row>
          <xdr:rowOff>0</xdr:rowOff>
        </xdr:to>
        <xdr:sp macro="" textlink="">
          <xdr:nvSpPr>
            <xdr:cNvPr id="61741" name="Button 301" hidden="1">
              <a:extLst>
                <a:ext uri="{63B3BB69-23CF-44E3-9099-C40C66FF867C}">
                  <a14:compatExt spid="_x0000_s61741"/>
                </a:ext>
                <a:ext uri="{FF2B5EF4-FFF2-40B4-BE49-F238E27FC236}">
                  <a16:creationId xmlns:a16="http://schemas.microsoft.com/office/drawing/2014/main" xmlns="" id="{00000000-0008-0000-3C00-00002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67</xdr:row>
          <xdr:rowOff>0</xdr:rowOff>
        </xdr:from>
        <xdr:to>
          <xdr:col>3836</xdr:col>
          <xdr:colOff>0</xdr:colOff>
          <xdr:row>67</xdr:row>
          <xdr:rowOff>0</xdr:rowOff>
        </xdr:to>
        <xdr:sp macro="" textlink="">
          <xdr:nvSpPr>
            <xdr:cNvPr id="61742" name="Button 302" hidden="1">
              <a:extLst>
                <a:ext uri="{63B3BB69-23CF-44E3-9099-C40C66FF867C}">
                  <a14:compatExt spid="_x0000_s61742"/>
                </a:ext>
                <a:ext uri="{FF2B5EF4-FFF2-40B4-BE49-F238E27FC236}">
                  <a16:creationId xmlns:a16="http://schemas.microsoft.com/office/drawing/2014/main" xmlns="" id="{00000000-0008-0000-3C00-00002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65603</xdr:row>
          <xdr:rowOff>0</xdr:rowOff>
        </xdr:from>
        <xdr:to>
          <xdr:col>3836</xdr:col>
          <xdr:colOff>0</xdr:colOff>
          <xdr:row>65603</xdr:row>
          <xdr:rowOff>0</xdr:rowOff>
        </xdr:to>
        <xdr:sp macro="" textlink="">
          <xdr:nvSpPr>
            <xdr:cNvPr id="61743" name="Button 303" hidden="1">
              <a:extLst>
                <a:ext uri="{63B3BB69-23CF-44E3-9099-C40C66FF867C}">
                  <a14:compatExt spid="_x0000_s61743"/>
                </a:ext>
                <a:ext uri="{FF2B5EF4-FFF2-40B4-BE49-F238E27FC236}">
                  <a16:creationId xmlns:a16="http://schemas.microsoft.com/office/drawing/2014/main" xmlns="" id="{00000000-0008-0000-3C00-00002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131139</xdr:row>
          <xdr:rowOff>0</xdr:rowOff>
        </xdr:from>
        <xdr:to>
          <xdr:col>3836</xdr:col>
          <xdr:colOff>0</xdr:colOff>
          <xdr:row>131139</xdr:row>
          <xdr:rowOff>0</xdr:rowOff>
        </xdr:to>
        <xdr:sp macro="" textlink="">
          <xdr:nvSpPr>
            <xdr:cNvPr id="61744" name="Button 304" hidden="1">
              <a:extLst>
                <a:ext uri="{63B3BB69-23CF-44E3-9099-C40C66FF867C}">
                  <a14:compatExt spid="_x0000_s61744"/>
                </a:ext>
                <a:ext uri="{FF2B5EF4-FFF2-40B4-BE49-F238E27FC236}">
                  <a16:creationId xmlns:a16="http://schemas.microsoft.com/office/drawing/2014/main" xmlns="" id="{00000000-0008-0000-3C00-00003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196675</xdr:row>
          <xdr:rowOff>0</xdr:rowOff>
        </xdr:from>
        <xdr:to>
          <xdr:col>3836</xdr:col>
          <xdr:colOff>0</xdr:colOff>
          <xdr:row>196675</xdr:row>
          <xdr:rowOff>0</xdr:rowOff>
        </xdr:to>
        <xdr:sp macro="" textlink="">
          <xdr:nvSpPr>
            <xdr:cNvPr id="61745" name="Button 305" hidden="1">
              <a:extLst>
                <a:ext uri="{63B3BB69-23CF-44E3-9099-C40C66FF867C}">
                  <a14:compatExt spid="_x0000_s61745"/>
                </a:ext>
                <a:ext uri="{FF2B5EF4-FFF2-40B4-BE49-F238E27FC236}">
                  <a16:creationId xmlns:a16="http://schemas.microsoft.com/office/drawing/2014/main" xmlns="" id="{00000000-0008-0000-3C00-00003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262211</xdr:row>
          <xdr:rowOff>0</xdr:rowOff>
        </xdr:from>
        <xdr:to>
          <xdr:col>3836</xdr:col>
          <xdr:colOff>0</xdr:colOff>
          <xdr:row>262211</xdr:row>
          <xdr:rowOff>0</xdr:rowOff>
        </xdr:to>
        <xdr:sp macro="" textlink="">
          <xdr:nvSpPr>
            <xdr:cNvPr id="61746" name="Button 306" hidden="1">
              <a:extLst>
                <a:ext uri="{63B3BB69-23CF-44E3-9099-C40C66FF867C}">
                  <a14:compatExt spid="_x0000_s61746"/>
                </a:ext>
                <a:ext uri="{FF2B5EF4-FFF2-40B4-BE49-F238E27FC236}">
                  <a16:creationId xmlns:a16="http://schemas.microsoft.com/office/drawing/2014/main" xmlns="" id="{00000000-0008-0000-3C00-00003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327747</xdr:row>
          <xdr:rowOff>0</xdr:rowOff>
        </xdr:from>
        <xdr:to>
          <xdr:col>3836</xdr:col>
          <xdr:colOff>0</xdr:colOff>
          <xdr:row>327747</xdr:row>
          <xdr:rowOff>0</xdr:rowOff>
        </xdr:to>
        <xdr:sp macro="" textlink="">
          <xdr:nvSpPr>
            <xdr:cNvPr id="61747" name="Button 307" hidden="1">
              <a:extLst>
                <a:ext uri="{63B3BB69-23CF-44E3-9099-C40C66FF867C}">
                  <a14:compatExt spid="_x0000_s61747"/>
                </a:ext>
                <a:ext uri="{FF2B5EF4-FFF2-40B4-BE49-F238E27FC236}">
                  <a16:creationId xmlns:a16="http://schemas.microsoft.com/office/drawing/2014/main" xmlns="" id="{00000000-0008-0000-3C00-00003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393283</xdr:row>
          <xdr:rowOff>0</xdr:rowOff>
        </xdr:from>
        <xdr:to>
          <xdr:col>3836</xdr:col>
          <xdr:colOff>0</xdr:colOff>
          <xdr:row>393283</xdr:row>
          <xdr:rowOff>0</xdr:rowOff>
        </xdr:to>
        <xdr:sp macro="" textlink="">
          <xdr:nvSpPr>
            <xdr:cNvPr id="61748" name="Button 308" hidden="1">
              <a:extLst>
                <a:ext uri="{63B3BB69-23CF-44E3-9099-C40C66FF867C}">
                  <a14:compatExt spid="_x0000_s61748"/>
                </a:ext>
                <a:ext uri="{FF2B5EF4-FFF2-40B4-BE49-F238E27FC236}">
                  <a16:creationId xmlns:a16="http://schemas.microsoft.com/office/drawing/2014/main" xmlns="" id="{00000000-0008-0000-3C00-00003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458819</xdr:row>
          <xdr:rowOff>0</xdr:rowOff>
        </xdr:from>
        <xdr:to>
          <xdr:col>3836</xdr:col>
          <xdr:colOff>0</xdr:colOff>
          <xdr:row>458819</xdr:row>
          <xdr:rowOff>0</xdr:rowOff>
        </xdr:to>
        <xdr:sp macro="" textlink="">
          <xdr:nvSpPr>
            <xdr:cNvPr id="61749" name="Button 309" hidden="1">
              <a:extLst>
                <a:ext uri="{63B3BB69-23CF-44E3-9099-C40C66FF867C}">
                  <a14:compatExt spid="_x0000_s61749"/>
                </a:ext>
                <a:ext uri="{FF2B5EF4-FFF2-40B4-BE49-F238E27FC236}">
                  <a16:creationId xmlns:a16="http://schemas.microsoft.com/office/drawing/2014/main" xmlns="" id="{00000000-0008-0000-3C00-00003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524355</xdr:row>
          <xdr:rowOff>0</xdr:rowOff>
        </xdr:from>
        <xdr:to>
          <xdr:col>3836</xdr:col>
          <xdr:colOff>0</xdr:colOff>
          <xdr:row>524355</xdr:row>
          <xdr:rowOff>0</xdr:rowOff>
        </xdr:to>
        <xdr:sp macro="" textlink="">
          <xdr:nvSpPr>
            <xdr:cNvPr id="61750" name="Button 310" hidden="1">
              <a:extLst>
                <a:ext uri="{63B3BB69-23CF-44E3-9099-C40C66FF867C}">
                  <a14:compatExt spid="_x0000_s61750"/>
                </a:ext>
                <a:ext uri="{FF2B5EF4-FFF2-40B4-BE49-F238E27FC236}">
                  <a16:creationId xmlns:a16="http://schemas.microsoft.com/office/drawing/2014/main" xmlns="" id="{00000000-0008-0000-3C00-00003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589891</xdr:row>
          <xdr:rowOff>0</xdr:rowOff>
        </xdr:from>
        <xdr:to>
          <xdr:col>3836</xdr:col>
          <xdr:colOff>0</xdr:colOff>
          <xdr:row>589891</xdr:row>
          <xdr:rowOff>0</xdr:rowOff>
        </xdr:to>
        <xdr:sp macro="" textlink="">
          <xdr:nvSpPr>
            <xdr:cNvPr id="61751" name="Button 311" hidden="1">
              <a:extLst>
                <a:ext uri="{63B3BB69-23CF-44E3-9099-C40C66FF867C}">
                  <a14:compatExt spid="_x0000_s61751"/>
                </a:ext>
                <a:ext uri="{FF2B5EF4-FFF2-40B4-BE49-F238E27FC236}">
                  <a16:creationId xmlns:a16="http://schemas.microsoft.com/office/drawing/2014/main" xmlns="" id="{00000000-0008-0000-3C00-00003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655427</xdr:row>
          <xdr:rowOff>0</xdr:rowOff>
        </xdr:from>
        <xdr:to>
          <xdr:col>3836</xdr:col>
          <xdr:colOff>0</xdr:colOff>
          <xdr:row>655427</xdr:row>
          <xdr:rowOff>0</xdr:rowOff>
        </xdr:to>
        <xdr:sp macro="" textlink="">
          <xdr:nvSpPr>
            <xdr:cNvPr id="61752" name="Button 312" hidden="1">
              <a:extLst>
                <a:ext uri="{63B3BB69-23CF-44E3-9099-C40C66FF867C}">
                  <a14:compatExt spid="_x0000_s61752"/>
                </a:ext>
                <a:ext uri="{FF2B5EF4-FFF2-40B4-BE49-F238E27FC236}">
                  <a16:creationId xmlns:a16="http://schemas.microsoft.com/office/drawing/2014/main" xmlns="" id="{00000000-0008-0000-3C00-00003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720963</xdr:row>
          <xdr:rowOff>0</xdr:rowOff>
        </xdr:from>
        <xdr:to>
          <xdr:col>3836</xdr:col>
          <xdr:colOff>0</xdr:colOff>
          <xdr:row>720963</xdr:row>
          <xdr:rowOff>0</xdr:rowOff>
        </xdr:to>
        <xdr:sp macro="" textlink="">
          <xdr:nvSpPr>
            <xdr:cNvPr id="61753" name="Button 313" hidden="1">
              <a:extLst>
                <a:ext uri="{63B3BB69-23CF-44E3-9099-C40C66FF867C}">
                  <a14:compatExt spid="_x0000_s61753"/>
                </a:ext>
                <a:ext uri="{FF2B5EF4-FFF2-40B4-BE49-F238E27FC236}">
                  <a16:creationId xmlns:a16="http://schemas.microsoft.com/office/drawing/2014/main" xmlns="" id="{00000000-0008-0000-3C00-00003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786499</xdr:row>
          <xdr:rowOff>0</xdr:rowOff>
        </xdr:from>
        <xdr:to>
          <xdr:col>3836</xdr:col>
          <xdr:colOff>0</xdr:colOff>
          <xdr:row>786499</xdr:row>
          <xdr:rowOff>0</xdr:rowOff>
        </xdr:to>
        <xdr:sp macro="" textlink="">
          <xdr:nvSpPr>
            <xdr:cNvPr id="61754" name="Button 314" hidden="1">
              <a:extLst>
                <a:ext uri="{63B3BB69-23CF-44E3-9099-C40C66FF867C}">
                  <a14:compatExt spid="_x0000_s61754"/>
                </a:ext>
                <a:ext uri="{FF2B5EF4-FFF2-40B4-BE49-F238E27FC236}">
                  <a16:creationId xmlns:a16="http://schemas.microsoft.com/office/drawing/2014/main" xmlns="" id="{00000000-0008-0000-3C00-00003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852035</xdr:row>
          <xdr:rowOff>0</xdr:rowOff>
        </xdr:from>
        <xdr:to>
          <xdr:col>3836</xdr:col>
          <xdr:colOff>0</xdr:colOff>
          <xdr:row>852035</xdr:row>
          <xdr:rowOff>0</xdr:rowOff>
        </xdr:to>
        <xdr:sp macro="" textlink="">
          <xdr:nvSpPr>
            <xdr:cNvPr id="61755" name="Button 315" hidden="1">
              <a:extLst>
                <a:ext uri="{63B3BB69-23CF-44E3-9099-C40C66FF867C}">
                  <a14:compatExt spid="_x0000_s61755"/>
                </a:ext>
                <a:ext uri="{FF2B5EF4-FFF2-40B4-BE49-F238E27FC236}">
                  <a16:creationId xmlns:a16="http://schemas.microsoft.com/office/drawing/2014/main" xmlns="" id="{00000000-0008-0000-3C00-00003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917571</xdr:row>
          <xdr:rowOff>0</xdr:rowOff>
        </xdr:from>
        <xdr:to>
          <xdr:col>3836</xdr:col>
          <xdr:colOff>0</xdr:colOff>
          <xdr:row>917571</xdr:row>
          <xdr:rowOff>0</xdr:rowOff>
        </xdr:to>
        <xdr:sp macro="" textlink="">
          <xdr:nvSpPr>
            <xdr:cNvPr id="61756" name="Button 316" hidden="1">
              <a:extLst>
                <a:ext uri="{63B3BB69-23CF-44E3-9099-C40C66FF867C}">
                  <a14:compatExt spid="_x0000_s61756"/>
                </a:ext>
                <a:ext uri="{FF2B5EF4-FFF2-40B4-BE49-F238E27FC236}">
                  <a16:creationId xmlns:a16="http://schemas.microsoft.com/office/drawing/2014/main" xmlns="" id="{00000000-0008-0000-3C00-00003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983107</xdr:row>
          <xdr:rowOff>0</xdr:rowOff>
        </xdr:from>
        <xdr:to>
          <xdr:col>3836</xdr:col>
          <xdr:colOff>0</xdr:colOff>
          <xdr:row>983107</xdr:row>
          <xdr:rowOff>0</xdr:rowOff>
        </xdr:to>
        <xdr:sp macro="" textlink="">
          <xdr:nvSpPr>
            <xdr:cNvPr id="61757" name="Button 317" hidden="1">
              <a:extLst>
                <a:ext uri="{63B3BB69-23CF-44E3-9099-C40C66FF867C}">
                  <a14:compatExt spid="_x0000_s61757"/>
                </a:ext>
                <a:ext uri="{FF2B5EF4-FFF2-40B4-BE49-F238E27FC236}">
                  <a16:creationId xmlns:a16="http://schemas.microsoft.com/office/drawing/2014/main" xmlns="" id="{00000000-0008-0000-3C00-00003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67</xdr:row>
          <xdr:rowOff>0</xdr:rowOff>
        </xdr:from>
        <xdr:to>
          <xdr:col>4092</xdr:col>
          <xdr:colOff>0</xdr:colOff>
          <xdr:row>67</xdr:row>
          <xdr:rowOff>0</xdr:rowOff>
        </xdr:to>
        <xdr:sp macro="" textlink="">
          <xdr:nvSpPr>
            <xdr:cNvPr id="61758" name="Button 318" hidden="1">
              <a:extLst>
                <a:ext uri="{63B3BB69-23CF-44E3-9099-C40C66FF867C}">
                  <a14:compatExt spid="_x0000_s61758"/>
                </a:ext>
                <a:ext uri="{FF2B5EF4-FFF2-40B4-BE49-F238E27FC236}">
                  <a16:creationId xmlns:a16="http://schemas.microsoft.com/office/drawing/2014/main" xmlns="" id="{00000000-0008-0000-3C00-00003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65603</xdr:row>
          <xdr:rowOff>0</xdr:rowOff>
        </xdr:from>
        <xdr:to>
          <xdr:col>4092</xdr:col>
          <xdr:colOff>0</xdr:colOff>
          <xdr:row>65603</xdr:row>
          <xdr:rowOff>0</xdr:rowOff>
        </xdr:to>
        <xdr:sp macro="" textlink="">
          <xdr:nvSpPr>
            <xdr:cNvPr id="61759" name="Button 319" hidden="1">
              <a:extLst>
                <a:ext uri="{63B3BB69-23CF-44E3-9099-C40C66FF867C}">
                  <a14:compatExt spid="_x0000_s61759"/>
                </a:ext>
                <a:ext uri="{FF2B5EF4-FFF2-40B4-BE49-F238E27FC236}">
                  <a16:creationId xmlns:a16="http://schemas.microsoft.com/office/drawing/2014/main" xmlns="" id="{00000000-0008-0000-3C00-00003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131139</xdr:row>
          <xdr:rowOff>0</xdr:rowOff>
        </xdr:from>
        <xdr:to>
          <xdr:col>4092</xdr:col>
          <xdr:colOff>0</xdr:colOff>
          <xdr:row>131139</xdr:row>
          <xdr:rowOff>0</xdr:rowOff>
        </xdr:to>
        <xdr:sp macro="" textlink="">
          <xdr:nvSpPr>
            <xdr:cNvPr id="61760" name="Button 320" hidden="1">
              <a:extLst>
                <a:ext uri="{63B3BB69-23CF-44E3-9099-C40C66FF867C}">
                  <a14:compatExt spid="_x0000_s61760"/>
                </a:ext>
                <a:ext uri="{FF2B5EF4-FFF2-40B4-BE49-F238E27FC236}">
                  <a16:creationId xmlns:a16="http://schemas.microsoft.com/office/drawing/2014/main" xmlns="" id="{00000000-0008-0000-3C00-00004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196675</xdr:row>
          <xdr:rowOff>0</xdr:rowOff>
        </xdr:from>
        <xdr:to>
          <xdr:col>4092</xdr:col>
          <xdr:colOff>0</xdr:colOff>
          <xdr:row>196675</xdr:row>
          <xdr:rowOff>0</xdr:rowOff>
        </xdr:to>
        <xdr:sp macro="" textlink="">
          <xdr:nvSpPr>
            <xdr:cNvPr id="61761" name="Button 321" hidden="1">
              <a:extLst>
                <a:ext uri="{63B3BB69-23CF-44E3-9099-C40C66FF867C}">
                  <a14:compatExt spid="_x0000_s61761"/>
                </a:ext>
                <a:ext uri="{FF2B5EF4-FFF2-40B4-BE49-F238E27FC236}">
                  <a16:creationId xmlns:a16="http://schemas.microsoft.com/office/drawing/2014/main" xmlns="" id="{00000000-0008-0000-3C00-00004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262211</xdr:row>
          <xdr:rowOff>0</xdr:rowOff>
        </xdr:from>
        <xdr:to>
          <xdr:col>4092</xdr:col>
          <xdr:colOff>0</xdr:colOff>
          <xdr:row>262211</xdr:row>
          <xdr:rowOff>0</xdr:rowOff>
        </xdr:to>
        <xdr:sp macro="" textlink="">
          <xdr:nvSpPr>
            <xdr:cNvPr id="61762" name="Button 322" hidden="1">
              <a:extLst>
                <a:ext uri="{63B3BB69-23CF-44E3-9099-C40C66FF867C}">
                  <a14:compatExt spid="_x0000_s61762"/>
                </a:ext>
                <a:ext uri="{FF2B5EF4-FFF2-40B4-BE49-F238E27FC236}">
                  <a16:creationId xmlns:a16="http://schemas.microsoft.com/office/drawing/2014/main" xmlns="" id="{00000000-0008-0000-3C00-00004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327747</xdr:row>
          <xdr:rowOff>0</xdr:rowOff>
        </xdr:from>
        <xdr:to>
          <xdr:col>4092</xdr:col>
          <xdr:colOff>0</xdr:colOff>
          <xdr:row>327747</xdr:row>
          <xdr:rowOff>0</xdr:rowOff>
        </xdr:to>
        <xdr:sp macro="" textlink="">
          <xdr:nvSpPr>
            <xdr:cNvPr id="61763" name="Button 323" hidden="1">
              <a:extLst>
                <a:ext uri="{63B3BB69-23CF-44E3-9099-C40C66FF867C}">
                  <a14:compatExt spid="_x0000_s61763"/>
                </a:ext>
                <a:ext uri="{FF2B5EF4-FFF2-40B4-BE49-F238E27FC236}">
                  <a16:creationId xmlns:a16="http://schemas.microsoft.com/office/drawing/2014/main" xmlns="" id="{00000000-0008-0000-3C00-00004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393283</xdr:row>
          <xdr:rowOff>0</xdr:rowOff>
        </xdr:from>
        <xdr:to>
          <xdr:col>4092</xdr:col>
          <xdr:colOff>0</xdr:colOff>
          <xdr:row>393283</xdr:row>
          <xdr:rowOff>0</xdr:rowOff>
        </xdr:to>
        <xdr:sp macro="" textlink="">
          <xdr:nvSpPr>
            <xdr:cNvPr id="61764" name="Button 324" hidden="1">
              <a:extLst>
                <a:ext uri="{63B3BB69-23CF-44E3-9099-C40C66FF867C}">
                  <a14:compatExt spid="_x0000_s61764"/>
                </a:ext>
                <a:ext uri="{FF2B5EF4-FFF2-40B4-BE49-F238E27FC236}">
                  <a16:creationId xmlns:a16="http://schemas.microsoft.com/office/drawing/2014/main" xmlns="" id="{00000000-0008-0000-3C00-00004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458819</xdr:row>
          <xdr:rowOff>0</xdr:rowOff>
        </xdr:from>
        <xdr:to>
          <xdr:col>4092</xdr:col>
          <xdr:colOff>0</xdr:colOff>
          <xdr:row>458819</xdr:row>
          <xdr:rowOff>0</xdr:rowOff>
        </xdr:to>
        <xdr:sp macro="" textlink="">
          <xdr:nvSpPr>
            <xdr:cNvPr id="61765" name="Button 325" hidden="1">
              <a:extLst>
                <a:ext uri="{63B3BB69-23CF-44E3-9099-C40C66FF867C}">
                  <a14:compatExt spid="_x0000_s61765"/>
                </a:ext>
                <a:ext uri="{FF2B5EF4-FFF2-40B4-BE49-F238E27FC236}">
                  <a16:creationId xmlns:a16="http://schemas.microsoft.com/office/drawing/2014/main" xmlns="" id="{00000000-0008-0000-3C00-00004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524355</xdr:row>
          <xdr:rowOff>0</xdr:rowOff>
        </xdr:from>
        <xdr:to>
          <xdr:col>4092</xdr:col>
          <xdr:colOff>0</xdr:colOff>
          <xdr:row>524355</xdr:row>
          <xdr:rowOff>0</xdr:rowOff>
        </xdr:to>
        <xdr:sp macro="" textlink="">
          <xdr:nvSpPr>
            <xdr:cNvPr id="61766" name="Button 326" hidden="1">
              <a:extLst>
                <a:ext uri="{63B3BB69-23CF-44E3-9099-C40C66FF867C}">
                  <a14:compatExt spid="_x0000_s61766"/>
                </a:ext>
                <a:ext uri="{FF2B5EF4-FFF2-40B4-BE49-F238E27FC236}">
                  <a16:creationId xmlns:a16="http://schemas.microsoft.com/office/drawing/2014/main" xmlns="" id="{00000000-0008-0000-3C00-00004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589891</xdr:row>
          <xdr:rowOff>0</xdr:rowOff>
        </xdr:from>
        <xdr:to>
          <xdr:col>4092</xdr:col>
          <xdr:colOff>0</xdr:colOff>
          <xdr:row>589891</xdr:row>
          <xdr:rowOff>0</xdr:rowOff>
        </xdr:to>
        <xdr:sp macro="" textlink="">
          <xdr:nvSpPr>
            <xdr:cNvPr id="61767" name="Button 327" hidden="1">
              <a:extLst>
                <a:ext uri="{63B3BB69-23CF-44E3-9099-C40C66FF867C}">
                  <a14:compatExt spid="_x0000_s61767"/>
                </a:ext>
                <a:ext uri="{FF2B5EF4-FFF2-40B4-BE49-F238E27FC236}">
                  <a16:creationId xmlns:a16="http://schemas.microsoft.com/office/drawing/2014/main" xmlns="" id="{00000000-0008-0000-3C00-00004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655427</xdr:row>
          <xdr:rowOff>0</xdr:rowOff>
        </xdr:from>
        <xdr:to>
          <xdr:col>4092</xdr:col>
          <xdr:colOff>0</xdr:colOff>
          <xdr:row>655427</xdr:row>
          <xdr:rowOff>0</xdr:rowOff>
        </xdr:to>
        <xdr:sp macro="" textlink="">
          <xdr:nvSpPr>
            <xdr:cNvPr id="61768" name="Button 328" hidden="1">
              <a:extLst>
                <a:ext uri="{63B3BB69-23CF-44E3-9099-C40C66FF867C}">
                  <a14:compatExt spid="_x0000_s61768"/>
                </a:ext>
                <a:ext uri="{FF2B5EF4-FFF2-40B4-BE49-F238E27FC236}">
                  <a16:creationId xmlns:a16="http://schemas.microsoft.com/office/drawing/2014/main" xmlns="" id="{00000000-0008-0000-3C00-00004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720963</xdr:row>
          <xdr:rowOff>0</xdr:rowOff>
        </xdr:from>
        <xdr:to>
          <xdr:col>4092</xdr:col>
          <xdr:colOff>0</xdr:colOff>
          <xdr:row>720963</xdr:row>
          <xdr:rowOff>0</xdr:rowOff>
        </xdr:to>
        <xdr:sp macro="" textlink="">
          <xdr:nvSpPr>
            <xdr:cNvPr id="61769" name="Button 329" hidden="1">
              <a:extLst>
                <a:ext uri="{63B3BB69-23CF-44E3-9099-C40C66FF867C}">
                  <a14:compatExt spid="_x0000_s61769"/>
                </a:ext>
                <a:ext uri="{FF2B5EF4-FFF2-40B4-BE49-F238E27FC236}">
                  <a16:creationId xmlns:a16="http://schemas.microsoft.com/office/drawing/2014/main" xmlns="" id="{00000000-0008-0000-3C00-00004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786499</xdr:row>
          <xdr:rowOff>0</xdr:rowOff>
        </xdr:from>
        <xdr:to>
          <xdr:col>4092</xdr:col>
          <xdr:colOff>0</xdr:colOff>
          <xdr:row>786499</xdr:row>
          <xdr:rowOff>0</xdr:rowOff>
        </xdr:to>
        <xdr:sp macro="" textlink="">
          <xdr:nvSpPr>
            <xdr:cNvPr id="61770" name="Button 330" hidden="1">
              <a:extLst>
                <a:ext uri="{63B3BB69-23CF-44E3-9099-C40C66FF867C}">
                  <a14:compatExt spid="_x0000_s61770"/>
                </a:ext>
                <a:ext uri="{FF2B5EF4-FFF2-40B4-BE49-F238E27FC236}">
                  <a16:creationId xmlns:a16="http://schemas.microsoft.com/office/drawing/2014/main" xmlns="" id="{00000000-0008-0000-3C00-00004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852035</xdr:row>
          <xdr:rowOff>0</xdr:rowOff>
        </xdr:from>
        <xdr:to>
          <xdr:col>4092</xdr:col>
          <xdr:colOff>0</xdr:colOff>
          <xdr:row>852035</xdr:row>
          <xdr:rowOff>0</xdr:rowOff>
        </xdr:to>
        <xdr:sp macro="" textlink="">
          <xdr:nvSpPr>
            <xdr:cNvPr id="61771" name="Button 331" hidden="1">
              <a:extLst>
                <a:ext uri="{63B3BB69-23CF-44E3-9099-C40C66FF867C}">
                  <a14:compatExt spid="_x0000_s61771"/>
                </a:ext>
                <a:ext uri="{FF2B5EF4-FFF2-40B4-BE49-F238E27FC236}">
                  <a16:creationId xmlns:a16="http://schemas.microsoft.com/office/drawing/2014/main" xmlns="" id="{00000000-0008-0000-3C00-00004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917571</xdr:row>
          <xdr:rowOff>0</xdr:rowOff>
        </xdr:from>
        <xdr:to>
          <xdr:col>4092</xdr:col>
          <xdr:colOff>0</xdr:colOff>
          <xdr:row>917571</xdr:row>
          <xdr:rowOff>0</xdr:rowOff>
        </xdr:to>
        <xdr:sp macro="" textlink="">
          <xdr:nvSpPr>
            <xdr:cNvPr id="61772" name="Button 332" hidden="1">
              <a:extLst>
                <a:ext uri="{63B3BB69-23CF-44E3-9099-C40C66FF867C}">
                  <a14:compatExt spid="_x0000_s61772"/>
                </a:ext>
                <a:ext uri="{FF2B5EF4-FFF2-40B4-BE49-F238E27FC236}">
                  <a16:creationId xmlns:a16="http://schemas.microsoft.com/office/drawing/2014/main" xmlns="" id="{00000000-0008-0000-3C00-00004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983107</xdr:row>
          <xdr:rowOff>0</xdr:rowOff>
        </xdr:from>
        <xdr:to>
          <xdr:col>4092</xdr:col>
          <xdr:colOff>0</xdr:colOff>
          <xdr:row>983107</xdr:row>
          <xdr:rowOff>0</xdr:rowOff>
        </xdr:to>
        <xdr:sp macro="" textlink="">
          <xdr:nvSpPr>
            <xdr:cNvPr id="61773" name="Button 333" hidden="1">
              <a:extLst>
                <a:ext uri="{63B3BB69-23CF-44E3-9099-C40C66FF867C}">
                  <a14:compatExt spid="_x0000_s61773"/>
                </a:ext>
                <a:ext uri="{FF2B5EF4-FFF2-40B4-BE49-F238E27FC236}">
                  <a16:creationId xmlns:a16="http://schemas.microsoft.com/office/drawing/2014/main" xmlns="" id="{00000000-0008-0000-3C00-00004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67</xdr:row>
          <xdr:rowOff>0</xdr:rowOff>
        </xdr:from>
        <xdr:to>
          <xdr:col>4348</xdr:col>
          <xdr:colOff>0</xdr:colOff>
          <xdr:row>67</xdr:row>
          <xdr:rowOff>0</xdr:rowOff>
        </xdr:to>
        <xdr:sp macro="" textlink="">
          <xdr:nvSpPr>
            <xdr:cNvPr id="61774" name="Button 334" hidden="1">
              <a:extLst>
                <a:ext uri="{63B3BB69-23CF-44E3-9099-C40C66FF867C}">
                  <a14:compatExt spid="_x0000_s61774"/>
                </a:ext>
                <a:ext uri="{FF2B5EF4-FFF2-40B4-BE49-F238E27FC236}">
                  <a16:creationId xmlns:a16="http://schemas.microsoft.com/office/drawing/2014/main" xmlns="" id="{00000000-0008-0000-3C00-00004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65603</xdr:row>
          <xdr:rowOff>0</xdr:rowOff>
        </xdr:from>
        <xdr:to>
          <xdr:col>4348</xdr:col>
          <xdr:colOff>0</xdr:colOff>
          <xdr:row>65603</xdr:row>
          <xdr:rowOff>0</xdr:rowOff>
        </xdr:to>
        <xdr:sp macro="" textlink="">
          <xdr:nvSpPr>
            <xdr:cNvPr id="61775" name="Button 335" hidden="1">
              <a:extLst>
                <a:ext uri="{63B3BB69-23CF-44E3-9099-C40C66FF867C}">
                  <a14:compatExt spid="_x0000_s61775"/>
                </a:ext>
                <a:ext uri="{FF2B5EF4-FFF2-40B4-BE49-F238E27FC236}">
                  <a16:creationId xmlns:a16="http://schemas.microsoft.com/office/drawing/2014/main" xmlns="" id="{00000000-0008-0000-3C00-00004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131139</xdr:row>
          <xdr:rowOff>0</xdr:rowOff>
        </xdr:from>
        <xdr:to>
          <xdr:col>4348</xdr:col>
          <xdr:colOff>0</xdr:colOff>
          <xdr:row>131139</xdr:row>
          <xdr:rowOff>0</xdr:rowOff>
        </xdr:to>
        <xdr:sp macro="" textlink="">
          <xdr:nvSpPr>
            <xdr:cNvPr id="61776" name="Button 336" hidden="1">
              <a:extLst>
                <a:ext uri="{63B3BB69-23CF-44E3-9099-C40C66FF867C}">
                  <a14:compatExt spid="_x0000_s61776"/>
                </a:ext>
                <a:ext uri="{FF2B5EF4-FFF2-40B4-BE49-F238E27FC236}">
                  <a16:creationId xmlns:a16="http://schemas.microsoft.com/office/drawing/2014/main" xmlns="" id="{00000000-0008-0000-3C00-00005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196675</xdr:row>
          <xdr:rowOff>0</xdr:rowOff>
        </xdr:from>
        <xdr:to>
          <xdr:col>4348</xdr:col>
          <xdr:colOff>0</xdr:colOff>
          <xdr:row>196675</xdr:row>
          <xdr:rowOff>0</xdr:rowOff>
        </xdr:to>
        <xdr:sp macro="" textlink="">
          <xdr:nvSpPr>
            <xdr:cNvPr id="61777" name="Button 337" hidden="1">
              <a:extLst>
                <a:ext uri="{63B3BB69-23CF-44E3-9099-C40C66FF867C}">
                  <a14:compatExt spid="_x0000_s61777"/>
                </a:ext>
                <a:ext uri="{FF2B5EF4-FFF2-40B4-BE49-F238E27FC236}">
                  <a16:creationId xmlns:a16="http://schemas.microsoft.com/office/drawing/2014/main" xmlns="" id="{00000000-0008-0000-3C00-00005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262211</xdr:row>
          <xdr:rowOff>0</xdr:rowOff>
        </xdr:from>
        <xdr:to>
          <xdr:col>4348</xdr:col>
          <xdr:colOff>0</xdr:colOff>
          <xdr:row>262211</xdr:row>
          <xdr:rowOff>0</xdr:rowOff>
        </xdr:to>
        <xdr:sp macro="" textlink="">
          <xdr:nvSpPr>
            <xdr:cNvPr id="61778" name="Button 338" hidden="1">
              <a:extLst>
                <a:ext uri="{63B3BB69-23CF-44E3-9099-C40C66FF867C}">
                  <a14:compatExt spid="_x0000_s61778"/>
                </a:ext>
                <a:ext uri="{FF2B5EF4-FFF2-40B4-BE49-F238E27FC236}">
                  <a16:creationId xmlns:a16="http://schemas.microsoft.com/office/drawing/2014/main" xmlns="" id="{00000000-0008-0000-3C00-00005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327747</xdr:row>
          <xdr:rowOff>0</xdr:rowOff>
        </xdr:from>
        <xdr:to>
          <xdr:col>4348</xdr:col>
          <xdr:colOff>0</xdr:colOff>
          <xdr:row>327747</xdr:row>
          <xdr:rowOff>0</xdr:rowOff>
        </xdr:to>
        <xdr:sp macro="" textlink="">
          <xdr:nvSpPr>
            <xdr:cNvPr id="61779" name="Button 339" hidden="1">
              <a:extLst>
                <a:ext uri="{63B3BB69-23CF-44E3-9099-C40C66FF867C}">
                  <a14:compatExt spid="_x0000_s61779"/>
                </a:ext>
                <a:ext uri="{FF2B5EF4-FFF2-40B4-BE49-F238E27FC236}">
                  <a16:creationId xmlns:a16="http://schemas.microsoft.com/office/drawing/2014/main" xmlns="" id="{00000000-0008-0000-3C00-00005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393283</xdr:row>
          <xdr:rowOff>0</xdr:rowOff>
        </xdr:from>
        <xdr:to>
          <xdr:col>4348</xdr:col>
          <xdr:colOff>0</xdr:colOff>
          <xdr:row>393283</xdr:row>
          <xdr:rowOff>0</xdr:rowOff>
        </xdr:to>
        <xdr:sp macro="" textlink="">
          <xdr:nvSpPr>
            <xdr:cNvPr id="61780" name="Button 340" hidden="1">
              <a:extLst>
                <a:ext uri="{63B3BB69-23CF-44E3-9099-C40C66FF867C}">
                  <a14:compatExt spid="_x0000_s61780"/>
                </a:ext>
                <a:ext uri="{FF2B5EF4-FFF2-40B4-BE49-F238E27FC236}">
                  <a16:creationId xmlns:a16="http://schemas.microsoft.com/office/drawing/2014/main" xmlns="" id="{00000000-0008-0000-3C00-00005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458819</xdr:row>
          <xdr:rowOff>0</xdr:rowOff>
        </xdr:from>
        <xdr:to>
          <xdr:col>4348</xdr:col>
          <xdr:colOff>0</xdr:colOff>
          <xdr:row>458819</xdr:row>
          <xdr:rowOff>0</xdr:rowOff>
        </xdr:to>
        <xdr:sp macro="" textlink="">
          <xdr:nvSpPr>
            <xdr:cNvPr id="61781" name="Button 341" hidden="1">
              <a:extLst>
                <a:ext uri="{63B3BB69-23CF-44E3-9099-C40C66FF867C}">
                  <a14:compatExt spid="_x0000_s61781"/>
                </a:ext>
                <a:ext uri="{FF2B5EF4-FFF2-40B4-BE49-F238E27FC236}">
                  <a16:creationId xmlns:a16="http://schemas.microsoft.com/office/drawing/2014/main" xmlns="" id="{00000000-0008-0000-3C00-00005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524355</xdr:row>
          <xdr:rowOff>0</xdr:rowOff>
        </xdr:from>
        <xdr:to>
          <xdr:col>4348</xdr:col>
          <xdr:colOff>0</xdr:colOff>
          <xdr:row>524355</xdr:row>
          <xdr:rowOff>0</xdr:rowOff>
        </xdr:to>
        <xdr:sp macro="" textlink="">
          <xdr:nvSpPr>
            <xdr:cNvPr id="61782" name="Button 342" hidden="1">
              <a:extLst>
                <a:ext uri="{63B3BB69-23CF-44E3-9099-C40C66FF867C}">
                  <a14:compatExt spid="_x0000_s61782"/>
                </a:ext>
                <a:ext uri="{FF2B5EF4-FFF2-40B4-BE49-F238E27FC236}">
                  <a16:creationId xmlns:a16="http://schemas.microsoft.com/office/drawing/2014/main" xmlns="" id="{00000000-0008-0000-3C00-00005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589891</xdr:row>
          <xdr:rowOff>0</xdr:rowOff>
        </xdr:from>
        <xdr:to>
          <xdr:col>4348</xdr:col>
          <xdr:colOff>0</xdr:colOff>
          <xdr:row>589891</xdr:row>
          <xdr:rowOff>0</xdr:rowOff>
        </xdr:to>
        <xdr:sp macro="" textlink="">
          <xdr:nvSpPr>
            <xdr:cNvPr id="61783" name="Button 343" hidden="1">
              <a:extLst>
                <a:ext uri="{63B3BB69-23CF-44E3-9099-C40C66FF867C}">
                  <a14:compatExt spid="_x0000_s61783"/>
                </a:ext>
                <a:ext uri="{FF2B5EF4-FFF2-40B4-BE49-F238E27FC236}">
                  <a16:creationId xmlns:a16="http://schemas.microsoft.com/office/drawing/2014/main" xmlns="" id="{00000000-0008-0000-3C00-00005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655427</xdr:row>
          <xdr:rowOff>0</xdr:rowOff>
        </xdr:from>
        <xdr:to>
          <xdr:col>4348</xdr:col>
          <xdr:colOff>0</xdr:colOff>
          <xdr:row>655427</xdr:row>
          <xdr:rowOff>0</xdr:rowOff>
        </xdr:to>
        <xdr:sp macro="" textlink="">
          <xdr:nvSpPr>
            <xdr:cNvPr id="61784" name="Button 344" hidden="1">
              <a:extLst>
                <a:ext uri="{63B3BB69-23CF-44E3-9099-C40C66FF867C}">
                  <a14:compatExt spid="_x0000_s61784"/>
                </a:ext>
                <a:ext uri="{FF2B5EF4-FFF2-40B4-BE49-F238E27FC236}">
                  <a16:creationId xmlns:a16="http://schemas.microsoft.com/office/drawing/2014/main" xmlns="" id="{00000000-0008-0000-3C00-00005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720963</xdr:row>
          <xdr:rowOff>0</xdr:rowOff>
        </xdr:from>
        <xdr:to>
          <xdr:col>4348</xdr:col>
          <xdr:colOff>0</xdr:colOff>
          <xdr:row>720963</xdr:row>
          <xdr:rowOff>0</xdr:rowOff>
        </xdr:to>
        <xdr:sp macro="" textlink="">
          <xdr:nvSpPr>
            <xdr:cNvPr id="61785" name="Button 345" hidden="1">
              <a:extLst>
                <a:ext uri="{63B3BB69-23CF-44E3-9099-C40C66FF867C}">
                  <a14:compatExt spid="_x0000_s61785"/>
                </a:ext>
                <a:ext uri="{FF2B5EF4-FFF2-40B4-BE49-F238E27FC236}">
                  <a16:creationId xmlns:a16="http://schemas.microsoft.com/office/drawing/2014/main" xmlns="" id="{00000000-0008-0000-3C00-00005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786499</xdr:row>
          <xdr:rowOff>0</xdr:rowOff>
        </xdr:from>
        <xdr:to>
          <xdr:col>4348</xdr:col>
          <xdr:colOff>0</xdr:colOff>
          <xdr:row>786499</xdr:row>
          <xdr:rowOff>0</xdr:rowOff>
        </xdr:to>
        <xdr:sp macro="" textlink="">
          <xdr:nvSpPr>
            <xdr:cNvPr id="61786" name="Button 346" hidden="1">
              <a:extLst>
                <a:ext uri="{63B3BB69-23CF-44E3-9099-C40C66FF867C}">
                  <a14:compatExt spid="_x0000_s61786"/>
                </a:ext>
                <a:ext uri="{FF2B5EF4-FFF2-40B4-BE49-F238E27FC236}">
                  <a16:creationId xmlns:a16="http://schemas.microsoft.com/office/drawing/2014/main" xmlns="" id="{00000000-0008-0000-3C00-00005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852035</xdr:row>
          <xdr:rowOff>0</xdr:rowOff>
        </xdr:from>
        <xdr:to>
          <xdr:col>4348</xdr:col>
          <xdr:colOff>0</xdr:colOff>
          <xdr:row>852035</xdr:row>
          <xdr:rowOff>0</xdr:rowOff>
        </xdr:to>
        <xdr:sp macro="" textlink="">
          <xdr:nvSpPr>
            <xdr:cNvPr id="61787" name="Button 347" hidden="1">
              <a:extLst>
                <a:ext uri="{63B3BB69-23CF-44E3-9099-C40C66FF867C}">
                  <a14:compatExt spid="_x0000_s61787"/>
                </a:ext>
                <a:ext uri="{FF2B5EF4-FFF2-40B4-BE49-F238E27FC236}">
                  <a16:creationId xmlns:a16="http://schemas.microsoft.com/office/drawing/2014/main" xmlns="" id="{00000000-0008-0000-3C00-00005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917571</xdr:row>
          <xdr:rowOff>0</xdr:rowOff>
        </xdr:from>
        <xdr:to>
          <xdr:col>4348</xdr:col>
          <xdr:colOff>0</xdr:colOff>
          <xdr:row>917571</xdr:row>
          <xdr:rowOff>0</xdr:rowOff>
        </xdr:to>
        <xdr:sp macro="" textlink="">
          <xdr:nvSpPr>
            <xdr:cNvPr id="61788" name="Button 348" hidden="1">
              <a:extLst>
                <a:ext uri="{63B3BB69-23CF-44E3-9099-C40C66FF867C}">
                  <a14:compatExt spid="_x0000_s61788"/>
                </a:ext>
                <a:ext uri="{FF2B5EF4-FFF2-40B4-BE49-F238E27FC236}">
                  <a16:creationId xmlns:a16="http://schemas.microsoft.com/office/drawing/2014/main" xmlns="" id="{00000000-0008-0000-3C00-00005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983107</xdr:row>
          <xdr:rowOff>0</xdr:rowOff>
        </xdr:from>
        <xdr:to>
          <xdr:col>4348</xdr:col>
          <xdr:colOff>0</xdr:colOff>
          <xdr:row>983107</xdr:row>
          <xdr:rowOff>0</xdr:rowOff>
        </xdr:to>
        <xdr:sp macro="" textlink="">
          <xdr:nvSpPr>
            <xdr:cNvPr id="61789" name="Button 349" hidden="1">
              <a:extLst>
                <a:ext uri="{63B3BB69-23CF-44E3-9099-C40C66FF867C}">
                  <a14:compatExt spid="_x0000_s61789"/>
                </a:ext>
                <a:ext uri="{FF2B5EF4-FFF2-40B4-BE49-F238E27FC236}">
                  <a16:creationId xmlns:a16="http://schemas.microsoft.com/office/drawing/2014/main" xmlns="" id="{00000000-0008-0000-3C00-00005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67</xdr:row>
          <xdr:rowOff>0</xdr:rowOff>
        </xdr:from>
        <xdr:to>
          <xdr:col>4604</xdr:col>
          <xdr:colOff>0</xdr:colOff>
          <xdr:row>67</xdr:row>
          <xdr:rowOff>0</xdr:rowOff>
        </xdr:to>
        <xdr:sp macro="" textlink="">
          <xdr:nvSpPr>
            <xdr:cNvPr id="61790" name="Button 350" hidden="1">
              <a:extLst>
                <a:ext uri="{63B3BB69-23CF-44E3-9099-C40C66FF867C}">
                  <a14:compatExt spid="_x0000_s61790"/>
                </a:ext>
                <a:ext uri="{FF2B5EF4-FFF2-40B4-BE49-F238E27FC236}">
                  <a16:creationId xmlns:a16="http://schemas.microsoft.com/office/drawing/2014/main" xmlns="" id="{00000000-0008-0000-3C00-00005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65603</xdr:row>
          <xdr:rowOff>0</xdr:rowOff>
        </xdr:from>
        <xdr:to>
          <xdr:col>4604</xdr:col>
          <xdr:colOff>0</xdr:colOff>
          <xdr:row>65603</xdr:row>
          <xdr:rowOff>0</xdr:rowOff>
        </xdr:to>
        <xdr:sp macro="" textlink="">
          <xdr:nvSpPr>
            <xdr:cNvPr id="61791" name="Button 351" hidden="1">
              <a:extLst>
                <a:ext uri="{63B3BB69-23CF-44E3-9099-C40C66FF867C}">
                  <a14:compatExt spid="_x0000_s61791"/>
                </a:ext>
                <a:ext uri="{FF2B5EF4-FFF2-40B4-BE49-F238E27FC236}">
                  <a16:creationId xmlns:a16="http://schemas.microsoft.com/office/drawing/2014/main" xmlns="" id="{00000000-0008-0000-3C00-00005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131139</xdr:row>
          <xdr:rowOff>0</xdr:rowOff>
        </xdr:from>
        <xdr:to>
          <xdr:col>4604</xdr:col>
          <xdr:colOff>0</xdr:colOff>
          <xdr:row>131139</xdr:row>
          <xdr:rowOff>0</xdr:rowOff>
        </xdr:to>
        <xdr:sp macro="" textlink="">
          <xdr:nvSpPr>
            <xdr:cNvPr id="61792" name="Button 352" hidden="1">
              <a:extLst>
                <a:ext uri="{63B3BB69-23CF-44E3-9099-C40C66FF867C}">
                  <a14:compatExt spid="_x0000_s61792"/>
                </a:ext>
                <a:ext uri="{FF2B5EF4-FFF2-40B4-BE49-F238E27FC236}">
                  <a16:creationId xmlns:a16="http://schemas.microsoft.com/office/drawing/2014/main" xmlns="" id="{00000000-0008-0000-3C00-00006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196675</xdr:row>
          <xdr:rowOff>0</xdr:rowOff>
        </xdr:from>
        <xdr:to>
          <xdr:col>4604</xdr:col>
          <xdr:colOff>0</xdr:colOff>
          <xdr:row>196675</xdr:row>
          <xdr:rowOff>0</xdr:rowOff>
        </xdr:to>
        <xdr:sp macro="" textlink="">
          <xdr:nvSpPr>
            <xdr:cNvPr id="61793" name="Button 353" hidden="1">
              <a:extLst>
                <a:ext uri="{63B3BB69-23CF-44E3-9099-C40C66FF867C}">
                  <a14:compatExt spid="_x0000_s61793"/>
                </a:ext>
                <a:ext uri="{FF2B5EF4-FFF2-40B4-BE49-F238E27FC236}">
                  <a16:creationId xmlns:a16="http://schemas.microsoft.com/office/drawing/2014/main" xmlns="" id="{00000000-0008-0000-3C00-00006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262211</xdr:row>
          <xdr:rowOff>0</xdr:rowOff>
        </xdr:from>
        <xdr:to>
          <xdr:col>4604</xdr:col>
          <xdr:colOff>0</xdr:colOff>
          <xdr:row>262211</xdr:row>
          <xdr:rowOff>0</xdr:rowOff>
        </xdr:to>
        <xdr:sp macro="" textlink="">
          <xdr:nvSpPr>
            <xdr:cNvPr id="61794" name="Button 354" hidden="1">
              <a:extLst>
                <a:ext uri="{63B3BB69-23CF-44E3-9099-C40C66FF867C}">
                  <a14:compatExt spid="_x0000_s61794"/>
                </a:ext>
                <a:ext uri="{FF2B5EF4-FFF2-40B4-BE49-F238E27FC236}">
                  <a16:creationId xmlns:a16="http://schemas.microsoft.com/office/drawing/2014/main" xmlns="" id="{00000000-0008-0000-3C00-00006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327747</xdr:row>
          <xdr:rowOff>0</xdr:rowOff>
        </xdr:from>
        <xdr:to>
          <xdr:col>4604</xdr:col>
          <xdr:colOff>0</xdr:colOff>
          <xdr:row>327747</xdr:row>
          <xdr:rowOff>0</xdr:rowOff>
        </xdr:to>
        <xdr:sp macro="" textlink="">
          <xdr:nvSpPr>
            <xdr:cNvPr id="61795" name="Button 355" hidden="1">
              <a:extLst>
                <a:ext uri="{63B3BB69-23CF-44E3-9099-C40C66FF867C}">
                  <a14:compatExt spid="_x0000_s61795"/>
                </a:ext>
                <a:ext uri="{FF2B5EF4-FFF2-40B4-BE49-F238E27FC236}">
                  <a16:creationId xmlns:a16="http://schemas.microsoft.com/office/drawing/2014/main" xmlns="" id="{00000000-0008-0000-3C00-00006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393283</xdr:row>
          <xdr:rowOff>0</xdr:rowOff>
        </xdr:from>
        <xdr:to>
          <xdr:col>4604</xdr:col>
          <xdr:colOff>0</xdr:colOff>
          <xdr:row>393283</xdr:row>
          <xdr:rowOff>0</xdr:rowOff>
        </xdr:to>
        <xdr:sp macro="" textlink="">
          <xdr:nvSpPr>
            <xdr:cNvPr id="61796" name="Button 356" hidden="1">
              <a:extLst>
                <a:ext uri="{63B3BB69-23CF-44E3-9099-C40C66FF867C}">
                  <a14:compatExt spid="_x0000_s61796"/>
                </a:ext>
                <a:ext uri="{FF2B5EF4-FFF2-40B4-BE49-F238E27FC236}">
                  <a16:creationId xmlns:a16="http://schemas.microsoft.com/office/drawing/2014/main" xmlns="" id="{00000000-0008-0000-3C00-00006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458819</xdr:row>
          <xdr:rowOff>0</xdr:rowOff>
        </xdr:from>
        <xdr:to>
          <xdr:col>4604</xdr:col>
          <xdr:colOff>0</xdr:colOff>
          <xdr:row>458819</xdr:row>
          <xdr:rowOff>0</xdr:rowOff>
        </xdr:to>
        <xdr:sp macro="" textlink="">
          <xdr:nvSpPr>
            <xdr:cNvPr id="61797" name="Button 357" hidden="1">
              <a:extLst>
                <a:ext uri="{63B3BB69-23CF-44E3-9099-C40C66FF867C}">
                  <a14:compatExt spid="_x0000_s61797"/>
                </a:ext>
                <a:ext uri="{FF2B5EF4-FFF2-40B4-BE49-F238E27FC236}">
                  <a16:creationId xmlns:a16="http://schemas.microsoft.com/office/drawing/2014/main" xmlns="" id="{00000000-0008-0000-3C00-00006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524355</xdr:row>
          <xdr:rowOff>0</xdr:rowOff>
        </xdr:from>
        <xdr:to>
          <xdr:col>4604</xdr:col>
          <xdr:colOff>0</xdr:colOff>
          <xdr:row>524355</xdr:row>
          <xdr:rowOff>0</xdr:rowOff>
        </xdr:to>
        <xdr:sp macro="" textlink="">
          <xdr:nvSpPr>
            <xdr:cNvPr id="61798" name="Button 358" hidden="1">
              <a:extLst>
                <a:ext uri="{63B3BB69-23CF-44E3-9099-C40C66FF867C}">
                  <a14:compatExt spid="_x0000_s61798"/>
                </a:ext>
                <a:ext uri="{FF2B5EF4-FFF2-40B4-BE49-F238E27FC236}">
                  <a16:creationId xmlns:a16="http://schemas.microsoft.com/office/drawing/2014/main" xmlns="" id="{00000000-0008-0000-3C00-00006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589891</xdr:row>
          <xdr:rowOff>0</xdr:rowOff>
        </xdr:from>
        <xdr:to>
          <xdr:col>4604</xdr:col>
          <xdr:colOff>0</xdr:colOff>
          <xdr:row>589891</xdr:row>
          <xdr:rowOff>0</xdr:rowOff>
        </xdr:to>
        <xdr:sp macro="" textlink="">
          <xdr:nvSpPr>
            <xdr:cNvPr id="61799" name="Button 359" hidden="1">
              <a:extLst>
                <a:ext uri="{63B3BB69-23CF-44E3-9099-C40C66FF867C}">
                  <a14:compatExt spid="_x0000_s61799"/>
                </a:ext>
                <a:ext uri="{FF2B5EF4-FFF2-40B4-BE49-F238E27FC236}">
                  <a16:creationId xmlns:a16="http://schemas.microsoft.com/office/drawing/2014/main" xmlns="" id="{00000000-0008-0000-3C00-00006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655427</xdr:row>
          <xdr:rowOff>0</xdr:rowOff>
        </xdr:from>
        <xdr:to>
          <xdr:col>4604</xdr:col>
          <xdr:colOff>0</xdr:colOff>
          <xdr:row>655427</xdr:row>
          <xdr:rowOff>0</xdr:rowOff>
        </xdr:to>
        <xdr:sp macro="" textlink="">
          <xdr:nvSpPr>
            <xdr:cNvPr id="61800" name="Button 360" hidden="1">
              <a:extLst>
                <a:ext uri="{63B3BB69-23CF-44E3-9099-C40C66FF867C}">
                  <a14:compatExt spid="_x0000_s61800"/>
                </a:ext>
                <a:ext uri="{FF2B5EF4-FFF2-40B4-BE49-F238E27FC236}">
                  <a16:creationId xmlns:a16="http://schemas.microsoft.com/office/drawing/2014/main" xmlns="" id="{00000000-0008-0000-3C00-00006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720963</xdr:row>
          <xdr:rowOff>0</xdr:rowOff>
        </xdr:from>
        <xdr:to>
          <xdr:col>4604</xdr:col>
          <xdr:colOff>0</xdr:colOff>
          <xdr:row>720963</xdr:row>
          <xdr:rowOff>0</xdr:rowOff>
        </xdr:to>
        <xdr:sp macro="" textlink="">
          <xdr:nvSpPr>
            <xdr:cNvPr id="61801" name="Button 361" hidden="1">
              <a:extLst>
                <a:ext uri="{63B3BB69-23CF-44E3-9099-C40C66FF867C}">
                  <a14:compatExt spid="_x0000_s61801"/>
                </a:ext>
                <a:ext uri="{FF2B5EF4-FFF2-40B4-BE49-F238E27FC236}">
                  <a16:creationId xmlns:a16="http://schemas.microsoft.com/office/drawing/2014/main" xmlns="" id="{00000000-0008-0000-3C00-00006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786499</xdr:row>
          <xdr:rowOff>0</xdr:rowOff>
        </xdr:from>
        <xdr:to>
          <xdr:col>4604</xdr:col>
          <xdr:colOff>0</xdr:colOff>
          <xdr:row>786499</xdr:row>
          <xdr:rowOff>0</xdr:rowOff>
        </xdr:to>
        <xdr:sp macro="" textlink="">
          <xdr:nvSpPr>
            <xdr:cNvPr id="61802" name="Button 362" hidden="1">
              <a:extLst>
                <a:ext uri="{63B3BB69-23CF-44E3-9099-C40C66FF867C}">
                  <a14:compatExt spid="_x0000_s61802"/>
                </a:ext>
                <a:ext uri="{FF2B5EF4-FFF2-40B4-BE49-F238E27FC236}">
                  <a16:creationId xmlns:a16="http://schemas.microsoft.com/office/drawing/2014/main" xmlns="" id="{00000000-0008-0000-3C00-00006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852035</xdr:row>
          <xdr:rowOff>0</xdr:rowOff>
        </xdr:from>
        <xdr:to>
          <xdr:col>4604</xdr:col>
          <xdr:colOff>0</xdr:colOff>
          <xdr:row>852035</xdr:row>
          <xdr:rowOff>0</xdr:rowOff>
        </xdr:to>
        <xdr:sp macro="" textlink="">
          <xdr:nvSpPr>
            <xdr:cNvPr id="61803" name="Button 363" hidden="1">
              <a:extLst>
                <a:ext uri="{63B3BB69-23CF-44E3-9099-C40C66FF867C}">
                  <a14:compatExt spid="_x0000_s61803"/>
                </a:ext>
                <a:ext uri="{FF2B5EF4-FFF2-40B4-BE49-F238E27FC236}">
                  <a16:creationId xmlns:a16="http://schemas.microsoft.com/office/drawing/2014/main" xmlns="" id="{00000000-0008-0000-3C00-00006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917571</xdr:row>
          <xdr:rowOff>0</xdr:rowOff>
        </xdr:from>
        <xdr:to>
          <xdr:col>4604</xdr:col>
          <xdr:colOff>0</xdr:colOff>
          <xdr:row>917571</xdr:row>
          <xdr:rowOff>0</xdr:rowOff>
        </xdr:to>
        <xdr:sp macro="" textlink="">
          <xdr:nvSpPr>
            <xdr:cNvPr id="61804" name="Button 364" hidden="1">
              <a:extLst>
                <a:ext uri="{63B3BB69-23CF-44E3-9099-C40C66FF867C}">
                  <a14:compatExt spid="_x0000_s61804"/>
                </a:ext>
                <a:ext uri="{FF2B5EF4-FFF2-40B4-BE49-F238E27FC236}">
                  <a16:creationId xmlns:a16="http://schemas.microsoft.com/office/drawing/2014/main" xmlns="" id="{00000000-0008-0000-3C00-00006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983107</xdr:row>
          <xdr:rowOff>0</xdr:rowOff>
        </xdr:from>
        <xdr:to>
          <xdr:col>4604</xdr:col>
          <xdr:colOff>0</xdr:colOff>
          <xdr:row>983107</xdr:row>
          <xdr:rowOff>0</xdr:rowOff>
        </xdr:to>
        <xdr:sp macro="" textlink="">
          <xdr:nvSpPr>
            <xdr:cNvPr id="61805" name="Button 365" hidden="1">
              <a:extLst>
                <a:ext uri="{63B3BB69-23CF-44E3-9099-C40C66FF867C}">
                  <a14:compatExt spid="_x0000_s61805"/>
                </a:ext>
                <a:ext uri="{FF2B5EF4-FFF2-40B4-BE49-F238E27FC236}">
                  <a16:creationId xmlns:a16="http://schemas.microsoft.com/office/drawing/2014/main" xmlns="" id="{00000000-0008-0000-3C00-00006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67</xdr:row>
          <xdr:rowOff>0</xdr:rowOff>
        </xdr:from>
        <xdr:to>
          <xdr:col>4860</xdr:col>
          <xdr:colOff>0</xdr:colOff>
          <xdr:row>67</xdr:row>
          <xdr:rowOff>0</xdr:rowOff>
        </xdr:to>
        <xdr:sp macro="" textlink="">
          <xdr:nvSpPr>
            <xdr:cNvPr id="61806" name="Button 366" hidden="1">
              <a:extLst>
                <a:ext uri="{63B3BB69-23CF-44E3-9099-C40C66FF867C}">
                  <a14:compatExt spid="_x0000_s61806"/>
                </a:ext>
                <a:ext uri="{FF2B5EF4-FFF2-40B4-BE49-F238E27FC236}">
                  <a16:creationId xmlns:a16="http://schemas.microsoft.com/office/drawing/2014/main" xmlns="" id="{00000000-0008-0000-3C00-00006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65603</xdr:row>
          <xdr:rowOff>0</xdr:rowOff>
        </xdr:from>
        <xdr:to>
          <xdr:col>4860</xdr:col>
          <xdr:colOff>0</xdr:colOff>
          <xdr:row>65603</xdr:row>
          <xdr:rowOff>0</xdr:rowOff>
        </xdr:to>
        <xdr:sp macro="" textlink="">
          <xdr:nvSpPr>
            <xdr:cNvPr id="61807" name="Button 367" hidden="1">
              <a:extLst>
                <a:ext uri="{63B3BB69-23CF-44E3-9099-C40C66FF867C}">
                  <a14:compatExt spid="_x0000_s61807"/>
                </a:ext>
                <a:ext uri="{FF2B5EF4-FFF2-40B4-BE49-F238E27FC236}">
                  <a16:creationId xmlns:a16="http://schemas.microsoft.com/office/drawing/2014/main" xmlns="" id="{00000000-0008-0000-3C00-00006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131139</xdr:row>
          <xdr:rowOff>0</xdr:rowOff>
        </xdr:from>
        <xdr:to>
          <xdr:col>4860</xdr:col>
          <xdr:colOff>0</xdr:colOff>
          <xdr:row>131139</xdr:row>
          <xdr:rowOff>0</xdr:rowOff>
        </xdr:to>
        <xdr:sp macro="" textlink="">
          <xdr:nvSpPr>
            <xdr:cNvPr id="61808" name="Button 368" hidden="1">
              <a:extLst>
                <a:ext uri="{63B3BB69-23CF-44E3-9099-C40C66FF867C}">
                  <a14:compatExt spid="_x0000_s61808"/>
                </a:ext>
                <a:ext uri="{FF2B5EF4-FFF2-40B4-BE49-F238E27FC236}">
                  <a16:creationId xmlns:a16="http://schemas.microsoft.com/office/drawing/2014/main" xmlns="" id="{00000000-0008-0000-3C00-00007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196675</xdr:row>
          <xdr:rowOff>0</xdr:rowOff>
        </xdr:from>
        <xdr:to>
          <xdr:col>4860</xdr:col>
          <xdr:colOff>0</xdr:colOff>
          <xdr:row>196675</xdr:row>
          <xdr:rowOff>0</xdr:rowOff>
        </xdr:to>
        <xdr:sp macro="" textlink="">
          <xdr:nvSpPr>
            <xdr:cNvPr id="61809" name="Button 369" hidden="1">
              <a:extLst>
                <a:ext uri="{63B3BB69-23CF-44E3-9099-C40C66FF867C}">
                  <a14:compatExt spid="_x0000_s61809"/>
                </a:ext>
                <a:ext uri="{FF2B5EF4-FFF2-40B4-BE49-F238E27FC236}">
                  <a16:creationId xmlns:a16="http://schemas.microsoft.com/office/drawing/2014/main" xmlns="" id="{00000000-0008-0000-3C00-00007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262211</xdr:row>
          <xdr:rowOff>0</xdr:rowOff>
        </xdr:from>
        <xdr:to>
          <xdr:col>4860</xdr:col>
          <xdr:colOff>0</xdr:colOff>
          <xdr:row>262211</xdr:row>
          <xdr:rowOff>0</xdr:rowOff>
        </xdr:to>
        <xdr:sp macro="" textlink="">
          <xdr:nvSpPr>
            <xdr:cNvPr id="61810" name="Button 370" hidden="1">
              <a:extLst>
                <a:ext uri="{63B3BB69-23CF-44E3-9099-C40C66FF867C}">
                  <a14:compatExt spid="_x0000_s61810"/>
                </a:ext>
                <a:ext uri="{FF2B5EF4-FFF2-40B4-BE49-F238E27FC236}">
                  <a16:creationId xmlns:a16="http://schemas.microsoft.com/office/drawing/2014/main" xmlns="" id="{00000000-0008-0000-3C00-00007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327747</xdr:row>
          <xdr:rowOff>0</xdr:rowOff>
        </xdr:from>
        <xdr:to>
          <xdr:col>4860</xdr:col>
          <xdr:colOff>0</xdr:colOff>
          <xdr:row>327747</xdr:row>
          <xdr:rowOff>0</xdr:rowOff>
        </xdr:to>
        <xdr:sp macro="" textlink="">
          <xdr:nvSpPr>
            <xdr:cNvPr id="61811" name="Button 371" hidden="1">
              <a:extLst>
                <a:ext uri="{63B3BB69-23CF-44E3-9099-C40C66FF867C}">
                  <a14:compatExt spid="_x0000_s61811"/>
                </a:ext>
                <a:ext uri="{FF2B5EF4-FFF2-40B4-BE49-F238E27FC236}">
                  <a16:creationId xmlns:a16="http://schemas.microsoft.com/office/drawing/2014/main" xmlns="" id="{00000000-0008-0000-3C00-00007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393283</xdr:row>
          <xdr:rowOff>0</xdr:rowOff>
        </xdr:from>
        <xdr:to>
          <xdr:col>4860</xdr:col>
          <xdr:colOff>0</xdr:colOff>
          <xdr:row>393283</xdr:row>
          <xdr:rowOff>0</xdr:rowOff>
        </xdr:to>
        <xdr:sp macro="" textlink="">
          <xdr:nvSpPr>
            <xdr:cNvPr id="61812" name="Button 372" hidden="1">
              <a:extLst>
                <a:ext uri="{63B3BB69-23CF-44E3-9099-C40C66FF867C}">
                  <a14:compatExt spid="_x0000_s61812"/>
                </a:ext>
                <a:ext uri="{FF2B5EF4-FFF2-40B4-BE49-F238E27FC236}">
                  <a16:creationId xmlns:a16="http://schemas.microsoft.com/office/drawing/2014/main" xmlns="" id="{00000000-0008-0000-3C00-00007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458819</xdr:row>
          <xdr:rowOff>0</xdr:rowOff>
        </xdr:from>
        <xdr:to>
          <xdr:col>4860</xdr:col>
          <xdr:colOff>0</xdr:colOff>
          <xdr:row>458819</xdr:row>
          <xdr:rowOff>0</xdr:rowOff>
        </xdr:to>
        <xdr:sp macro="" textlink="">
          <xdr:nvSpPr>
            <xdr:cNvPr id="61813" name="Button 373" hidden="1">
              <a:extLst>
                <a:ext uri="{63B3BB69-23CF-44E3-9099-C40C66FF867C}">
                  <a14:compatExt spid="_x0000_s61813"/>
                </a:ext>
                <a:ext uri="{FF2B5EF4-FFF2-40B4-BE49-F238E27FC236}">
                  <a16:creationId xmlns:a16="http://schemas.microsoft.com/office/drawing/2014/main" xmlns="" id="{00000000-0008-0000-3C00-00007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524355</xdr:row>
          <xdr:rowOff>0</xdr:rowOff>
        </xdr:from>
        <xdr:to>
          <xdr:col>4860</xdr:col>
          <xdr:colOff>0</xdr:colOff>
          <xdr:row>524355</xdr:row>
          <xdr:rowOff>0</xdr:rowOff>
        </xdr:to>
        <xdr:sp macro="" textlink="">
          <xdr:nvSpPr>
            <xdr:cNvPr id="61814" name="Button 374" hidden="1">
              <a:extLst>
                <a:ext uri="{63B3BB69-23CF-44E3-9099-C40C66FF867C}">
                  <a14:compatExt spid="_x0000_s61814"/>
                </a:ext>
                <a:ext uri="{FF2B5EF4-FFF2-40B4-BE49-F238E27FC236}">
                  <a16:creationId xmlns:a16="http://schemas.microsoft.com/office/drawing/2014/main" xmlns="" id="{00000000-0008-0000-3C00-00007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589891</xdr:row>
          <xdr:rowOff>0</xdr:rowOff>
        </xdr:from>
        <xdr:to>
          <xdr:col>4860</xdr:col>
          <xdr:colOff>0</xdr:colOff>
          <xdr:row>589891</xdr:row>
          <xdr:rowOff>0</xdr:rowOff>
        </xdr:to>
        <xdr:sp macro="" textlink="">
          <xdr:nvSpPr>
            <xdr:cNvPr id="61815" name="Button 375" hidden="1">
              <a:extLst>
                <a:ext uri="{63B3BB69-23CF-44E3-9099-C40C66FF867C}">
                  <a14:compatExt spid="_x0000_s61815"/>
                </a:ext>
                <a:ext uri="{FF2B5EF4-FFF2-40B4-BE49-F238E27FC236}">
                  <a16:creationId xmlns:a16="http://schemas.microsoft.com/office/drawing/2014/main" xmlns="" id="{00000000-0008-0000-3C00-00007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655427</xdr:row>
          <xdr:rowOff>0</xdr:rowOff>
        </xdr:from>
        <xdr:to>
          <xdr:col>4860</xdr:col>
          <xdr:colOff>0</xdr:colOff>
          <xdr:row>655427</xdr:row>
          <xdr:rowOff>0</xdr:rowOff>
        </xdr:to>
        <xdr:sp macro="" textlink="">
          <xdr:nvSpPr>
            <xdr:cNvPr id="61816" name="Button 376" hidden="1">
              <a:extLst>
                <a:ext uri="{63B3BB69-23CF-44E3-9099-C40C66FF867C}">
                  <a14:compatExt spid="_x0000_s61816"/>
                </a:ext>
                <a:ext uri="{FF2B5EF4-FFF2-40B4-BE49-F238E27FC236}">
                  <a16:creationId xmlns:a16="http://schemas.microsoft.com/office/drawing/2014/main" xmlns="" id="{00000000-0008-0000-3C00-00007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720963</xdr:row>
          <xdr:rowOff>0</xdr:rowOff>
        </xdr:from>
        <xdr:to>
          <xdr:col>4860</xdr:col>
          <xdr:colOff>0</xdr:colOff>
          <xdr:row>720963</xdr:row>
          <xdr:rowOff>0</xdr:rowOff>
        </xdr:to>
        <xdr:sp macro="" textlink="">
          <xdr:nvSpPr>
            <xdr:cNvPr id="61817" name="Button 377" hidden="1">
              <a:extLst>
                <a:ext uri="{63B3BB69-23CF-44E3-9099-C40C66FF867C}">
                  <a14:compatExt spid="_x0000_s61817"/>
                </a:ext>
                <a:ext uri="{FF2B5EF4-FFF2-40B4-BE49-F238E27FC236}">
                  <a16:creationId xmlns:a16="http://schemas.microsoft.com/office/drawing/2014/main" xmlns="" id="{00000000-0008-0000-3C00-00007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786499</xdr:row>
          <xdr:rowOff>0</xdr:rowOff>
        </xdr:from>
        <xdr:to>
          <xdr:col>4860</xdr:col>
          <xdr:colOff>0</xdr:colOff>
          <xdr:row>786499</xdr:row>
          <xdr:rowOff>0</xdr:rowOff>
        </xdr:to>
        <xdr:sp macro="" textlink="">
          <xdr:nvSpPr>
            <xdr:cNvPr id="61818" name="Button 378" hidden="1">
              <a:extLst>
                <a:ext uri="{63B3BB69-23CF-44E3-9099-C40C66FF867C}">
                  <a14:compatExt spid="_x0000_s61818"/>
                </a:ext>
                <a:ext uri="{FF2B5EF4-FFF2-40B4-BE49-F238E27FC236}">
                  <a16:creationId xmlns:a16="http://schemas.microsoft.com/office/drawing/2014/main" xmlns="" id="{00000000-0008-0000-3C00-00007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852035</xdr:row>
          <xdr:rowOff>0</xdr:rowOff>
        </xdr:from>
        <xdr:to>
          <xdr:col>4860</xdr:col>
          <xdr:colOff>0</xdr:colOff>
          <xdr:row>852035</xdr:row>
          <xdr:rowOff>0</xdr:rowOff>
        </xdr:to>
        <xdr:sp macro="" textlink="">
          <xdr:nvSpPr>
            <xdr:cNvPr id="61819" name="Button 379" hidden="1">
              <a:extLst>
                <a:ext uri="{63B3BB69-23CF-44E3-9099-C40C66FF867C}">
                  <a14:compatExt spid="_x0000_s61819"/>
                </a:ext>
                <a:ext uri="{FF2B5EF4-FFF2-40B4-BE49-F238E27FC236}">
                  <a16:creationId xmlns:a16="http://schemas.microsoft.com/office/drawing/2014/main" xmlns="" id="{00000000-0008-0000-3C00-00007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917571</xdr:row>
          <xdr:rowOff>0</xdr:rowOff>
        </xdr:from>
        <xdr:to>
          <xdr:col>4860</xdr:col>
          <xdr:colOff>0</xdr:colOff>
          <xdr:row>917571</xdr:row>
          <xdr:rowOff>0</xdr:rowOff>
        </xdr:to>
        <xdr:sp macro="" textlink="">
          <xdr:nvSpPr>
            <xdr:cNvPr id="61820" name="Button 380" hidden="1">
              <a:extLst>
                <a:ext uri="{63B3BB69-23CF-44E3-9099-C40C66FF867C}">
                  <a14:compatExt spid="_x0000_s61820"/>
                </a:ext>
                <a:ext uri="{FF2B5EF4-FFF2-40B4-BE49-F238E27FC236}">
                  <a16:creationId xmlns:a16="http://schemas.microsoft.com/office/drawing/2014/main" xmlns="" id="{00000000-0008-0000-3C00-00007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983107</xdr:row>
          <xdr:rowOff>0</xdr:rowOff>
        </xdr:from>
        <xdr:to>
          <xdr:col>4860</xdr:col>
          <xdr:colOff>0</xdr:colOff>
          <xdr:row>983107</xdr:row>
          <xdr:rowOff>0</xdr:rowOff>
        </xdr:to>
        <xdr:sp macro="" textlink="">
          <xdr:nvSpPr>
            <xdr:cNvPr id="61821" name="Button 381" hidden="1">
              <a:extLst>
                <a:ext uri="{63B3BB69-23CF-44E3-9099-C40C66FF867C}">
                  <a14:compatExt spid="_x0000_s61821"/>
                </a:ext>
                <a:ext uri="{FF2B5EF4-FFF2-40B4-BE49-F238E27FC236}">
                  <a16:creationId xmlns:a16="http://schemas.microsoft.com/office/drawing/2014/main" xmlns="" id="{00000000-0008-0000-3C00-00007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67</xdr:row>
          <xdr:rowOff>0</xdr:rowOff>
        </xdr:from>
        <xdr:to>
          <xdr:col>5116</xdr:col>
          <xdr:colOff>0</xdr:colOff>
          <xdr:row>67</xdr:row>
          <xdr:rowOff>0</xdr:rowOff>
        </xdr:to>
        <xdr:sp macro="" textlink="">
          <xdr:nvSpPr>
            <xdr:cNvPr id="61822" name="Button 382" hidden="1">
              <a:extLst>
                <a:ext uri="{63B3BB69-23CF-44E3-9099-C40C66FF867C}">
                  <a14:compatExt spid="_x0000_s61822"/>
                </a:ext>
                <a:ext uri="{FF2B5EF4-FFF2-40B4-BE49-F238E27FC236}">
                  <a16:creationId xmlns:a16="http://schemas.microsoft.com/office/drawing/2014/main" xmlns="" id="{00000000-0008-0000-3C00-00007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65603</xdr:row>
          <xdr:rowOff>0</xdr:rowOff>
        </xdr:from>
        <xdr:to>
          <xdr:col>5116</xdr:col>
          <xdr:colOff>0</xdr:colOff>
          <xdr:row>65603</xdr:row>
          <xdr:rowOff>0</xdr:rowOff>
        </xdr:to>
        <xdr:sp macro="" textlink="">
          <xdr:nvSpPr>
            <xdr:cNvPr id="61823" name="Button 383" hidden="1">
              <a:extLst>
                <a:ext uri="{63B3BB69-23CF-44E3-9099-C40C66FF867C}">
                  <a14:compatExt spid="_x0000_s61823"/>
                </a:ext>
                <a:ext uri="{FF2B5EF4-FFF2-40B4-BE49-F238E27FC236}">
                  <a16:creationId xmlns:a16="http://schemas.microsoft.com/office/drawing/2014/main" xmlns="" id="{00000000-0008-0000-3C00-00007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131139</xdr:row>
          <xdr:rowOff>0</xdr:rowOff>
        </xdr:from>
        <xdr:to>
          <xdr:col>5116</xdr:col>
          <xdr:colOff>0</xdr:colOff>
          <xdr:row>131139</xdr:row>
          <xdr:rowOff>0</xdr:rowOff>
        </xdr:to>
        <xdr:sp macro="" textlink="">
          <xdr:nvSpPr>
            <xdr:cNvPr id="61824" name="Button 384" hidden="1">
              <a:extLst>
                <a:ext uri="{63B3BB69-23CF-44E3-9099-C40C66FF867C}">
                  <a14:compatExt spid="_x0000_s61824"/>
                </a:ext>
                <a:ext uri="{FF2B5EF4-FFF2-40B4-BE49-F238E27FC236}">
                  <a16:creationId xmlns:a16="http://schemas.microsoft.com/office/drawing/2014/main" xmlns="" id="{00000000-0008-0000-3C00-00008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196675</xdr:row>
          <xdr:rowOff>0</xdr:rowOff>
        </xdr:from>
        <xdr:to>
          <xdr:col>5116</xdr:col>
          <xdr:colOff>0</xdr:colOff>
          <xdr:row>196675</xdr:row>
          <xdr:rowOff>0</xdr:rowOff>
        </xdr:to>
        <xdr:sp macro="" textlink="">
          <xdr:nvSpPr>
            <xdr:cNvPr id="61825" name="Button 385" hidden="1">
              <a:extLst>
                <a:ext uri="{63B3BB69-23CF-44E3-9099-C40C66FF867C}">
                  <a14:compatExt spid="_x0000_s61825"/>
                </a:ext>
                <a:ext uri="{FF2B5EF4-FFF2-40B4-BE49-F238E27FC236}">
                  <a16:creationId xmlns:a16="http://schemas.microsoft.com/office/drawing/2014/main" xmlns="" id="{00000000-0008-0000-3C00-00008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262211</xdr:row>
          <xdr:rowOff>0</xdr:rowOff>
        </xdr:from>
        <xdr:to>
          <xdr:col>5116</xdr:col>
          <xdr:colOff>0</xdr:colOff>
          <xdr:row>262211</xdr:row>
          <xdr:rowOff>0</xdr:rowOff>
        </xdr:to>
        <xdr:sp macro="" textlink="">
          <xdr:nvSpPr>
            <xdr:cNvPr id="61826" name="Button 386" hidden="1">
              <a:extLst>
                <a:ext uri="{63B3BB69-23CF-44E3-9099-C40C66FF867C}">
                  <a14:compatExt spid="_x0000_s61826"/>
                </a:ext>
                <a:ext uri="{FF2B5EF4-FFF2-40B4-BE49-F238E27FC236}">
                  <a16:creationId xmlns:a16="http://schemas.microsoft.com/office/drawing/2014/main" xmlns="" id="{00000000-0008-0000-3C00-00008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327747</xdr:row>
          <xdr:rowOff>0</xdr:rowOff>
        </xdr:from>
        <xdr:to>
          <xdr:col>5116</xdr:col>
          <xdr:colOff>0</xdr:colOff>
          <xdr:row>327747</xdr:row>
          <xdr:rowOff>0</xdr:rowOff>
        </xdr:to>
        <xdr:sp macro="" textlink="">
          <xdr:nvSpPr>
            <xdr:cNvPr id="61827" name="Button 387" hidden="1">
              <a:extLst>
                <a:ext uri="{63B3BB69-23CF-44E3-9099-C40C66FF867C}">
                  <a14:compatExt spid="_x0000_s61827"/>
                </a:ext>
                <a:ext uri="{FF2B5EF4-FFF2-40B4-BE49-F238E27FC236}">
                  <a16:creationId xmlns:a16="http://schemas.microsoft.com/office/drawing/2014/main" xmlns="" id="{00000000-0008-0000-3C00-00008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393283</xdr:row>
          <xdr:rowOff>0</xdr:rowOff>
        </xdr:from>
        <xdr:to>
          <xdr:col>5116</xdr:col>
          <xdr:colOff>0</xdr:colOff>
          <xdr:row>393283</xdr:row>
          <xdr:rowOff>0</xdr:rowOff>
        </xdr:to>
        <xdr:sp macro="" textlink="">
          <xdr:nvSpPr>
            <xdr:cNvPr id="61828" name="Button 388" hidden="1">
              <a:extLst>
                <a:ext uri="{63B3BB69-23CF-44E3-9099-C40C66FF867C}">
                  <a14:compatExt spid="_x0000_s61828"/>
                </a:ext>
                <a:ext uri="{FF2B5EF4-FFF2-40B4-BE49-F238E27FC236}">
                  <a16:creationId xmlns:a16="http://schemas.microsoft.com/office/drawing/2014/main" xmlns="" id="{00000000-0008-0000-3C00-00008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458819</xdr:row>
          <xdr:rowOff>0</xdr:rowOff>
        </xdr:from>
        <xdr:to>
          <xdr:col>5116</xdr:col>
          <xdr:colOff>0</xdr:colOff>
          <xdr:row>458819</xdr:row>
          <xdr:rowOff>0</xdr:rowOff>
        </xdr:to>
        <xdr:sp macro="" textlink="">
          <xdr:nvSpPr>
            <xdr:cNvPr id="61829" name="Button 389" hidden="1">
              <a:extLst>
                <a:ext uri="{63B3BB69-23CF-44E3-9099-C40C66FF867C}">
                  <a14:compatExt spid="_x0000_s61829"/>
                </a:ext>
                <a:ext uri="{FF2B5EF4-FFF2-40B4-BE49-F238E27FC236}">
                  <a16:creationId xmlns:a16="http://schemas.microsoft.com/office/drawing/2014/main" xmlns="" id="{00000000-0008-0000-3C00-00008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524355</xdr:row>
          <xdr:rowOff>0</xdr:rowOff>
        </xdr:from>
        <xdr:to>
          <xdr:col>5116</xdr:col>
          <xdr:colOff>0</xdr:colOff>
          <xdr:row>524355</xdr:row>
          <xdr:rowOff>0</xdr:rowOff>
        </xdr:to>
        <xdr:sp macro="" textlink="">
          <xdr:nvSpPr>
            <xdr:cNvPr id="61830" name="Button 390" hidden="1">
              <a:extLst>
                <a:ext uri="{63B3BB69-23CF-44E3-9099-C40C66FF867C}">
                  <a14:compatExt spid="_x0000_s61830"/>
                </a:ext>
                <a:ext uri="{FF2B5EF4-FFF2-40B4-BE49-F238E27FC236}">
                  <a16:creationId xmlns:a16="http://schemas.microsoft.com/office/drawing/2014/main" xmlns="" id="{00000000-0008-0000-3C00-00008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589891</xdr:row>
          <xdr:rowOff>0</xdr:rowOff>
        </xdr:from>
        <xdr:to>
          <xdr:col>5116</xdr:col>
          <xdr:colOff>0</xdr:colOff>
          <xdr:row>589891</xdr:row>
          <xdr:rowOff>0</xdr:rowOff>
        </xdr:to>
        <xdr:sp macro="" textlink="">
          <xdr:nvSpPr>
            <xdr:cNvPr id="61831" name="Button 391" hidden="1">
              <a:extLst>
                <a:ext uri="{63B3BB69-23CF-44E3-9099-C40C66FF867C}">
                  <a14:compatExt spid="_x0000_s61831"/>
                </a:ext>
                <a:ext uri="{FF2B5EF4-FFF2-40B4-BE49-F238E27FC236}">
                  <a16:creationId xmlns:a16="http://schemas.microsoft.com/office/drawing/2014/main" xmlns="" id="{00000000-0008-0000-3C00-00008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655427</xdr:row>
          <xdr:rowOff>0</xdr:rowOff>
        </xdr:from>
        <xdr:to>
          <xdr:col>5116</xdr:col>
          <xdr:colOff>0</xdr:colOff>
          <xdr:row>655427</xdr:row>
          <xdr:rowOff>0</xdr:rowOff>
        </xdr:to>
        <xdr:sp macro="" textlink="">
          <xdr:nvSpPr>
            <xdr:cNvPr id="61832" name="Button 392" hidden="1">
              <a:extLst>
                <a:ext uri="{63B3BB69-23CF-44E3-9099-C40C66FF867C}">
                  <a14:compatExt spid="_x0000_s61832"/>
                </a:ext>
                <a:ext uri="{FF2B5EF4-FFF2-40B4-BE49-F238E27FC236}">
                  <a16:creationId xmlns:a16="http://schemas.microsoft.com/office/drawing/2014/main" xmlns="" id="{00000000-0008-0000-3C00-00008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720963</xdr:row>
          <xdr:rowOff>0</xdr:rowOff>
        </xdr:from>
        <xdr:to>
          <xdr:col>5116</xdr:col>
          <xdr:colOff>0</xdr:colOff>
          <xdr:row>720963</xdr:row>
          <xdr:rowOff>0</xdr:rowOff>
        </xdr:to>
        <xdr:sp macro="" textlink="">
          <xdr:nvSpPr>
            <xdr:cNvPr id="61833" name="Button 393" hidden="1">
              <a:extLst>
                <a:ext uri="{63B3BB69-23CF-44E3-9099-C40C66FF867C}">
                  <a14:compatExt spid="_x0000_s61833"/>
                </a:ext>
                <a:ext uri="{FF2B5EF4-FFF2-40B4-BE49-F238E27FC236}">
                  <a16:creationId xmlns:a16="http://schemas.microsoft.com/office/drawing/2014/main" xmlns="" id="{00000000-0008-0000-3C00-00008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786499</xdr:row>
          <xdr:rowOff>0</xdr:rowOff>
        </xdr:from>
        <xdr:to>
          <xdr:col>5116</xdr:col>
          <xdr:colOff>0</xdr:colOff>
          <xdr:row>786499</xdr:row>
          <xdr:rowOff>0</xdr:rowOff>
        </xdr:to>
        <xdr:sp macro="" textlink="">
          <xdr:nvSpPr>
            <xdr:cNvPr id="61834" name="Button 394" hidden="1">
              <a:extLst>
                <a:ext uri="{63B3BB69-23CF-44E3-9099-C40C66FF867C}">
                  <a14:compatExt spid="_x0000_s61834"/>
                </a:ext>
                <a:ext uri="{FF2B5EF4-FFF2-40B4-BE49-F238E27FC236}">
                  <a16:creationId xmlns:a16="http://schemas.microsoft.com/office/drawing/2014/main" xmlns="" id="{00000000-0008-0000-3C00-00008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852035</xdr:row>
          <xdr:rowOff>0</xdr:rowOff>
        </xdr:from>
        <xdr:to>
          <xdr:col>5116</xdr:col>
          <xdr:colOff>0</xdr:colOff>
          <xdr:row>852035</xdr:row>
          <xdr:rowOff>0</xdr:rowOff>
        </xdr:to>
        <xdr:sp macro="" textlink="">
          <xdr:nvSpPr>
            <xdr:cNvPr id="61835" name="Button 395" hidden="1">
              <a:extLst>
                <a:ext uri="{63B3BB69-23CF-44E3-9099-C40C66FF867C}">
                  <a14:compatExt spid="_x0000_s61835"/>
                </a:ext>
                <a:ext uri="{FF2B5EF4-FFF2-40B4-BE49-F238E27FC236}">
                  <a16:creationId xmlns:a16="http://schemas.microsoft.com/office/drawing/2014/main" xmlns="" id="{00000000-0008-0000-3C00-00008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917571</xdr:row>
          <xdr:rowOff>0</xdr:rowOff>
        </xdr:from>
        <xdr:to>
          <xdr:col>5116</xdr:col>
          <xdr:colOff>0</xdr:colOff>
          <xdr:row>917571</xdr:row>
          <xdr:rowOff>0</xdr:rowOff>
        </xdr:to>
        <xdr:sp macro="" textlink="">
          <xdr:nvSpPr>
            <xdr:cNvPr id="61836" name="Button 396" hidden="1">
              <a:extLst>
                <a:ext uri="{63B3BB69-23CF-44E3-9099-C40C66FF867C}">
                  <a14:compatExt spid="_x0000_s61836"/>
                </a:ext>
                <a:ext uri="{FF2B5EF4-FFF2-40B4-BE49-F238E27FC236}">
                  <a16:creationId xmlns:a16="http://schemas.microsoft.com/office/drawing/2014/main" xmlns="" id="{00000000-0008-0000-3C00-00008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983107</xdr:row>
          <xdr:rowOff>0</xdr:rowOff>
        </xdr:from>
        <xdr:to>
          <xdr:col>5116</xdr:col>
          <xdr:colOff>0</xdr:colOff>
          <xdr:row>983107</xdr:row>
          <xdr:rowOff>0</xdr:rowOff>
        </xdr:to>
        <xdr:sp macro="" textlink="">
          <xdr:nvSpPr>
            <xdr:cNvPr id="61837" name="Button 397" hidden="1">
              <a:extLst>
                <a:ext uri="{63B3BB69-23CF-44E3-9099-C40C66FF867C}">
                  <a14:compatExt spid="_x0000_s61837"/>
                </a:ext>
                <a:ext uri="{FF2B5EF4-FFF2-40B4-BE49-F238E27FC236}">
                  <a16:creationId xmlns:a16="http://schemas.microsoft.com/office/drawing/2014/main" xmlns="" id="{00000000-0008-0000-3C00-00008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67</xdr:row>
          <xdr:rowOff>0</xdr:rowOff>
        </xdr:from>
        <xdr:to>
          <xdr:col>5372</xdr:col>
          <xdr:colOff>0</xdr:colOff>
          <xdr:row>67</xdr:row>
          <xdr:rowOff>0</xdr:rowOff>
        </xdr:to>
        <xdr:sp macro="" textlink="">
          <xdr:nvSpPr>
            <xdr:cNvPr id="61838" name="Button 398" hidden="1">
              <a:extLst>
                <a:ext uri="{63B3BB69-23CF-44E3-9099-C40C66FF867C}">
                  <a14:compatExt spid="_x0000_s61838"/>
                </a:ext>
                <a:ext uri="{FF2B5EF4-FFF2-40B4-BE49-F238E27FC236}">
                  <a16:creationId xmlns:a16="http://schemas.microsoft.com/office/drawing/2014/main" xmlns="" id="{00000000-0008-0000-3C00-00008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65603</xdr:row>
          <xdr:rowOff>0</xdr:rowOff>
        </xdr:from>
        <xdr:to>
          <xdr:col>5372</xdr:col>
          <xdr:colOff>0</xdr:colOff>
          <xdr:row>65603</xdr:row>
          <xdr:rowOff>0</xdr:rowOff>
        </xdr:to>
        <xdr:sp macro="" textlink="">
          <xdr:nvSpPr>
            <xdr:cNvPr id="61839" name="Button 399" hidden="1">
              <a:extLst>
                <a:ext uri="{63B3BB69-23CF-44E3-9099-C40C66FF867C}">
                  <a14:compatExt spid="_x0000_s61839"/>
                </a:ext>
                <a:ext uri="{FF2B5EF4-FFF2-40B4-BE49-F238E27FC236}">
                  <a16:creationId xmlns:a16="http://schemas.microsoft.com/office/drawing/2014/main" xmlns="" id="{00000000-0008-0000-3C00-00008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131139</xdr:row>
          <xdr:rowOff>0</xdr:rowOff>
        </xdr:from>
        <xdr:to>
          <xdr:col>5372</xdr:col>
          <xdr:colOff>0</xdr:colOff>
          <xdr:row>131139</xdr:row>
          <xdr:rowOff>0</xdr:rowOff>
        </xdr:to>
        <xdr:sp macro="" textlink="">
          <xdr:nvSpPr>
            <xdr:cNvPr id="61840" name="Button 400" hidden="1">
              <a:extLst>
                <a:ext uri="{63B3BB69-23CF-44E3-9099-C40C66FF867C}">
                  <a14:compatExt spid="_x0000_s61840"/>
                </a:ext>
                <a:ext uri="{FF2B5EF4-FFF2-40B4-BE49-F238E27FC236}">
                  <a16:creationId xmlns:a16="http://schemas.microsoft.com/office/drawing/2014/main" xmlns="" id="{00000000-0008-0000-3C00-00009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196675</xdr:row>
          <xdr:rowOff>0</xdr:rowOff>
        </xdr:from>
        <xdr:to>
          <xdr:col>5372</xdr:col>
          <xdr:colOff>0</xdr:colOff>
          <xdr:row>196675</xdr:row>
          <xdr:rowOff>0</xdr:rowOff>
        </xdr:to>
        <xdr:sp macro="" textlink="">
          <xdr:nvSpPr>
            <xdr:cNvPr id="61841" name="Button 401" hidden="1">
              <a:extLst>
                <a:ext uri="{63B3BB69-23CF-44E3-9099-C40C66FF867C}">
                  <a14:compatExt spid="_x0000_s61841"/>
                </a:ext>
                <a:ext uri="{FF2B5EF4-FFF2-40B4-BE49-F238E27FC236}">
                  <a16:creationId xmlns:a16="http://schemas.microsoft.com/office/drawing/2014/main" xmlns="" id="{00000000-0008-0000-3C00-00009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262211</xdr:row>
          <xdr:rowOff>0</xdr:rowOff>
        </xdr:from>
        <xdr:to>
          <xdr:col>5372</xdr:col>
          <xdr:colOff>0</xdr:colOff>
          <xdr:row>262211</xdr:row>
          <xdr:rowOff>0</xdr:rowOff>
        </xdr:to>
        <xdr:sp macro="" textlink="">
          <xdr:nvSpPr>
            <xdr:cNvPr id="61842" name="Button 402" hidden="1">
              <a:extLst>
                <a:ext uri="{63B3BB69-23CF-44E3-9099-C40C66FF867C}">
                  <a14:compatExt spid="_x0000_s61842"/>
                </a:ext>
                <a:ext uri="{FF2B5EF4-FFF2-40B4-BE49-F238E27FC236}">
                  <a16:creationId xmlns:a16="http://schemas.microsoft.com/office/drawing/2014/main" xmlns="" id="{00000000-0008-0000-3C00-00009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327747</xdr:row>
          <xdr:rowOff>0</xdr:rowOff>
        </xdr:from>
        <xdr:to>
          <xdr:col>5372</xdr:col>
          <xdr:colOff>0</xdr:colOff>
          <xdr:row>327747</xdr:row>
          <xdr:rowOff>0</xdr:rowOff>
        </xdr:to>
        <xdr:sp macro="" textlink="">
          <xdr:nvSpPr>
            <xdr:cNvPr id="61843" name="Button 403" hidden="1">
              <a:extLst>
                <a:ext uri="{63B3BB69-23CF-44E3-9099-C40C66FF867C}">
                  <a14:compatExt spid="_x0000_s61843"/>
                </a:ext>
                <a:ext uri="{FF2B5EF4-FFF2-40B4-BE49-F238E27FC236}">
                  <a16:creationId xmlns:a16="http://schemas.microsoft.com/office/drawing/2014/main" xmlns="" id="{00000000-0008-0000-3C00-00009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393283</xdr:row>
          <xdr:rowOff>0</xdr:rowOff>
        </xdr:from>
        <xdr:to>
          <xdr:col>5372</xdr:col>
          <xdr:colOff>0</xdr:colOff>
          <xdr:row>393283</xdr:row>
          <xdr:rowOff>0</xdr:rowOff>
        </xdr:to>
        <xdr:sp macro="" textlink="">
          <xdr:nvSpPr>
            <xdr:cNvPr id="61844" name="Button 404" hidden="1">
              <a:extLst>
                <a:ext uri="{63B3BB69-23CF-44E3-9099-C40C66FF867C}">
                  <a14:compatExt spid="_x0000_s61844"/>
                </a:ext>
                <a:ext uri="{FF2B5EF4-FFF2-40B4-BE49-F238E27FC236}">
                  <a16:creationId xmlns:a16="http://schemas.microsoft.com/office/drawing/2014/main" xmlns="" id="{00000000-0008-0000-3C00-00009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458819</xdr:row>
          <xdr:rowOff>0</xdr:rowOff>
        </xdr:from>
        <xdr:to>
          <xdr:col>5372</xdr:col>
          <xdr:colOff>0</xdr:colOff>
          <xdr:row>458819</xdr:row>
          <xdr:rowOff>0</xdr:rowOff>
        </xdr:to>
        <xdr:sp macro="" textlink="">
          <xdr:nvSpPr>
            <xdr:cNvPr id="61845" name="Button 405" hidden="1">
              <a:extLst>
                <a:ext uri="{63B3BB69-23CF-44E3-9099-C40C66FF867C}">
                  <a14:compatExt spid="_x0000_s61845"/>
                </a:ext>
                <a:ext uri="{FF2B5EF4-FFF2-40B4-BE49-F238E27FC236}">
                  <a16:creationId xmlns:a16="http://schemas.microsoft.com/office/drawing/2014/main" xmlns="" id="{00000000-0008-0000-3C00-00009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524355</xdr:row>
          <xdr:rowOff>0</xdr:rowOff>
        </xdr:from>
        <xdr:to>
          <xdr:col>5372</xdr:col>
          <xdr:colOff>0</xdr:colOff>
          <xdr:row>524355</xdr:row>
          <xdr:rowOff>0</xdr:rowOff>
        </xdr:to>
        <xdr:sp macro="" textlink="">
          <xdr:nvSpPr>
            <xdr:cNvPr id="61846" name="Button 406" hidden="1">
              <a:extLst>
                <a:ext uri="{63B3BB69-23CF-44E3-9099-C40C66FF867C}">
                  <a14:compatExt spid="_x0000_s61846"/>
                </a:ext>
                <a:ext uri="{FF2B5EF4-FFF2-40B4-BE49-F238E27FC236}">
                  <a16:creationId xmlns:a16="http://schemas.microsoft.com/office/drawing/2014/main" xmlns="" id="{00000000-0008-0000-3C00-00009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589891</xdr:row>
          <xdr:rowOff>0</xdr:rowOff>
        </xdr:from>
        <xdr:to>
          <xdr:col>5372</xdr:col>
          <xdr:colOff>0</xdr:colOff>
          <xdr:row>589891</xdr:row>
          <xdr:rowOff>0</xdr:rowOff>
        </xdr:to>
        <xdr:sp macro="" textlink="">
          <xdr:nvSpPr>
            <xdr:cNvPr id="61847" name="Button 407" hidden="1">
              <a:extLst>
                <a:ext uri="{63B3BB69-23CF-44E3-9099-C40C66FF867C}">
                  <a14:compatExt spid="_x0000_s61847"/>
                </a:ext>
                <a:ext uri="{FF2B5EF4-FFF2-40B4-BE49-F238E27FC236}">
                  <a16:creationId xmlns:a16="http://schemas.microsoft.com/office/drawing/2014/main" xmlns="" id="{00000000-0008-0000-3C00-00009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655427</xdr:row>
          <xdr:rowOff>0</xdr:rowOff>
        </xdr:from>
        <xdr:to>
          <xdr:col>5372</xdr:col>
          <xdr:colOff>0</xdr:colOff>
          <xdr:row>655427</xdr:row>
          <xdr:rowOff>0</xdr:rowOff>
        </xdr:to>
        <xdr:sp macro="" textlink="">
          <xdr:nvSpPr>
            <xdr:cNvPr id="61848" name="Button 408" hidden="1">
              <a:extLst>
                <a:ext uri="{63B3BB69-23CF-44E3-9099-C40C66FF867C}">
                  <a14:compatExt spid="_x0000_s61848"/>
                </a:ext>
                <a:ext uri="{FF2B5EF4-FFF2-40B4-BE49-F238E27FC236}">
                  <a16:creationId xmlns:a16="http://schemas.microsoft.com/office/drawing/2014/main" xmlns="" id="{00000000-0008-0000-3C00-00009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720963</xdr:row>
          <xdr:rowOff>0</xdr:rowOff>
        </xdr:from>
        <xdr:to>
          <xdr:col>5372</xdr:col>
          <xdr:colOff>0</xdr:colOff>
          <xdr:row>720963</xdr:row>
          <xdr:rowOff>0</xdr:rowOff>
        </xdr:to>
        <xdr:sp macro="" textlink="">
          <xdr:nvSpPr>
            <xdr:cNvPr id="61849" name="Button 409" hidden="1">
              <a:extLst>
                <a:ext uri="{63B3BB69-23CF-44E3-9099-C40C66FF867C}">
                  <a14:compatExt spid="_x0000_s61849"/>
                </a:ext>
                <a:ext uri="{FF2B5EF4-FFF2-40B4-BE49-F238E27FC236}">
                  <a16:creationId xmlns:a16="http://schemas.microsoft.com/office/drawing/2014/main" xmlns="" id="{00000000-0008-0000-3C00-00009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786499</xdr:row>
          <xdr:rowOff>0</xdr:rowOff>
        </xdr:from>
        <xdr:to>
          <xdr:col>5372</xdr:col>
          <xdr:colOff>0</xdr:colOff>
          <xdr:row>786499</xdr:row>
          <xdr:rowOff>0</xdr:rowOff>
        </xdr:to>
        <xdr:sp macro="" textlink="">
          <xdr:nvSpPr>
            <xdr:cNvPr id="61850" name="Button 410" hidden="1">
              <a:extLst>
                <a:ext uri="{63B3BB69-23CF-44E3-9099-C40C66FF867C}">
                  <a14:compatExt spid="_x0000_s61850"/>
                </a:ext>
                <a:ext uri="{FF2B5EF4-FFF2-40B4-BE49-F238E27FC236}">
                  <a16:creationId xmlns:a16="http://schemas.microsoft.com/office/drawing/2014/main" xmlns="" id="{00000000-0008-0000-3C00-00009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852035</xdr:row>
          <xdr:rowOff>0</xdr:rowOff>
        </xdr:from>
        <xdr:to>
          <xdr:col>5372</xdr:col>
          <xdr:colOff>0</xdr:colOff>
          <xdr:row>852035</xdr:row>
          <xdr:rowOff>0</xdr:rowOff>
        </xdr:to>
        <xdr:sp macro="" textlink="">
          <xdr:nvSpPr>
            <xdr:cNvPr id="61851" name="Button 411" hidden="1">
              <a:extLst>
                <a:ext uri="{63B3BB69-23CF-44E3-9099-C40C66FF867C}">
                  <a14:compatExt spid="_x0000_s61851"/>
                </a:ext>
                <a:ext uri="{FF2B5EF4-FFF2-40B4-BE49-F238E27FC236}">
                  <a16:creationId xmlns:a16="http://schemas.microsoft.com/office/drawing/2014/main" xmlns="" id="{00000000-0008-0000-3C00-00009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917571</xdr:row>
          <xdr:rowOff>0</xdr:rowOff>
        </xdr:from>
        <xdr:to>
          <xdr:col>5372</xdr:col>
          <xdr:colOff>0</xdr:colOff>
          <xdr:row>917571</xdr:row>
          <xdr:rowOff>0</xdr:rowOff>
        </xdr:to>
        <xdr:sp macro="" textlink="">
          <xdr:nvSpPr>
            <xdr:cNvPr id="61852" name="Button 412" hidden="1">
              <a:extLst>
                <a:ext uri="{63B3BB69-23CF-44E3-9099-C40C66FF867C}">
                  <a14:compatExt spid="_x0000_s61852"/>
                </a:ext>
                <a:ext uri="{FF2B5EF4-FFF2-40B4-BE49-F238E27FC236}">
                  <a16:creationId xmlns:a16="http://schemas.microsoft.com/office/drawing/2014/main" xmlns="" id="{00000000-0008-0000-3C00-00009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983107</xdr:row>
          <xdr:rowOff>0</xdr:rowOff>
        </xdr:from>
        <xdr:to>
          <xdr:col>5372</xdr:col>
          <xdr:colOff>0</xdr:colOff>
          <xdr:row>983107</xdr:row>
          <xdr:rowOff>0</xdr:rowOff>
        </xdr:to>
        <xdr:sp macro="" textlink="">
          <xdr:nvSpPr>
            <xdr:cNvPr id="61853" name="Button 413" hidden="1">
              <a:extLst>
                <a:ext uri="{63B3BB69-23CF-44E3-9099-C40C66FF867C}">
                  <a14:compatExt spid="_x0000_s61853"/>
                </a:ext>
                <a:ext uri="{FF2B5EF4-FFF2-40B4-BE49-F238E27FC236}">
                  <a16:creationId xmlns:a16="http://schemas.microsoft.com/office/drawing/2014/main" xmlns="" id="{00000000-0008-0000-3C00-00009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67</xdr:row>
          <xdr:rowOff>0</xdr:rowOff>
        </xdr:from>
        <xdr:to>
          <xdr:col>5628</xdr:col>
          <xdr:colOff>0</xdr:colOff>
          <xdr:row>67</xdr:row>
          <xdr:rowOff>0</xdr:rowOff>
        </xdr:to>
        <xdr:sp macro="" textlink="">
          <xdr:nvSpPr>
            <xdr:cNvPr id="61854" name="Button 414" hidden="1">
              <a:extLst>
                <a:ext uri="{63B3BB69-23CF-44E3-9099-C40C66FF867C}">
                  <a14:compatExt spid="_x0000_s61854"/>
                </a:ext>
                <a:ext uri="{FF2B5EF4-FFF2-40B4-BE49-F238E27FC236}">
                  <a16:creationId xmlns:a16="http://schemas.microsoft.com/office/drawing/2014/main" xmlns="" id="{00000000-0008-0000-3C00-00009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65603</xdr:row>
          <xdr:rowOff>0</xdr:rowOff>
        </xdr:from>
        <xdr:to>
          <xdr:col>5628</xdr:col>
          <xdr:colOff>0</xdr:colOff>
          <xdr:row>65603</xdr:row>
          <xdr:rowOff>0</xdr:rowOff>
        </xdr:to>
        <xdr:sp macro="" textlink="">
          <xdr:nvSpPr>
            <xdr:cNvPr id="61855" name="Button 415" hidden="1">
              <a:extLst>
                <a:ext uri="{63B3BB69-23CF-44E3-9099-C40C66FF867C}">
                  <a14:compatExt spid="_x0000_s61855"/>
                </a:ext>
                <a:ext uri="{FF2B5EF4-FFF2-40B4-BE49-F238E27FC236}">
                  <a16:creationId xmlns:a16="http://schemas.microsoft.com/office/drawing/2014/main" xmlns="" id="{00000000-0008-0000-3C00-00009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131139</xdr:row>
          <xdr:rowOff>0</xdr:rowOff>
        </xdr:from>
        <xdr:to>
          <xdr:col>5628</xdr:col>
          <xdr:colOff>0</xdr:colOff>
          <xdr:row>131139</xdr:row>
          <xdr:rowOff>0</xdr:rowOff>
        </xdr:to>
        <xdr:sp macro="" textlink="">
          <xdr:nvSpPr>
            <xdr:cNvPr id="61856" name="Button 416" hidden="1">
              <a:extLst>
                <a:ext uri="{63B3BB69-23CF-44E3-9099-C40C66FF867C}">
                  <a14:compatExt spid="_x0000_s61856"/>
                </a:ext>
                <a:ext uri="{FF2B5EF4-FFF2-40B4-BE49-F238E27FC236}">
                  <a16:creationId xmlns:a16="http://schemas.microsoft.com/office/drawing/2014/main" xmlns="" id="{00000000-0008-0000-3C00-0000A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196675</xdr:row>
          <xdr:rowOff>0</xdr:rowOff>
        </xdr:from>
        <xdr:to>
          <xdr:col>5628</xdr:col>
          <xdr:colOff>0</xdr:colOff>
          <xdr:row>196675</xdr:row>
          <xdr:rowOff>0</xdr:rowOff>
        </xdr:to>
        <xdr:sp macro="" textlink="">
          <xdr:nvSpPr>
            <xdr:cNvPr id="61857" name="Button 417" hidden="1">
              <a:extLst>
                <a:ext uri="{63B3BB69-23CF-44E3-9099-C40C66FF867C}">
                  <a14:compatExt spid="_x0000_s61857"/>
                </a:ext>
                <a:ext uri="{FF2B5EF4-FFF2-40B4-BE49-F238E27FC236}">
                  <a16:creationId xmlns:a16="http://schemas.microsoft.com/office/drawing/2014/main" xmlns="" id="{00000000-0008-0000-3C00-0000A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262211</xdr:row>
          <xdr:rowOff>0</xdr:rowOff>
        </xdr:from>
        <xdr:to>
          <xdr:col>5628</xdr:col>
          <xdr:colOff>0</xdr:colOff>
          <xdr:row>262211</xdr:row>
          <xdr:rowOff>0</xdr:rowOff>
        </xdr:to>
        <xdr:sp macro="" textlink="">
          <xdr:nvSpPr>
            <xdr:cNvPr id="61858" name="Button 418" hidden="1">
              <a:extLst>
                <a:ext uri="{63B3BB69-23CF-44E3-9099-C40C66FF867C}">
                  <a14:compatExt spid="_x0000_s61858"/>
                </a:ext>
                <a:ext uri="{FF2B5EF4-FFF2-40B4-BE49-F238E27FC236}">
                  <a16:creationId xmlns:a16="http://schemas.microsoft.com/office/drawing/2014/main" xmlns="" id="{00000000-0008-0000-3C00-0000A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327747</xdr:row>
          <xdr:rowOff>0</xdr:rowOff>
        </xdr:from>
        <xdr:to>
          <xdr:col>5628</xdr:col>
          <xdr:colOff>0</xdr:colOff>
          <xdr:row>327747</xdr:row>
          <xdr:rowOff>0</xdr:rowOff>
        </xdr:to>
        <xdr:sp macro="" textlink="">
          <xdr:nvSpPr>
            <xdr:cNvPr id="61859" name="Button 419" hidden="1">
              <a:extLst>
                <a:ext uri="{63B3BB69-23CF-44E3-9099-C40C66FF867C}">
                  <a14:compatExt spid="_x0000_s61859"/>
                </a:ext>
                <a:ext uri="{FF2B5EF4-FFF2-40B4-BE49-F238E27FC236}">
                  <a16:creationId xmlns:a16="http://schemas.microsoft.com/office/drawing/2014/main" xmlns="" id="{00000000-0008-0000-3C00-0000A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393283</xdr:row>
          <xdr:rowOff>0</xdr:rowOff>
        </xdr:from>
        <xdr:to>
          <xdr:col>5628</xdr:col>
          <xdr:colOff>0</xdr:colOff>
          <xdr:row>393283</xdr:row>
          <xdr:rowOff>0</xdr:rowOff>
        </xdr:to>
        <xdr:sp macro="" textlink="">
          <xdr:nvSpPr>
            <xdr:cNvPr id="61860" name="Button 420" hidden="1">
              <a:extLst>
                <a:ext uri="{63B3BB69-23CF-44E3-9099-C40C66FF867C}">
                  <a14:compatExt spid="_x0000_s61860"/>
                </a:ext>
                <a:ext uri="{FF2B5EF4-FFF2-40B4-BE49-F238E27FC236}">
                  <a16:creationId xmlns:a16="http://schemas.microsoft.com/office/drawing/2014/main" xmlns="" id="{00000000-0008-0000-3C00-0000A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458819</xdr:row>
          <xdr:rowOff>0</xdr:rowOff>
        </xdr:from>
        <xdr:to>
          <xdr:col>5628</xdr:col>
          <xdr:colOff>0</xdr:colOff>
          <xdr:row>458819</xdr:row>
          <xdr:rowOff>0</xdr:rowOff>
        </xdr:to>
        <xdr:sp macro="" textlink="">
          <xdr:nvSpPr>
            <xdr:cNvPr id="61861" name="Button 421" hidden="1">
              <a:extLst>
                <a:ext uri="{63B3BB69-23CF-44E3-9099-C40C66FF867C}">
                  <a14:compatExt spid="_x0000_s61861"/>
                </a:ext>
                <a:ext uri="{FF2B5EF4-FFF2-40B4-BE49-F238E27FC236}">
                  <a16:creationId xmlns:a16="http://schemas.microsoft.com/office/drawing/2014/main" xmlns="" id="{00000000-0008-0000-3C00-0000A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524355</xdr:row>
          <xdr:rowOff>0</xdr:rowOff>
        </xdr:from>
        <xdr:to>
          <xdr:col>5628</xdr:col>
          <xdr:colOff>0</xdr:colOff>
          <xdr:row>524355</xdr:row>
          <xdr:rowOff>0</xdr:rowOff>
        </xdr:to>
        <xdr:sp macro="" textlink="">
          <xdr:nvSpPr>
            <xdr:cNvPr id="61862" name="Button 422" hidden="1">
              <a:extLst>
                <a:ext uri="{63B3BB69-23CF-44E3-9099-C40C66FF867C}">
                  <a14:compatExt spid="_x0000_s61862"/>
                </a:ext>
                <a:ext uri="{FF2B5EF4-FFF2-40B4-BE49-F238E27FC236}">
                  <a16:creationId xmlns:a16="http://schemas.microsoft.com/office/drawing/2014/main" xmlns="" id="{00000000-0008-0000-3C00-0000A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589891</xdr:row>
          <xdr:rowOff>0</xdr:rowOff>
        </xdr:from>
        <xdr:to>
          <xdr:col>5628</xdr:col>
          <xdr:colOff>0</xdr:colOff>
          <xdr:row>589891</xdr:row>
          <xdr:rowOff>0</xdr:rowOff>
        </xdr:to>
        <xdr:sp macro="" textlink="">
          <xdr:nvSpPr>
            <xdr:cNvPr id="61863" name="Button 423" hidden="1">
              <a:extLst>
                <a:ext uri="{63B3BB69-23CF-44E3-9099-C40C66FF867C}">
                  <a14:compatExt spid="_x0000_s61863"/>
                </a:ext>
                <a:ext uri="{FF2B5EF4-FFF2-40B4-BE49-F238E27FC236}">
                  <a16:creationId xmlns:a16="http://schemas.microsoft.com/office/drawing/2014/main" xmlns="" id="{00000000-0008-0000-3C00-0000A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655427</xdr:row>
          <xdr:rowOff>0</xdr:rowOff>
        </xdr:from>
        <xdr:to>
          <xdr:col>5628</xdr:col>
          <xdr:colOff>0</xdr:colOff>
          <xdr:row>655427</xdr:row>
          <xdr:rowOff>0</xdr:rowOff>
        </xdr:to>
        <xdr:sp macro="" textlink="">
          <xdr:nvSpPr>
            <xdr:cNvPr id="61864" name="Button 424" hidden="1">
              <a:extLst>
                <a:ext uri="{63B3BB69-23CF-44E3-9099-C40C66FF867C}">
                  <a14:compatExt spid="_x0000_s61864"/>
                </a:ext>
                <a:ext uri="{FF2B5EF4-FFF2-40B4-BE49-F238E27FC236}">
                  <a16:creationId xmlns:a16="http://schemas.microsoft.com/office/drawing/2014/main" xmlns="" id="{00000000-0008-0000-3C00-0000A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720963</xdr:row>
          <xdr:rowOff>0</xdr:rowOff>
        </xdr:from>
        <xdr:to>
          <xdr:col>5628</xdr:col>
          <xdr:colOff>0</xdr:colOff>
          <xdr:row>720963</xdr:row>
          <xdr:rowOff>0</xdr:rowOff>
        </xdr:to>
        <xdr:sp macro="" textlink="">
          <xdr:nvSpPr>
            <xdr:cNvPr id="61865" name="Button 425" hidden="1">
              <a:extLst>
                <a:ext uri="{63B3BB69-23CF-44E3-9099-C40C66FF867C}">
                  <a14:compatExt spid="_x0000_s61865"/>
                </a:ext>
                <a:ext uri="{FF2B5EF4-FFF2-40B4-BE49-F238E27FC236}">
                  <a16:creationId xmlns:a16="http://schemas.microsoft.com/office/drawing/2014/main" xmlns="" id="{00000000-0008-0000-3C00-0000A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786499</xdr:row>
          <xdr:rowOff>0</xdr:rowOff>
        </xdr:from>
        <xdr:to>
          <xdr:col>5628</xdr:col>
          <xdr:colOff>0</xdr:colOff>
          <xdr:row>786499</xdr:row>
          <xdr:rowOff>0</xdr:rowOff>
        </xdr:to>
        <xdr:sp macro="" textlink="">
          <xdr:nvSpPr>
            <xdr:cNvPr id="61866" name="Button 426" hidden="1">
              <a:extLst>
                <a:ext uri="{63B3BB69-23CF-44E3-9099-C40C66FF867C}">
                  <a14:compatExt spid="_x0000_s61866"/>
                </a:ext>
                <a:ext uri="{FF2B5EF4-FFF2-40B4-BE49-F238E27FC236}">
                  <a16:creationId xmlns:a16="http://schemas.microsoft.com/office/drawing/2014/main" xmlns="" id="{00000000-0008-0000-3C00-0000A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852035</xdr:row>
          <xdr:rowOff>0</xdr:rowOff>
        </xdr:from>
        <xdr:to>
          <xdr:col>5628</xdr:col>
          <xdr:colOff>0</xdr:colOff>
          <xdr:row>852035</xdr:row>
          <xdr:rowOff>0</xdr:rowOff>
        </xdr:to>
        <xdr:sp macro="" textlink="">
          <xdr:nvSpPr>
            <xdr:cNvPr id="61867" name="Button 427" hidden="1">
              <a:extLst>
                <a:ext uri="{63B3BB69-23CF-44E3-9099-C40C66FF867C}">
                  <a14:compatExt spid="_x0000_s61867"/>
                </a:ext>
                <a:ext uri="{FF2B5EF4-FFF2-40B4-BE49-F238E27FC236}">
                  <a16:creationId xmlns:a16="http://schemas.microsoft.com/office/drawing/2014/main" xmlns="" id="{00000000-0008-0000-3C00-0000A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917571</xdr:row>
          <xdr:rowOff>0</xdr:rowOff>
        </xdr:from>
        <xdr:to>
          <xdr:col>5628</xdr:col>
          <xdr:colOff>0</xdr:colOff>
          <xdr:row>917571</xdr:row>
          <xdr:rowOff>0</xdr:rowOff>
        </xdr:to>
        <xdr:sp macro="" textlink="">
          <xdr:nvSpPr>
            <xdr:cNvPr id="61868" name="Button 428" hidden="1">
              <a:extLst>
                <a:ext uri="{63B3BB69-23CF-44E3-9099-C40C66FF867C}">
                  <a14:compatExt spid="_x0000_s61868"/>
                </a:ext>
                <a:ext uri="{FF2B5EF4-FFF2-40B4-BE49-F238E27FC236}">
                  <a16:creationId xmlns:a16="http://schemas.microsoft.com/office/drawing/2014/main" xmlns="" id="{00000000-0008-0000-3C00-0000A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983107</xdr:row>
          <xdr:rowOff>0</xdr:rowOff>
        </xdr:from>
        <xdr:to>
          <xdr:col>5628</xdr:col>
          <xdr:colOff>0</xdr:colOff>
          <xdr:row>983107</xdr:row>
          <xdr:rowOff>0</xdr:rowOff>
        </xdr:to>
        <xdr:sp macro="" textlink="">
          <xdr:nvSpPr>
            <xdr:cNvPr id="61869" name="Button 429" hidden="1">
              <a:extLst>
                <a:ext uri="{63B3BB69-23CF-44E3-9099-C40C66FF867C}">
                  <a14:compatExt spid="_x0000_s61869"/>
                </a:ext>
                <a:ext uri="{FF2B5EF4-FFF2-40B4-BE49-F238E27FC236}">
                  <a16:creationId xmlns:a16="http://schemas.microsoft.com/office/drawing/2014/main" xmlns="" id="{00000000-0008-0000-3C00-0000A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67</xdr:row>
          <xdr:rowOff>0</xdr:rowOff>
        </xdr:from>
        <xdr:to>
          <xdr:col>5884</xdr:col>
          <xdr:colOff>0</xdr:colOff>
          <xdr:row>67</xdr:row>
          <xdr:rowOff>0</xdr:rowOff>
        </xdr:to>
        <xdr:sp macro="" textlink="">
          <xdr:nvSpPr>
            <xdr:cNvPr id="61870" name="Button 430" hidden="1">
              <a:extLst>
                <a:ext uri="{63B3BB69-23CF-44E3-9099-C40C66FF867C}">
                  <a14:compatExt spid="_x0000_s61870"/>
                </a:ext>
                <a:ext uri="{FF2B5EF4-FFF2-40B4-BE49-F238E27FC236}">
                  <a16:creationId xmlns:a16="http://schemas.microsoft.com/office/drawing/2014/main" xmlns="" id="{00000000-0008-0000-3C00-0000A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65603</xdr:row>
          <xdr:rowOff>0</xdr:rowOff>
        </xdr:from>
        <xdr:to>
          <xdr:col>5884</xdr:col>
          <xdr:colOff>0</xdr:colOff>
          <xdr:row>65603</xdr:row>
          <xdr:rowOff>0</xdr:rowOff>
        </xdr:to>
        <xdr:sp macro="" textlink="">
          <xdr:nvSpPr>
            <xdr:cNvPr id="61871" name="Button 431" hidden="1">
              <a:extLst>
                <a:ext uri="{63B3BB69-23CF-44E3-9099-C40C66FF867C}">
                  <a14:compatExt spid="_x0000_s61871"/>
                </a:ext>
                <a:ext uri="{FF2B5EF4-FFF2-40B4-BE49-F238E27FC236}">
                  <a16:creationId xmlns:a16="http://schemas.microsoft.com/office/drawing/2014/main" xmlns="" id="{00000000-0008-0000-3C00-0000A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131139</xdr:row>
          <xdr:rowOff>0</xdr:rowOff>
        </xdr:from>
        <xdr:to>
          <xdr:col>5884</xdr:col>
          <xdr:colOff>0</xdr:colOff>
          <xdr:row>131139</xdr:row>
          <xdr:rowOff>0</xdr:rowOff>
        </xdr:to>
        <xdr:sp macro="" textlink="">
          <xdr:nvSpPr>
            <xdr:cNvPr id="61872" name="Button 432" hidden="1">
              <a:extLst>
                <a:ext uri="{63B3BB69-23CF-44E3-9099-C40C66FF867C}">
                  <a14:compatExt spid="_x0000_s61872"/>
                </a:ext>
                <a:ext uri="{FF2B5EF4-FFF2-40B4-BE49-F238E27FC236}">
                  <a16:creationId xmlns:a16="http://schemas.microsoft.com/office/drawing/2014/main" xmlns="" id="{00000000-0008-0000-3C00-0000B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196675</xdr:row>
          <xdr:rowOff>0</xdr:rowOff>
        </xdr:from>
        <xdr:to>
          <xdr:col>5884</xdr:col>
          <xdr:colOff>0</xdr:colOff>
          <xdr:row>196675</xdr:row>
          <xdr:rowOff>0</xdr:rowOff>
        </xdr:to>
        <xdr:sp macro="" textlink="">
          <xdr:nvSpPr>
            <xdr:cNvPr id="61873" name="Button 433" hidden="1">
              <a:extLst>
                <a:ext uri="{63B3BB69-23CF-44E3-9099-C40C66FF867C}">
                  <a14:compatExt spid="_x0000_s61873"/>
                </a:ext>
                <a:ext uri="{FF2B5EF4-FFF2-40B4-BE49-F238E27FC236}">
                  <a16:creationId xmlns:a16="http://schemas.microsoft.com/office/drawing/2014/main" xmlns="" id="{00000000-0008-0000-3C00-0000B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262211</xdr:row>
          <xdr:rowOff>0</xdr:rowOff>
        </xdr:from>
        <xdr:to>
          <xdr:col>5884</xdr:col>
          <xdr:colOff>0</xdr:colOff>
          <xdr:row>262211</xdr:row>
          <xdr:rowOff>0</xdr:rowOff>
        </xdr:to>
        <xdr:sp macro="" textlink="">
          <xdr:nvSpPr>
            <xdr:cNvPr id="61874" name="Button 434" hidden="1">
              <a:extLst>
                <a:ext uri="{63B3BB69-23CF-44E3-9099-C40C66FF867C}">
                  <a14:compatExt spid="_x0000_s61874"/>
                </a:ext>
                <a:ext uri="{FF2B5EF4-FFF2-40B4-BE49-F238E27FC236}">
                  <a16:creationId xmlns:a16="http://schemas.microsoft.com/office/drawing/2014/main" xmlns="" id="{00000000-0008-0000-3C00-0000B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327747</xdr:row>
          <xdr:rowOff>0</xdr:rowOff>
        </xdr:from>
        <xdr:to>
          <xdr:col>5884</xdr:col>
          <xdr:colOff>0</xdr:colOff>
          <xdr:row>327747</xdr:row>
          <xdr:rowOff>0</xdr:rowOff>
        </xdr:to>
        <xdr:sp macro="" textlink="">
          <xdr:nvSpPr>
            <xdr:cNvPr id="61875" name="Button 435" hidden="1">
              <a:extLst>
                <a:ext uri="{63B3BB69-23CF-44E3-9099-C40C66FF867C}">
                  <a14:compatExt spid="_x0000_s61875"/>
                </a:ext>
                <a:ext uri="{FF2B5EF4-FFF2-40B4-BE49-F238E27FC236}">
                  <a16:creationId xmlns:a16="http://schemas.microsoft.com/office/drawing/2014/main" xmlns="" id="{00000000-0008-0000-3C00-0000B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393283</xdr:row>
          <xdr:rowOff>0</xdr:rowOff>
        </xdr:from>
        <xdr:to>
          <xdr:col>5884</xdr:col>
          <xdr:colOff>0</xdr:colOff>
          <xdr:row>393283</xdr:row>
          <xdr:rowOff>0</xdr:rowOff>
        </xdr:to>
        <xdr:sp macro="" textlink="">
          <xdr:nvSpPr>
            <xdr:cNvPr id="61876" name="Button 436" hidden="1">
              <a:extLst>
                <a:ext uri="{63B3BB69-23CF-44E3-9099-C40C66FF867C}">
                  <a14:compatExt spid="_x0000_s61876"/>
                </a:ext>
                <a:ext uri="{FF2B5EF4-FFF2-40B4-BE49-F238E27FC236}">
                  <a16:creationId xmlns:a16="http://schemas.microsoft.com/office/drawing/2014/main" xmlns="" id="{00000000-0008-0000-3C00-0000B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458819</xdr:row>
          <xdr:rowOff>0</xdr:rowOff>
        </xdr:from>
        <xdr:to>
          <xdr:col>5884</xdr:col>
          <xdr:colOff>0</xdr:colOff>
          <xdr:row>458819</xdr:row>
          <xdr:rowOff>0</xdr:rowOff>
        </xdr:to>
        <xdr:sp macro="" textlink="">
          <xdr:nvSpPr>
            <xdr:cNvPr id="61877" name="Button 437" hidden="1">
              <a:extLst>
                <a:ext uri="{63B3BB69-23CF-44E3-9099-C40C66FF867C}">
                  <a14:compatExt spid="_x0000_s61877"/>
                </a:ext>
                <a:ext uri="{FF2B5EF4-FFF2-40B4-BE49-F238E27FC236}">
                  <a16:creationId xmlns:a16="http://schemas.microsoft.com/office/drawing/2014/main" xmlns="" id="{00000000-0008-0000-3C00-0000B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524355</xdr:row>
          <xdr:rowOff>0</xdr:rowOff>
        </xdr:from>
        <xdr:to>
          <xdr:col>5884</xdr:col>
          <xdr:colOff>0</xdr:colOff>
          <xdr:row>524355</xdr:row>
          <xdr:rowOff>0</xdr:rowOff>
        </xdr:to>
        <xdr:sp macro="" textlink="">
          <xdr:nvSpPr>
            <xdr:cNvPr id="61878" name="Button 438" hidden="1">
              <a:extLst>
                <a:ext uri="{63B3BB69-23CF-44E3-9099-C40C66FF867C}">
                  <a14:compatExt spid="_x0000_s61878"/>
                </a:ext>
                <a:ext uri="{FF2B5EF4-FFF2-40B4-BE49-F238E27FC236}">
                  <a16:creationId xmlns:a16="http://schemas.microsoft.com/office/drawing/2014/main" xmlns="" id="{00000000-0008-0000-3C00-0000B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589891</xdr:row>
          <xdr:rowOff>0</xdr:rowOff>
        </xdr:from>
        <xdr:to>
          <xdr:col>5884</xdr:col>
          <xdr:colOff>0</xdr:colOff>
          <xdr:row>589891</xdr:row>
          <xdr:rowOff>0</xdr:rowOff>
        </xdr:to>
        <xdr:sp macro="" textlink="">
          <xdr:nvSpPr>
            <xdr:cNvPr id="61879" name="Button 439" hidden="1">
              <a:extLst>
                <a:ext uri="{63B3BB69-23CF-44E3-9099-C40C66FF867C}">
                  <a14:compatExt spid="_x0000_s61879"/>
                </a:ext>
                <a:ext uri="{FF2B5EF4-FFF2-40B4-BE49-F238E27FC236}">
                  <a16:creationId xmlns:a16="http://schemas.microsoft.com/office/drawing/2014/main" xmlns="" id="{00000000-0008-0000-3C00-0000B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655427</xdr:row>
          <xdr:rowOff>0</xdr:rowOff>
        </xdr:from>
        <xdr:to>
          <xdr:col>5884</xdr:col>
          <xdr:colOff>0</xdr:colOff>
          <xdr:row>655427</xdr:row>
          <xdr:rowOff>0</xdr:rowOff>
        </xdr:to>
        <xdr:sp macro="" textlink="">
          <xdr:nvSpPr>
            <xdr:cNvPr id="61880" name="Button 440" hidden="1">
              <a:extLst>
                <a:ext uri="{63B3BB69-23CF-44E3-9099-C40C66FF867C}">
                  <a14:compatExt spid="_x0000_s61880"/>
                </a:ext>
                <a:ext uri="{FF2B5EF4-FFF2-40B4-BE49-F238E27FC236}">
                  <a16:creationId xmlns:a16="http://schemas.microsoft.com/office/drawing/2014/main" xmlns="" id="{00000000-0008-0000-3C00-0000B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720963</xdr:row>
          <xdr:rowOff>0</xdr:rowOff>
        </xdr:from>
        <xdr:to>
          <xdr:col>5884</xdr:col>
          <xdr:colOff>0</xdr:colOff>
          <xdr:row>720963</xdr:row>
          <xdr:rowOff>0</xdr:rowOff>
        </xdr:to>
        <xdr:sp macro="" textlink="">
          <xdr:nvSpPr>
            <xdr:cNvPr id="61881" name="Button 441" hidden="1">
              <a:extLst>
                <a:ext uri="{63B3BB69-23CF-44E3-9099-C40C66FF867C}">
                  <a14:compatExt spid="_x0000_s61881"/>
                </a:ext>
                <a:ext uri="{FF2B5EF4-FFF2-40B4-BE49-F238E27FC236}">
                  <a16:creationId xmlns:a16="http://schemas.microsoft.com/office/drawing/2014/main" xmlns="" id="{00000000-0008-0000-3C00-0000B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786499</xdr:row>
          <xdr:rowOff>0</xdr:rowOff>
        </xdr:from>
        <xdr:to>
          <xdr:col>5884</xdr:col>
          <xdr:colOff>0</xdr:colOff>
          <xdr:row>786499</xdr:row>
          <xdr:rowOff>0</xdr:rowOff>
        </xdr:to>
        <xdr:sp macro="" textlink="">
          <xdr:nvSpPr>
            <xdr:cNvPr id="61882" name="Button 442" hidden="1">
              <a:extLst>
                <a:ext uri="{63B3BB69-23CF-44E3-9099-C40C66FF867C}">
                  <a14:compatExt spid="_x0000_s61882"/>
                </a:ext>
                <a:ext uri="{FF2B5EF4-FFF2-40B4-BE49-F238E27FC236}">
                  <a16:creationId xmlns:a16="http://schemas.microsoft.com/office/drawing/2014/main" xmlns="" id="{00000000-0008-0000-3C00-0000B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852035</xdr:row>
          <xdr:rowOff>0</xdr:rowOff>
        </xdr:from>
        <xdr:to>
          <xdr:col>5884</xdr:col>
          <xdr:colOff>0</xdr:colOff>
          <xdr:row>852035</xdr:row>
          <xdr:rowOff>0</xdr:rowOff>
        </xdr:to>
        <xdr:sp macro="" textlink="">
          <xdr:nvSpPr>
            <xdr:cNvPr id="61883" name="Button 443" hidden="1">
              <a:extLst>
                <a:ext uri="{63B3BB69-23CF-44E3-9099-C40C66FF867C}">
                  <a14:compatExt spid="_x0000_s61883"/>
                </a:ext>
                <a:ext uri="{FF2B5EF4-FFF2-40B4-BE49-F238E27FC236}">
                  <a16:creationId xmlns:a16="http://schemas.microsoft.com/office/drawing/2014/main" xmlns="" id="{00000000-0008-0000-3C00-0000B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917571</xdr:row>
          <xdr:rowOff>0</xdr:rowOff>
        </xdr:from>
        <xdr:to>
          <xdr:col>5884</xdr:col>
          <xdr:colOff>0</xdr:colOff>
          <xdr:row>917571</xdr:row>
          <xdr:rowOff>0</xdr:rowOff>
        </xdr:to>
        <xdr:sp macro="" textlink="">
          <xdr:nvSpPr>
            <xdr:cNvPr id="61884" name="Button 444" hidden="1">
              <a:extLst>
                <a:ext uri="{63B3BB69-23CF-44E3-9099-C40C66FF867C}">
                  <a14:compatExt spid="_x0000_s61884"/>
                </a:ext>
                <a:ext uri="{FF2B5EF4-FFF2-40B4-BE49-F238E27FC236}">
                  <a16:creationId xmlns:a16="http://schemas.microsoft.com/office/drawing/2014/main" xmlns="" id="{00000000-0008-0000-3C00-0000B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983107</xdr:row>
          <xdr:rowOff>0</xdr:rowOff>
        </xdr:from>
        <xdr:to>
          <xdr:col>5884</xdr:col>
          <xdr:colOff>0</xdr:colOff>
          <xdr:row>983107</xdr:row>
          <xdr:rowOff>0</xdr:rowOff>
        </xdr:to>
        <xdr:sp macro="" textlink="">
          <xdr:nvSpPr>
            <xdr:cNvPr id="61885" name="Button 445" hidden="1">
              <a:extLst>
                <a:ext uri="{63B3BB69-23CF-44E3-9099-C40C66FF867C}">
                  <a14:compatExt spid="_x0000_s61885"/>
                </a:ext>
                <a:ext uri="{FF2B5EF4-FFF2-40B4-BE49-F238E27FC236}">
                  <a16:creationId xmlns:a16="http://schemas.microsoft.com/office/drawing/2014/main" xmlns="" id="{00000000-0008-0000-3C00-0000B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67</xdr:row>
          <xdr:rowOff>0</xdr:rowOff>
        </xdr:from>
        <xdr:to>
          <xdr:col>6140</xdr:col>
          <xdr:colOff>0</xdr:colOff>
          <xdr:row>67</xdr:row>
          <xdr:rowOff>0</xdr:rowOff>
        </xdr:to>
        <xdr:sp macro="" textlink="">
          <xdr:nvSpPr>
            <xdr:cNvPr id="61886" name="Button 446" hidden="1">
              <a:extLst>
                <a:ext uri="{63B3BB69-23CF-44E3-9099-C40C66FF867C}">
                  <a14:compatExt spid="_x0000_s61886"/>
                </a:ext>
                <a:ext uri="{FF2B5EF4-FFF2-40B4-BE49-F238E27FC236}">
                  <a16:creationId xmlns:a16="http://schemas.microsoft.com/office/drawing/2014/main" xmlns="" id="{00000000-0008-0000-3C00-0000B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65603</xdr:row>
          <xdr:rowOff>0</xdr:rowOff>
        </xdr:from>
        <xdr:to>
          <xdr:col>6140</xdr:col>
          <xdr:colOff>0</xdr:colOff>
          <xdr:row>65603</xdr:row>
          <xdr:rowOff>0</xdr:rowOff>
        </xdr:to>
        <xdr:sp macro="" textlink="">
          <xdr:nvSpPr>
            <xdr:cNvPr id="61887" name="Button 447" hidden="1">
              <a:extLst>
                <a:ext uri="{63B3BB69-23CF-44E3-9099-C40C66FF867C}">
                  <a14:compatExt spid="_x0000_s61887"/>
                </a:ext>
                <a:ext uri="{FF2B5EF4-FFF2-40B4-BE49-F238E27FC236}">
                  <a16:creationId xmlns:a16="http://schemas.microsoft.com/office/drawing/2014/main" xmlns="" id="{00000000-0008-0000-3C00-0000B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131139</xdr:row>
          <xdr:rowOff>0</xdr:rowOff>
        </xdr:from>
        <xdr:to>
          <xdr:col>6140</xdr:col>
          <xdr:colOff>0</xdr:colOff>
          <xdr:row>131139</xdr:row>
          <xdr:rowOff>0</xdr:rowOff>
        </xdr:to>
        <xdr:sp macro="" textlink="">
          <xdr:nvSpPr>
            <xdr:cNvPr id="61888" name="Button 448" hidden="1">
              <a:extLst>
                <a:ext uri="{63B3BB69-23CF-44E3-9099-C40C66FF867C}">
                  <a14:compatExt spid="_x0000_s61888"/>
                </a:ext>
                <a:ext uri="{FF2B5EF4-FFF2-40B4-BE49-F238E27FC236}">
                  <a16:creationId xmlns:a16="http://schemas.microsoft.com/office/drawing/2014/main" xmlns="" id="{00000000-0008-0000-3C00-0000C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196675</xdr:row>
          <xdr:rowOff>0</xdr:rowOff>
        </xdr:from>
        <xdr:to>
          <xdr:col>6140</xdr:col>
          <xdr:colOff>0</xdr:colOff>
          <xdr:row>196675</xdr:row>
          <xdr:rowOff>0</xdr:rowOff>
        </xdr:to>
        <xdr:sp macro="" textlink="">
          <xdr:nvSpPr>
            <xdr:cNvPr id="61889" name="Button 449" hidden="1">
              <a:extLst>
                <a:ext uri="{63B3BB69-23CF-44E3-9099-C40C66FF867C}">
                  <a14:compatExt spid="_x0000_s61889"/>
                </a:ext>
                <a:ext uri="{FF2B5EF4-FFF2-40B4-BE49-F238E27FC236}">
                  <a16:creationId xmlns:a16="http://schemas.microsoft.com/office/drawing/2014/main" xmlns="" id="{00000000-0008-0000-3C00-0000C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262211</xdr:row>
          <xdr:rowOff>0</xdr:rowOff>
        </xdr:from>
        <xdr:to>
          <xdr:col>6140</xdr:col>
          <xdr:colOff>0</xdr:colOff>
          <xdr:row>262211</xdr:row>
          <xdr:rowOff>0</xdr:rowOff>
        </xdr:to>
        <xdr:sp macro="" textlink="">
          <xdr:nvSpPr>
            <xdr:cNvPr id="61890" name="Button 450" hidden="1">
              <a:extLst>
                <a:ext uri="{63B3BB69-23CF-44E3-9099-C40C66FF867C}">
                  <a14:compatExt spid="_x0000_s61890"/>
                </a:ext>
                <a:ext uri="{FF2B5EF4-FFF2-40B4-BE49-F238E27FC236}">
                  <a16:creationId xmlns:a16="http://schemas.microsoft.com/office/drawing/2014/main" xmlns="" id="{00000000-0008-0000-3C00-0000C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327747</xdr:row>
          <xdr:rowOff>0</xdr:rowOff>
        </xdr:from>
        <xdr:to>
          <xdr:col>6140</xdr:col>
          <xdr:colOff>0</xdr:colOff>
          <xdr:row>327747</xdr:row>
          <xdr:rowOff>0</xdr:rowOff>
        </xdr:to>
        <xdr:sp macro="" textlink="">
          <xdr:nvSpPr>
            <xdr:cNvPr id="61891" name="Button 451" hidden="1">
              <a:extLst>
                <a:ext uri="{63B3BB69-23CF-44E3-9099-C40C66FF867C}">
                  <a14:compatExt spid="_x0000_s61891"/>
                </a:ext>
                <a:ext uri="{FF2B5EF4-FFF2-40B4-BE49-F238E27FC236}">
                  <a16:creationId xmlns:a16="http://schemas.microsoft.com/office/drawing/2014/main" xmlns="" id="{00000000-0008-0000-3C00-0000C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393283</xdr:row>
          <xdr:rowOff>0</xdr:rowOff>
        </xdr:from>
        <xdr:to>
          <xdr:col>6140</xdr:col>
          <xdr:colOff>0</xdr:colOff>
          <xdr:row>393283</xdr:row>
          <xdr:rowOff>0</xdr:rowOff>
        </xdr:to>
        <xdr:sp macro="" textlink="">
          <xdr:nvSpPr>
            <xdr:cNvPr id="61892" name="Button 452" hidden="1">
              <a:extLst>
                <a:ext uri="{63B3BB69-23CF-44E3-9099-C40C66FF867C}">
                  <a14:compatExt spid="_x0000_s61892"/>
                </a:ext>
                <a:ext uri="{FF2B5EF4-FFF2-40B4-BE49-F238E27FC236}">
                  <a16:creationId xmlns:a16="http://schemas.microsoft.com/office/drawing/2014/main" xmlns="" id="{00000000-0008-0000-3C00-0000C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458819</xdr:row>
          <xdr:rowOff>0</xdr:rowOff>
        </xdr:from>
        <xdr:to>
          <xdr:col>6140</xdr:col>
          <xdr:colOff>0</xdr:colOff>
          <xdr:row>458819</xdr:row>
          <xdr:rowOff>0</xdr:rowOff>
        </xdr:to>
        <xdr:sp macro="" textlink="">
          <xdr:nvSpPr>
            <xdr:cNvPr id="61893" name="Button 453" hidden="1">
              <a:extLst>
                <a:ext uri="{63B3BB69-23CF-44E3-9099-C40C66FF867C}">
                  <a14:compatExt spid="_x0000_s61893"/>
                </a:ext>
                <a:ext uri="{FF2B5EF4-FFF2-40B4-BE49-F238E27FC236}">
                  <a16:creationId xmlns:a16="http://schemas.microsoft.com/office/drawing/2014/main" xmlns="" id="{00000000-0008-0000-3C00-0000C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524355</xdr:row>
          <xdr:rowOff>0</xdr:rowOff>
        </xdr:from>
        <xdr:to>
          <xdr:col>6140</xdr:col>
          <xdr:colOff>0</xdr:colOff>
          <xdr:row>524355</xdr:row>
          <xdr:rowOff>0</xdr:rowOff>
        </xdr:to>
        <xdr:sp macro="" textlink="">
          <xdr:nvSpPr>
            <xdr:cNvPr id="61894" name="Button 454" hidden="1">
              <a:extLst>
                <a:ext uri="{63B3BB69-23CF-44E3-9099-C40C66FF867C}">
                  <a14:compatExt spid="_x0000_s61894"/>
                </a:ext>
                <a:ext uri="{FF2B5EF4-FFF2-40B4-BE49-F238E27FC236}">
                  <a16:creationId xmlns:a16="http://schemas.microsoft.com/office/drawing/2014/main" xmlns="" id="{00000000-0008-0000-3C00-0000C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589891</xdr:row>
          <xdr:rowOff>0</xdr:rowOff>
        </xdr:from>
        <xdr:to>
          <xdr:col>6140</xdr:col>
          <xdr:colOff>0</xdr:colOff>
          <xdr:row>589891</xdr:row>
          <xdr:rowOff>0</xdr:rowOff>
        </xdr:to>
        <xdr:sp macro="" textlink="">
          <xdr:nvSpPr>
            <xdr:cNvPr id="61895" name="Button 455" hidden="1">
              <a:extLst>
                <a:ext uri="{63B3BB69-23CF-44E3-9099-C40C66FF867C}">
                  <a14:compatExt spid="_x0000_s61895"/>
                </a:ext>
                <a:ext uri="{FF2B5EF4-FFF2-40B4-BE49-F238E27FC236}">
                  <a16:creationId xmlns:a16="http://schemas.microsoft.com/office/drawing/2014/main" xmlns="" id="{00000000-0008-0000-3C00-0000C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655427</xdr:row>
          <xdr:rowOff>0</xdr:rowOff>
        </xdr:from>
        <xdr:to>
          <xdr:col>6140</xdr:col>
          <xdr:colOff>0</xdr:colOff>
          <xdr:row>655427</xdr:row>
          <xdr:rowOff>0</xdr:rowOff>
        </xdr:to>
        <xdr:sp macro="" textlink="">
          <xdr:nvSpPr>
            <xdr:cNvPr id="61896" name="Button 456" hidden="1">
              <a:extLst>
                <a:ext uri="{63B3BB69-23CF-44E3-9099-C40C66FF867C}">
                  <a14:compatExt spid="_x0000_s61896"/>
                </a:ext>
                <a:ext uri="{FF2B5EF4-FFF2-40B4-BE49-F238E27FC236}">
                  <a16:creationId xmlns:a16="http://schemas.microsoft.com/office/drawing/2014/main" xmlns="" id="{00000000-0008-0000-3C00-0000C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720963</xdr:row>
          <xdr:rowOff>0</xdr:rowOff>
        </xdr:from>
        <xdr:to>
          <xdr:col>6140</xdr:col>
          <xdr:colOff>0</xdr:colOff>
          <xdr:row>720963</xdr:row>
          <xdr:rowOff>0</xdr:rowOff>
        </xdr:to>
        <xdr:sp macro="" textlink="">
          <xdr:nvSpPr>
            <xdr:cNvPr id="61897" name="Button 457" hidden="1">
              <a:extLst>
                <a:ext uri="{63B3BB69-23CF-44E3-9099-C40C66FF867C}">
                  <a14:compatExt spid="_x0000_s61897"/>
                </a:ext>
                <a:ext uri="{FF2B5EF4-FFF2-40B4-BE49-F238E27FC236}">
                  <a16:creationId xmlns:a16="http://schemas.microsoft.com/office/drawing/2014/main" xmlns="" id="{00000000-0008-0000-3C00-0000C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786499</xdr:row>
          <xdr:rowOff>0</xdr:rowOff>
        </xdr:from>
        <xdr:to>
          <xdr:col>6140</xdr:col>
          <xdr:colOff>0</xdr:colOff>
          <xdr:row>786499</xdr:row>
          <xdr:rowOff>0</xdr:rowOff>
        </xdr:to>
        <xdr:sp macro="" textlink="">
          <xdr:nvSpPr>
            <xdr:cNvPr id="61898" name="Button 458" hidden="1">
              <a:extLst>
                <a:ext uri="{63B3BB69-23CF-44E3-9099-C40C66FF867C}">
                  <a14:compatExt spid="_x0000_s61898"/>
                </a:ext>
                <a:ext uri="{FF2B5EF4-FFF2-40B4-BE49-F238E27FC236}">
                  <a16:creationId xmlns:a16="http://schemas.microsoft.com/office/drawing/2014/main" xmlns="" id="{00000000-0008-0000-3C00-0000C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852035</xdr:row>
          <xdr:rowOff>0</xdr:rowOff>
        </xdr:from>
        <xdr:to>
          <xdr:col>6140</xdr:col>
          <xdr:colOff>0</xdr:colOff>
          <xdr:row>852035</xdr:row>
          <xdr:rowOff>0</xdr:rowOff>
        </xdr:to>
        <xdr:sp macro="" textlink="">
          <xdr:nvSpPr>
            <xdr:cNvPr id="61899" name="Button 459" hidden="1">
              <a:extLst>
                <a:ext uri="{63B3BB69-23CF-44E3-9099-C40C66FF867C}">
                  <a14:compatExt spid="_x0000_s61899"/>
                </a:ext>
                <a:ext uri="{FF2B5EF4-FFF2-40B4-BE49-F238E27FC236}">
                  <a16:creationId xmlns:a16="http://schemas.microsoft.com/office/drawing/2014/main" xmlns="" id="{00000000-0008-0000-3C00-0000C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917571</xdr:row>
          <xdr:rowOff>0</xdr:rowOff>
        </xdr:from>
        <xdr:to>
          <xdr:col>6140</xdr:col>
          <xdr:colOff>0</xdr:colOff>
          <xdr:row>917571</xdr:row>
          <xdr:rowOff>0</xdr:rowOff>
        </xdr:to>
        <xdr:sp macro="" textlink="">
          <xdr:nvSpPr>
            <xdr:cNvPr id="61900" name="Button 460" hidden="1">
              <a:extLst>
                <a:ext uri="{63B3BB69-23CF-44E3-9099-C40C66FF867C}">
                  <a14:compatExt spid="_x0000_s61900"/>
                </a:ext>
                <a:ext uri="{FF2B5EF4-FFF2-40B4-BE49-F238E27FC236}">
                  <a16:creationId xmlns:a16="http://schemas.microsoft.com/office/drawing/2014/main" xmlns="" id="{00000000-0008-0000-3C00-0000C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983107</xdr:row>
          <xdr:rowOff>0</xdr:rowOff>
        </xdr:from>
        <xdr:to>
          <xdr:col>6140</xdr:col>
          <xdr:colOff>0</xdr:colOff>
          <xdr:row>983107</xdr:row>
          <xdr:rowOff>0</xdr:rowOff>
        </xdr:to>
        <xdr:sp macro="" textlink="">
          <xdr:nvSpPr>
            <xdr:cNvPr id="61901" name="Button 461" hidden="1">
              <a:extLst>
                <a:ext uri="{63B3BB69-23CF-44E3-9099-C40C66FF867C}">
                  <a14:compatExt spid="_x0000_s61901"/>
                </a:ext>
                <a:ext uri="{FF2B5EF4-FFF2-40B4-BE49-F238E27FC236}">
                  <a16:creationId xmlns:a16="http://schemas.microsoft.com/office/drawing/2014/main" xmlns="" id="{00000000-0008-0000-3C00-0000C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67</xdr:row>
          <xdr:rowOff>0</xdr:rowOff>
        </xdr:from>
        <xdr:to>
          <xdr:col>6396</xdr:col>
          <xdr:colOff>0</xdr:colOff>
          <xdr:row>67</xdr:row>
          <xdr:rowOff>0</xdr:rowOff>
        </xdr:to>
        <xdr:sp macro="" textlink="">
          <xdr:nvSpPr>
            <xdr:cNvPr id="61902" name="Button 462" hidden="1">
              <a:extLst>
                <a:ext uri="{63B3BB69-23CF-44E3-9099-C40C66FF867C}">
                  <a14:compatExt spid="_x0000_s61902"/>
                </a:ext>
                <a:ext uri="{FF2B5EF4-FFF2-40B4-BE49-F238E27FC236}">
                  <a16:creationId xmlns:a16="http://schemas.microsoft.com/office/drawing/2014/main" xmlns="" id="{00000000-0008-0000-3C00-0000C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65603</xdr:row>
          <xdr:rowOff>0</xdr:rowOff>
        </xdr:from>
        <xdr:to>
          <xdr:col>6396</xdr:col>
          <xdr:colOff>0</xdr:colOff>
          <xdr:row>65603</xdr:row>
          <xdr:rowOff>0</xdr:rowOff>
        </xdr:to>
        <xdr:sp macro="" textlink="">
          <xdr:nvSpPr>
            <xdr:cNvPr id="61903" name="Button 463" hidden="1">
              <a:extLst>
                <a:ext uri="{63B3BB69-23CF-44E3-9099-C40C66FF867C}">
                  <a14:compatExt spid="_x0000_s61903"/>
                </a:ext>
                <a:ext uri="{FF2B5EF4-FFF2-40B4-BE49-F238E27FC236}">
                  <a16:creationId xmlns:a16="http://schemas.microsoft.com/office/drawing/2014/main" xmlns="" id="{00000000-0008-0000-3C00-0000C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131139</xdr:row>
          <xdr:rowOff>0</xdr:rowOff>
        </xdr:from>
        <xdr:to>
          <xdr:col>6396</xdr:col>
          <xdr:colOff>0</xdr:colOff>
          <xdr:row>131139</xdr:row>
          <xdr:rowOff>0</xdr:rowOff>
        </xdr:to>
        <xdr:sp macro="" textlink="">
          <xdr:nvSpPr>
            <xdr:cNvPr id="61904" name="Button 464" hidden="1">
              <a:extLst>
                <a:ext uri="{63B3BB69-23CF-44E3-9099-C40C66FF867C}">
                  <a14:compatExt spid="_x0000_s61904"/>
                </a:ext>
                <a:ext uri="{FF2B5EF4-FFF2-40B4-BE49-F238E27FC236}">
                  <a16:creationId xmlns:a16="http://schemas.microsoft.com/office/drawing/2014/main" xmlns="" id="{00000000-0008-0000-3C00-0000D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196675</xdr:row>
          <xdr:rowOff>0</xdr:rowOff>
        </xdr:from>
        <xdr:to>
          <xdr:col>6396</xdr:col>
          <xdr:colOff>0</xdr:colOff>
          <xdr:row>196675</xdr:row>
          <xdr:rowOff>0</xdr:rowOff>
        </xdr:to>
        <xdr:sp macro="" textlink="">
          <xdr:nvSpPr>
            <xdr:cNvPr id="61905" name="Button 465" hidden="1">
              <a:extLst>
                <a:ext uri="{63B3BB69-23CF-44E3-9099-C40C66FF867C}">
                  <a14:compatExt spid="_x0000_s61905"/>
                </a:ext>
                <a:ext uri="{FF2B5EF4-FFF2-40B4-BE49-F238E27FC236}">
                  <a16:creationId xmlns:a16="http://schemas.microsoft.com/office/drawing/2014/main" xmlns="" id="{00000000-0008-0000-3C00-0000D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262211</xdr:row>
          <xdr:rowOff>0</xdr:rowOff>
        </xdr:from>
        <xdr:to>
          <xdr:col>6396</xdr:col>
          <xdr:colOff>0</xdr:colOff>
          <xdr:row>262211</xdr:row>
          <xdr:rowOff>0</xdr:rowOff>
        </xdr:to>
        <xdr:sp macro="" textlink="">
          <xdr:nvSpPr>
            <xdr:cNvPr id="61906" name="Button 466" hidden="1">
              <a:extLst>
                <a:ext uri="{63B3BB69-23CF-44E3-9099-C40C66FF867C}">
                  <a14:compatExt spid="_x0000_s61906"/>
                </a:ext>
                <a:ext uri="{FF2B5EF4-FFF2-40B4-BE49-F238E27FC236}">
                  <a16:creationId xmlns:a16="http://schemas.microsoft.com/office/drawing/2014/main" xmlns="" id="{00000000-0008-0000-3C00-0000D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327747</xdr:row>
          <xdr:rowOff>0</xdr:rowOff>
        </xdr:from>
        <xdr:to>
          <xdr:col>6396</xdr:col>
          <xdr:colOff>0</xdr:colOff>
          <xdr:row>327747</xdr:row>
          <xdr:rowOff>0</xdr:rowOff>
        </xdr:to>
        <xdr:sp macro="" textlink="">
          <xdr:nvSpPr>
            <xdr:cNvPr id="61907" name="Button 467" hidden="1">
              <a:extLst>
                <a:ext uri="{63B3BB69-23CF-44E3-9099-C40C66FF867C}">
                  <a14:compatExt spid="_x0000_s61907"/>
                </a:ext>
                <a:ext uri="{FF2B5EF4-FFF2-40B4-BE49-F238E27FC236}">
                  <a16:creationId xmlns:a16="http://schemas.microsoft.com/office/drawing/2014/main" xmlns="" id="{00000000-0008-0000-3C00-0000D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393283</xdr:row>
          <xdr:rowOff>0</xdr:rowOff>
        </xdr:from>
        <xdr:to>
          <xdr:col>6396</xdr:col>
          <xdr:colOff>0</xdr:colOff>
          <xdr:row>393283</xdr:row>
          <xdr:rowOff>0</xdr:rowOff>
        </xdr:to>
        <xdr:sp macro="" textlink="">
          <xdr:nvSpPr>
            <xdr:cNvPr id="61908" name="Button 468" hidden="1">
              <a:extLst>
                <a:ext uri="{63B3BB69-23CF-44E3-9099-C40C66FF867C}">
                  <a14:compatExt spid="_x0000_s61908"/>
                </a:ext>
                <a:ext uri="{FF2B5EF4-FFF2-40B4-BE49-F238E27FC236}">
                  <a16:creationId xmlns:a16="http://schemas.microsoft.com/office/drawing/2014/main" xmlns="" id="{00000000-0008-0000-3C00-0000D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458819</xdr:row>
          <xdr:rowOff>0</xdr:rowOff>
        </xdr:from>
        <xdr:to>
          <xdr:col>6396</xdr:col>
          <xdr:colOff>0</xdr:colOff>
          <xdr:row>458819</xdr:row>
          <xdr:rowOff>0</xdr:rowOff>
        </xdr:to>
        <xdr:sp macro="" textlink="">
          <xdr:nvSpPr>
            <xdr:cNvPr id="61909" name="Button 469" hidden="1">
              <a:extLst>
                <a:ext uri="{63B3BB69-23CF-44E3-9099-C40C66FF867C}">
                  <a14:compatExt spid="_x0000_s61909"/>
                </a:ext>
                <a:ext uri="{FF2B5EF4-FFF2-40B4-BE49-F238E27FC236}">
                  <a16:creationId xmlns:a16="http://schemas.microsoft.com/office/drawing/2014/main" xmlns="" id="{00000000-0008-0000-3C00-0000D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524355</xdr:row>
          <xdr:rowOff>0</xdr:rowOff>
        </xdr:from>
        <xdr:to>
          <xdr:col>6396</xdr:col>
          <xdr:colOff>0</xdr:colOff>
          <xdr:row>524355</xdr:row>
          <xdr:rowOff>0</xdr:rowOff>
        </xdr:to>
        <xdr:sp macro="" textlink="">
          <xdr:nvSpPr>
            <xdr:cNvPr id="61910" name="Button 470" hidden="1">
              <a:extLst>
                <a:ext uri="{63B3BB69-23CF-44E3-9099-C40C66FF867C}">
                  <a14:compatExt spid="_x0000_s61910"/>
                </a:ext>
                <a:ext uri="{FF2B5EF4-FFF2-40B4-BE49-F238E27FC236}">
                  <a16:creationId xmlns:a16="http://schemas.microsoft.com/office/drawing/2014/main" xmlns="" id="{00000000-0008-0000-3C00-0000D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589891</xdr:row>
          <xdr:rowOff>0</xdr:rowOff>
        </xdr:from>
        <xdr:to>
          <xdr:col>6396</xdr:col>
          <xdr:colOff>0</xdr:colOff>
          <xdr:row>589891</xdr:row>
          <xdr:rowOff>0</xdr:rowOff>
        </xdr:to>
        <xdr:sp macro="" textlink="">
          <xdr:nvSpPr>
            <xdr:cNvPr id="61911" name="Button 471" hidden="1">
              <a:extLst>
                <a:ext uri="{63B3BB69-23CF-44E3-9099-C40C66FF867C}">
                  <a14:compatExt spid="_x0000_s61911"/>
                </a:ext>
                <a:ext uri="{FF2B5EF4-FFF2-40B4-BE49-F238E27FC236}">
                  <a16:creationId xmlns:a16="http://schemas.microsoft.com/office/drawing/2014/main" xmlns="" id="{00000000-0008-0000-3C00-0000D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655427</xdr:row>
          <xdr:rowOff>0</xdr:rowOff>
        </xdr:from>
        <xdr:to>
          <xdr:col>6396</xdr:col>
          <xdr:colOff>0</xdr:colOff>
          <xdr:row>655427</xdr:row>
          <xdr:rowOff>0</xdr:rowOff>
        </xdr:to>
        <xdr:sp macro="" textlink="">
          <xdr:nvSpPr>
            <xdr:cNvPr id="61912" name="Button 472" hidden="1">
              <a:extLst>
                <a:ext uri="{63B3BB69-23CF-44E3-9099-C40C66FF867C}">
                  <a14:compatExt spid="_x0000_s61912"/>
                </a:ext>
                <a:ext uri="{FF2B5EF4-FFF2-40B4-BE49-F238E27FC236}">
                  <a16:creationId xmlns:a16="http://schemas.microsoft.com/office/drawing/2014/main" xmlns="" id="{00000000-0008-0000-3C00-0000D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720963</xdr:row>
          <xdr:rowOff>0</xdr:rowOff>
        </xdr:from>
        <xdr:to>
          <xdr:col>6396</xdr:col>
          <xdr:colOff>0</xdr:colOff>
          <xdr:row>720963</xdr:row>
          <xdr:rowOff>0</xdr:rowOff>
        </xdr:to>
        <xdr:sp macro="" textlink="">
          <xdr:nvSpPr>
            <xdr:cNvPr id="61913" name="Button 473" hidden="1">
              <a:extLst>
                <a:ext uri="{63B3BB69-23CF-44E3-9099-C40C66FF867C}">
                  <a14:compatExt spid="_x0000_s61913"/>
                </a:ext>
                <a:ext uri="{FF2B5EF4-FFF2-40B4-BE49-F238E27FC236}">
                  <a16:creationId xmlns:a16="http://schemas.microsoft.com/office/drawing/2014/main" xmlns="" id="{00000000-0008-0000-3C00-0000D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786499</xdr:row>
          <xdr:rowOff>0</xdr:rowOff>
        </xdr:from>
        <xdr:to>
          <xdr:col>6396</xdr:col>
          <xdr:colOff>0</xdr:colOff>
          <xdr:row>786499</xdr:row>
          <xdr:rowOff>0</xdr:rowOff>
        </xdr:to>
        <xdr:sp macro="" textlink="">
          <xdr:nvSpPr>
            <xdr:cNvPr id="61914" name="Button 474" hidden="1">
              <a:extLst>
                <a:ext uri="{63B3BB69-23CF-44E3-9099-C40C66FF867C}">
                  <a14:compatExt spid="_x0000_s61914"/>
                </a:ext>
                <a:ext uri="{FF2B5EF4-FFF2-40B4-BE49-F238E27FC236}">
                  <a16:creationId xmlns:a16="http://schemas.microsoft.com/office/drawing/2014/main" xmlns="" id="{00000000-0008-0000-3C00-0000D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852035</xdr:row>
          <xdr:rowOff>0</xdr:rowOff>
        </xdr:from>
        <xdr:to>
          <xdr:col>6396</xdr:col>
          <xdr:colOff>0</xdr:colOff>
          <xdr:row>852035</xdr:row>
          <xdr:rowOff>0</xdr:rowOff>
        </xdr:to>
        <xdr:sp macro="" textlink="">
          <xdr:nvSpPr>
            <xdr:cNvPr id="61915" name="Button 475" hidden="1">
              <a:extLst>
                <a:ext uri="{63B3BB69-23CF-44E3-9099-C40C66FF867C}">
                  <a14:compatExt spid="_x0000_s61915"/>
                </a:ext>
                <a:ext uri="{FF2B5EF4-FFF2-40B4-BE49-F238E27FC236}">
                  <a16:creationId xmlns:a16="http://schemas.microsoft.com/office/drawing/2014/main" xmlns="" id="{00000000-0008-0000-3C00-0000D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917571</xdr:row>
          <xdr:rowOff>0</xdr:rowOff>
        </xdr:from>
        <xdr:to>
          <xdr:col>6396</xdr:col>
          <xdr:colOff>0</xdr:colOff>
          <xdr:row>917571</xdr:row>
          <xdr:rowOff>0</xdr:rowOff>
        </xdr:to>
        <xdr:sp macro="" textlink="">
          <xdr:nvSpPr>
            <xdr:cNvPr id="61916" name="Button 476" hidden="1">
              <a:extLst>
                <a:ext uri="{63B3BB69-23CF-44E3-9099-C40C66FF867C}">
                  <a14:compatExt spid="_x0000_s61916"/>
                </a:ext>
                <a:ext uri="{FF2B5EF4-FFF2-40B4-BE49-F238E27FC236}">
                  <a16:creationId xmlns:a16="http://schemas.microsoft.com/office/drawing/2014/main" xmlns="" id="{00000000-0008-0000-3C00-0000D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983107</xdr:row>
          <xdr:rowOff>0</xdr:rowOff>
        </xdr:from>
        <xdr:to>
          <xdr:col>6396</xdr:col>
          <xdr:colOff>0</xdr:colOff>
          <xdr:row>983107</xdr:row>
          <xdr:rowOff>0</xdr:rowOff>
        </xdr:to>
        <xdr:sp macro="" textlink="">
          <xdr:nvSpPr>
            <xdr:cNvPr id="61917" name="Button 477" hidden="1">
              <a:extLst>
                <a:ext uri="{63B3BB69-23CF-44E3-9099-C40C66FF867C}">
                  <a14:compatExt spid="_x0000_s61917"/>
                </a:ext>
                <a:ext uri="{FF2B5EF4-FFF2-40B4-BE49-F238E27FC236}">
                  <a16:creationId xmlns:a16="http://schemas.microsoft.com/office/drawing/2014/main" xmlns="" id="{00000000-0008-0000-3C00-0000D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67</xdr:row>
          <xdr:rowOff>0</xdr:rowOff>
        </xdr:from>
        <xdr:to>
          <xdr:col>6652</xdr:col>
          <xdr:colOff>0</xdr:colOff>
          <xdr:row>67</xdr:row>
          <xdr:rowOff>0</xdr:rowOff>
        </xdr:to>
        <xdr:sp macro="" textlink="">
          <xdr:nvSpPr>
            <xdr:cNvPr id="61918" name="Button 478" hidden="1">
              <a:extLst>
                <a:ext uri="{63B3BB69-23CF-44E3-9099-C40C66FF867C}">
                  <a14:compatExt spid="_x0000_s61918"/>
                </a:ext>
                <a:ext uri="{FF2B5EF4-FFF2-40B4-BE49-F238E27FC236}">
                  <a16:creationId xmlns:a16="http://schemas.microsoft.com/office/drawing/2014/main" xmlns="" id="{00000000-0008-0000-3C00-0000D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65603</xdr:row>
          <xdr:rowOff>0</xdr:rowOff>
        </xdr:from>
        <xdr:to>
          <xdr:col>6652</xdr:col>
          <xdr:colOff>0</xdr:colOff>
          <xdr:row>65603</xdr:row>
          <xdr:rowOff>0</xdr:rowOff>
        </xdr:to>
        <xdr:sp macro="" textlink="">
          <xdr:nvSpPr>
            <xdr:cNvPr id="61919" name="Button 479" hidden="1">
              <a:extLst>
                <a:ext uri="{63B3BB69-23CF-44E3-9099-C40C66FF867C}">
                  <a14:compatExt spid="_x0000_s61919"/>
                </a:ext>
                <a:ext uri="{FF2B5EF4-FFF2-40B4-BE49-F238E27FC236}">
                  <a16:creationId xmlns:a16="http://schemas.microsoft.com/office/drawing/2014/main" xmlns="" id="{00000000-0008-0000-3C00-0000D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131139</xdr:row>
          <xdr:rowOff>0</xdr:rowOff>
        </xdr:from>
        <xdr:to>
          <xdr:col>6652</xdr:col>
          <xdr:colOff>0</xdr:colOff>
          <xdr:row>131139</xdr:row>
          <xdr:rowOff>0</xdr:rowOff>
        </xdr:to>
        <xdr:sp macro="" textlink="">
          <xdr:nvSpPr>
            <xdr:cNvPr id="61920" name="Button 480" hidden="1">
              <a:extLst>
                <a:ext uri="{63B3BB69-23CF-44E3-9099-C40C66FF867C}">
                  <a14:compatExt spid="_x0000_s61920"/>
                </a:ext>
                <a:ext uri="{FF2B5EF4-FFF2-40B4-BE49-F238E27FC236}">
                  <a16:creationId xmlns:a16="http://schemas.microsoft.com/office/drawing/2014/main" xmlns="" id="{00000000-0008-0000-3C00-0000E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196675</xdr:row>
          <xdr:rowOff>0</xdr:rowOff>
        </xdr:from>
        <xdr:to>
          <xdr:col>6652</xdr:col>
          <xdr:colOff>0</xdr:colOff>
          <xdr:row>196675</xdr:row>
          <xdr:rowOff>0</xdr:rowOff>
        </xdr:to>
        <xdr:sp macro="" textlink="">
          <xdr:nvSpPr>
            <xdr:cNvPr id="61921" name="Button 481" hidden="1">
              <a:extLst>
                <a:ext uri="{63B3BB69-23CF-44E3-9099-C40C66FF867C}">
                  <a14:compatExt spid="_x0000_s61921"/>
                </a:ext>
                <a:ext uri="{FF2B5EF4-FFF2-40B4-BE49-F238E27FC236}">
                  <a16:creationId xmlns:a16="http://schemas.microsoft.com/office/drawing/2014/main" xmlns="" id="{00000000-0008-0000-3C00-0000E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262211</xdr:row>
          <xdr:rowOff>0</xdr:rowOff>
        </xdr:from>
        <xdr:to>
          <xdr:col>6652</xdr:col>
          <xdr:colOff>0</xdr:colOff>
          <xdr:row>262211</xdr:row>
          <xdr:rowOff>0</xdr:rowOff>
        </xdr:to>
        <xdr:sp macro="" textlink="">
          <xdr:nvSpPr>
            <xdr:cNvPr id="61922" name="Button 482" hidden="1">
              <a:extLst>
                <a:ext uri="{63B3BB69-23CF-44E3-9099-C40C66FF867C}">
                  <a14:compatExt spid="_x0000_s61922"/>
                </a:ext>
                <a:ext uri="{FF2B5EF4-FFF2-40B4-BE49-F238E27FC236}">
                  <a16:creationId xmlns:a16="http://schemas.microsoft.com/office/drawing/2014/main" xmlns="" id="{00000000-0008-0000-3C00-0000E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327747</xdr:row>
          <xdr:rowOff>0</xdr:rowOff>
        </xdr:from>
        <xdr:to>
          <xdr:col>6652</xdr:col>
          <xdr:colOff>0</xdr:colOff>
          <xdr:row>327747</xdr:row>
          <xdr:rowOff>0</xdr:rowOff>
        </xdr:to>
        <xdr:sp macro="" textlink="">
          <xdr:nvSpPr>
            <xdr:cNvPr id="61923" name="Button 483" hidden="1">
              <a:extLst>
                <a:ext uri="{63B3BB69-23CF-44E3-9099-C40C66FF867C}">
                  <a14:compatExt spid="_x0000_s61923"/>
                </a:ext>
                <a:ext uri="{FF2B5EF4-FFF2-40B4-BE49-F238E27FC236}">
                  <a16:creationId xmlns:a16="http://schemas.microsoft.com/office/drawing/2014/main" xmlns="" id="{00000000-0008-0000-3C00-0000E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393283</xdr:row>
          <xdr:rowOff>0</xdr:rowOff>
        </xdr:from>
        <xdr:to>
          <xdr:col>6652</xdr:col>
          <xdr:colOff>0</xdr:colOff>
          <xdr:row>393283</xdr:row>
          <xdr:rowOff>0</xdr:rowOff>
        </xdr:to>
        <xdr:sp macro="" textlink="">
          <xdr:nvSpPr>
            <xdr:cNvPr id="61924" name="Button 484" hidden="1">
              <a:extLst>
                <a:ext uri="{63B3BB69-23CF-44E3-9099-C40C66FF867C}">
                  <a14:compatExt spid="_x0000_s61924"/>
                </a:ext>
                <a:ext uri="{FF2B5EF4-FFF2-40B4-BE49-F238E27FC236}">
                  <a16:creationId xmlns:a16="http://schemas.microsoft.com/office/drawing/2014/main" xmlns="" id="{00000000-0008-0000-3C00-0000E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458819</xdr:row>
          <xdr:rowOff>0</xdr:rowOff>
        </xdr:from>
        <xdr:to>
          <xdr:col>6652</xdr:col>
          <xdr:colOff>0</xdr:colOff>
          <xdr:row>458819</xdr:row>
          <xdr:rowOff>0</xdr:rowOff>
        </xdr:to>
        <xdr:sp macro="" textlink="">
          <xdr:nvSpPr>
            <xdr:cNvPr id="61925" name="Button 485" hidden="1">
              <a:extLst>
                <a:ext uri="{63B3BB69-23CF-44E3-9099-C40C66FF867C}">
                  <a14:compatExt spid="_x0000_s61925"/>
                </a:ext>
                <a:ext uri="{FF2B5EF4-FFF2-40B4-BE49-F238E27FC236}">
                  <a16:creationId xmlns:a16="http://schemas.microsoft.com/office/drawing/2014/main" xmlns="" id="{00000000-0008-0000-3C00-0000E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524355</xdr:row>
          <xdr:rowOff>0</xdr:rowOff>
        </xdr:from>
        <xdr:to>
          <xdr:col>6652</xdr:col>
          <xdr:colOff>0</xdr:colOff>
          <xdr:row>524355</xdr:row>
          <xdr:rowOff>0</xdr:rowOff>
        </xdr:to>
        <xdr:sp macro="" textlink="">
          <xdr:nvSpPr>
            <xdr:cNvPr id="61926" name="Button 486" hidden="1">
              <a:extLst>
                <a:ext uri="{63B3BB69-23CF-44E3-9099-C40C66FF867C}">
                  <a14:compatExt spid="_x0000_s61926"/>
                </a:ext>
                <a:ext uri="{FF2B5EF4-FFF2-40B4-BE49-F238E27FC236}">
                  <a16:creationId xmlns:a16="http://schemas.microsoft.com/office/drawing/2014/main" xmlns="" id="{00000000-0008-0000-3C00-0000E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589891</xdr:row>
          <xdr:rowOff>0</xdr:rowOff>
        </xdr:from>
        <xdr:to>
          <xdr:col>6652</xdr:col>
          <xdr:colOff>0</xdr:colOff>
          <xdr:row>589891</xdr:row>
          <xdr:rowOff>0</xdr:rowOff>
        </xdr:to>
        <xdr:sp macro="" textlink="">
          <xdr:nvSpPr>
            <xdr:cNvPr id="61927" name="Button 487" hidden="1">
              <a:extLst>
                <a:ext uri="{63B3BB69-23CF-44E3-9099-C40C66FF867C}">
                  <a14:compatExt spid="_x0000_s61927"/>
                </a:ext>
                <a:ext uri="{FF2B5EF4-FFF2-40B4-BE49-F238E27FC236}">
                  <a16:creationId xmlns:a16="http://schemas.microsoft.com/office/drawing/2014/main" xmlns="" id="{00000000-0008-0000-3C00-0000E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655427</xdr:row>
          <xdr:rowOff>0</xdr:rowOff>
        </xdr:from>
        <xdr:to>
          <xdr:col>6652</xdr:col>
          <xdr:colOff>0</xdr:colOff>
          <xdr:row>655427</xdr:row>
          <xdr:rowOff>0</xdr:rowOff>
        </xdr:to>
        <xdr:sp macro="" textlink="">
          <xdr:nvSpPr>
            <xdr:cNvPr id="61928" name="Button 488" hidden="1">
              <a:extLst>
                <a:ext uri="{63B3BB69-23CF-44E3-9099-C40C66FF867C}">
                  <a14:compatExt spid="_x0000_s61928"/>
                </a:ext>
                <a:ext uri="{FF2B5EF4-FFF2-40B4-BE49-F238E27FC236}">
                  <a16:creationId xmlns:a16="http://schemas.microsoft.com/office/drawing/2014/main" xmlns="" id="{00000000-0008-0000-3C00-0000E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720963</xdr:row>
          <xdr:rowOff>0</xdr:rowOff>
        </xdr:from>
        <xdr:to>
          <xdr:col>6652</xdr:col>
          <xdr:colOff>0</xdr:colOff>
          <xdr:row>720963</xdr:row>
          <xdr:rowOff>0</xdr:rowOff>
        </xdr:to>
        <xdr:sp macro="" textlink="">
          <xdr:nvSpPr>
            <xdr:cNvPr id="61929" name="Button 489" hidden="1">
              <a:extLst>
                <a:ext uri="{63B3BB69-23CF-44E3-9099-C40C66FF867C}">
                  <a14:compatExt spid="_x0000_s61929"/>
                </a:ext>
                <a:ext uri="{FF2B5EF4-FFF2-40B4-BE49-F238E27FC236}">
                  <a16:creationId xmlns:a16="http://schemas.microsoft.com/office/drawing/2014/main" xmlns="" id="{00000000-0008-0000-3C00-0000E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786499</xdr:row>
          <xdr:rowOff>0</xdr:rowOff>
        </xdr:from>
        <xdr:to>
          <xdr:col>6652</xdr:col>
          <xdr:colOff>0</xdr:colOff>
          <xdr:row>786499</xdr:row>
          <xdr:rowOff>0</xdr:rowOff>
        </xdr:to>
        <xdr:sp macro="" textlink="">
          <xdr:nvSpPr>
            <xdr:cNvPr id="61930" name="Button 490" hidden="1">
              <a:extLst>
                <a:ext uri="{63B3BB69-23CF-44E3-9099-C40C66FF867C}">
                  <a14:compatExt spid="_x0000_s61930"/>
                </a:ext>
                <a:ext uri="{FF2B5EF4-FFF2-40B4-BE49-F238E27FC236}">
                  <a16:creationId xmlns:a16="http://schemas.microsoft.com/office/drawing/2014/main" xmlns="" id="{00000000-0008-0000-3C00-0000E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852035</xdr:row>
          <xdr:rowOff>0</xdr:rowOff>
        </xdr:from>
        <xdr:to>
          <xdr:col>6652</xdr:col>
          <xdr:colOff>0</xdr:colOff>
          <xdr:row>852035</xdr:row>
          <xdr:rowOff>0</xdr:rowOff>
        </xdr:to>
        <xdr:sp macro="" textlink="">
          <xdr:nvSpPr>
            <xdr:cNvPr id="61931" name="Button 491" hidden="1">
              <a:extLst>
                <a:ext uri="{63B3BB69-23CF-44E3-9099-C40C66FF867C}">
                  <a14:compatExt spid="_x0000_s61931"/>
                </a:ext>
                <a:ext uri="{FF2B5EF4-FFF2-40B4-BE49-F238E27FC236}">
                  <a16:creationId xmlns:a16="http://schemas.microsoft.com/office/drawing/2014/main" xmlns="" id="{00000000-0008-0000-3C00-0000E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917571</xdr:row>
          <xdr:rowOff>0</xdr:rowOff>
        </xdr:from>
        <xdr:to>
          <xdr:col>6652</xdr:col>
          <xdr:colOff>0</xdr:colOff>
          <xdr:row>917571</xdr:row>
          <xdr:rowOff>0</xdr:rowOff>
        </xdr:to>
        <xdr:sp macro="" textlink="">
          <xdr:nvSpPr>
            <xdr:cNvPr id="61932" name="Button 492" hidden="1">
              <a:extLst>
                <a:ext uri="{63B3BB69-23CF-44E3-9099-C40C66FF867C}">
                  <a14:compatExt spid="_x0000_s61932"/>
                </a:ext>
                <a:ext uri="{FF2B5EF4-FFF2-40B4-BE49-F238E27FC236}">
                  <a16:creationId xmlns:a16="http://schemas.microsoft.com/office/drawing/2014/main" xmlns="" id="{00000000-0008-0000-3C00-0000E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983107</xdr:row>
          <xdr:rowOff>0</xdr:rowOff>
        </xdr:from>
        <xdr:to>
          <xdr:col>6652</xdr:col>
          <xdr:colOff>0</xdr:colOff>
          <xdr:row>983107</xdr:row>
          <xdr:rowOff>0</xdr:rowOff>
        </xdr:to>
        <xdr:sp macro="" textlink="">
          <xdr:nvSpPr>
            <xdr:cNvPr id="61933" name="Button 493" hidden="1">
              <a:extLst>
                <a:ext uri="{63B3BB69-23CF-44E3-9099-C40C66FF867C}">
                  <a14:compatExt spid="_x0000_s61933"/>
                </a:ext>
                <a:ext uri="{FF2B5EF4-FFF2-40B4-BE49-F238E27FC236}">
                  <a16:creationId xmlns:a16="http://schemas.microsoft.com/office/drawing/2014/main" xmlns="" id="{00000000-0008-0000-3C00-0000E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67</xdr:row>
          <xdr:rowOff>0</xdr:rowOff>
        </xdr:from>
        <xdr:to>
          <xdr:col>6908</xdr:col>
          <xdr:colOff>0</xdr:colOff>
          <xdr:row>67</xdr:row>
          <xdr:rowOff>0</xdr:rowOff>
        </xdr:to>
        <xdr:sp macro="" textlink="">
          <xdr:nvSpPr>
            <xdr:cNvPr id="61934" name="Button 494" hidden="1">
              <a:extLst>
                <a:ext uri="{63B3BB69-23CF-44E3-9099-C40C66FF867C}">
                  <a14:compatExt spid="_x0000_s61934"/>
                </a:ext>
                <a:ext uri="{FF2B5EF4-FFF2-40B4-BE49-F238E27FC236}">
                  <a16:creationId xmlns:a16="http://schemas.microsoft.com/office/drawing/2014/main" xmlns="" id="{00000000-0008-0000-3C00-0000E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65603</xdr:row>
          <xdr:rowOff>0</xdr:rowOff>
        </xdr:from>
        <xdr:to>
          <xdr:col>6908</xdr:col>
          <xdr:colOff>0</xdr:colOff>
          <xdr:row>65603</xdr:row>
          <xdr:rowOff>0</xdr:rowOff>
        </xdr:to>
        <xdr:sp macro="" textlink="">
          <xdr:nvSpPr>
            <xdr:cNvPr id="61935" name="Button 495" hidden="1">
              <a:extLst>
                <a:ext uri="{63B3BB69-23CF-44E3-9099-C40C66FF867C}">
                  <a14:compatExt spid="_x0000_s61935"/>
                </a:ext>
                <a:ext uri="{FF2B5EF4-FFF2-40B4-BE49-F238E27FC236}">
                  <a16:creationId xmlns:a16="http://schemas.microsoft.com/office/drawing/2014/main" xmlns="" id="{00000000-0008-0000-3C00-0000E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131139</xdr:row>
          <xdr:rowOff>0</xdr:rowOff>
        </xdr:from>
        <xdr:to>
          <xdr:col>6908</xdr:col>
          <xdr:colOff>0</xdr:colOff>
          <xdr:row>131139</xdr:row>
          <xdr:rowOff>0</xdr:rowOff>
        </xdr:to>
        <xdr:sp macro="" textlink="">
          <xdr:nvSpPr>
            <xdr:cNvPr id="61936" name="Button 496" hidden="1">
              <a:extLst>
                <a:ext uri="{63B3BB69-23CF-44E3-9099-C40C66FF867C}">
                  <a14:compatExt spid="_x0000_s61936"/>
                </a:ext>
                <a:ext uri="{FF2B5EF4-FFF2-40B4-BE49-F238E27FC236}">
                  <a16:creationId xmlns:a16="http://schemas.microsoft.com/office/drawing/2014/main" xmlns="" id="{00000000-0008-0000-3C00-0000F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196675</xdr:row>
          <xdr:rowOff>0</xdr:rowOff>
        </xdr:from>
        <xdr:to>
          <xdr:col>6908</xdr:col>
          <xdr:colOff>0</xdr:colOff>
          <xdr:row>196675</xdr:row>
          <xdr:rowOff>0</xdr:rowOff>
        </xdr:to>
        <xdr:sp macro="" textlink="">
          <xdr:nvSpPr>
            <xdr:cNvPr id="61937" name="Button 497" hidden="1">
              <a:extLst>
                <a:ext uri="{63B3BB69-23CF-44E3-9099-C40C66FF867C}">
                  <a14:compatExt spid="_x0000_s61937"/>
                </a:ext>
                <a:ext uri="{FF2B5EF4-FFF2-40B4-BE49-F238E27FC236}">
                  <a16:creationId xmlns:a16="http://schemas.microsoft.com/office/drawing/2014/main" xmlns="" id="{00000000-0008-0000-3C00-0000F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262211</xdr:row>
          <xdr:rowOff>0</xdr:rowOff>
        </xdr:from>
        <xdr:to>
          <xdr:col>6908</xdr:col>
          <xdr:colOff>0</xdr:colOff>
          <xdr:row>262211</xdr:row>
          <xdr:rowOff>0</xdr:rowOff>
        </xdr:to>
        <xdr:sp macro="" textlink="">
          <xdr:nvSpPr>
            <xdr:cNvPr id="61938" name="Button 498" hidden="1">
              <a:extLst>
                <a:ext uri="{63B3BB69-23CF-44E3-9099-C40C66FF867C}">
                  <a14:compatExt spid="_x0000_s61938"/>
                </a:ext>
                <a:ext uri="{FF2B5EF4-FFF2-40B4-BE49-F238E27FC236}">
                  <a16:creationId xmlns:a16="http://schemas.microsoft.com/office/drawing/2014/main" xmlns="" id="{00000000-0008-0000-3C00-0000F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327747</xdr:row>
          <xdr:rowOff>0</xdr:rowOff>
        </xdr:from>
        <xdr:to>
          <xdr:col>6908</xdr:col>
          <xdr:colOff>0</xdr:colOff>
          <xdr:row>327747</xdr:row>
          <xdr:rowOff>0</xdr:rowOff>
        </xdr:to>
        <xdr:sp macro="" textlink="">
          <xdr:nvSpPr>
            <xdr:cNvPr id="61939" name="Button 499" hidden="1">
              <a:extLst>
                <a:ext uri="{63B3BB69-23CF-44E3-9099-C40C66FF867C}">
                  <a14:compatExt spid="_x0000_s61939"/>
                </a:ext>
                <a:ext uri="{FF2B5EF4-FFF2-40B4-BE49-F238E27FC236}">
                  <a16:creationId xmlns:a16="http://schemas.microsoft.com/office/drawing/2014/main" xmlns="" id="{00000000-0008-0000-3C00-0000F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393283</xdr:row>
          <xdr:rowOff>0</xdr:rowOff>
        </xdr:from>
        <xdr:to>
          <xdr:col>6908</xdr:col>
          <xdr:colOff>0</xdr:colOff>
          <xdr:row>393283</xdr:row>
          <xdr:rowOff>0</xdr:rowOff>
        </xdr:to>
        <xdr:sp macro="" textlink="">
          <xdr:nvSpPr>
            <xdr:cNvPr id="61940" name="Button 500" hidden="1">
              <a:extLst>
                <a:ext uri="{63B3BB69-23CF-44E3-9099-C40C66FF867C}">
                  <a14:compatExt spid="_x0000_s61940"/>
                </a:ext>
                <a:ext uri="{FF2B5EF4-FFF2-40B4-BE49-F238E27FC236}">
                  <a16:creationId xmlns:a16="http://schemas.microsoft.com/office/drawing/2014/main" xmlns="" id="{00000000-0008-0000-3C00-0000F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458819</xdr:row>
          <xdr:rowOff>0</xdr:rowOff>
        </xdr:from>
        <xdr:to>
          <xdr:col>6908</xdr:col>
          <xdr:colOff>0</xdr:colOff>
          <xdr:row>458819</xdr:row>
          <xdr:rowOff>0</xdr:rowOff>
        </xdr:to>
        <xdr:sp macro="" textlink="">
          <xdr:nvSpPr>
            <xdr:cNvPr id="61941" name="Button 501" hidden="1">
              <a:extLst>
                <a:ext uri="{63B3BB69-23CF-44E3-9099-C40C66FF867C}">
                  <a14:compatExt spid="_x0000_s61941"/>
                </a:ext>
                <a:ext uri="{FF2B5EF4-FFF2-40B4-BE49-F238E27FC236}">
                  <a16:creationId xmlns:a16="http://schemas.microsoft.com/office/drawing/2014/main" xmlns="" id="{00000000-0008-0000-3C00-0000F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524355</xdr:row>
          <xdr:rowOff>0</xdr:rowOff>
        </xdr:from>
        <xdr:to>
          <xdr:col>6908</xdr:col>
          <xdr:colOff>0</xdr:colOff>
          <xdr:row>524355</xdr:row>
          <xdr:rowOff>0</xdr:rowOff>
        </xdr:to>
        <xdr:sp macro="" textlink="">
          <xdr:nvSpPr>
            <xdr:cNvPr id="61942" name="Button 502" hidden="1">
              <a:extLst>
                <a:ext uri="{63B3BB69-23CF-44E3-9099-C40C66FF867C}">
                  <a14:compatExt spid="_x0000_s61942"/>
                </a:ext>
                <a:ext uri="{FF2B5EF4-FFF2-40B4-BE49-F238E27FC236}">
                  <a16:creationId xmlns:a16="http://schemas.microsoft.com/office/drawing/2014/main" xmlns="" id="{00000000-0008-0000-3C00-0000F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589891</xdr:row>
          <xdr:rowOff>0</xdr:rowOff>
        </xdr:from>
        <xdr:to>
          <xdr:col>6908</xdr:col>
          <xdr:colOff>0</xdr:colOff>
          <xdr:row>589891</xdr:row>
          <xdr:rowOff>0</xdr:rowOff>
        </xdr:to>
        <xdr:sp macro="" textlink="">
          <xdr:nvSpPr>
            <xdr:cNvPr id="61943" name="Button 503" hidden="1">
              <a:extLst>
                <a:ext uri="{63B3BB69-23CF-44E3-9099-C40C66FF867C}">
                  <a14:compatExt spid="_x0000_s61943"/>
                </a:ext>
                <a:ext uri="{FF2B5EF4-FFF2-40B4-BE49-F238E27FC236}">
                  <a16:creationId xmlns:a16="http://schemas.microsoft.com/office/drawing/2014/main" xmlns="" id="{00000000-0008-0000-3C00-0000F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655427</xdr:row>
          <xdr:rowOff>0</xdr:rowOff>
        </xdr:from>
        <xdr:to>
          <xdr:col>6908</xdr:col>
          <xdr:colOff>0</xdr:colOff>
          <xdr:row>655427</xdr:row>
          <xdr:rowOff>0</xdr:rowOff>
        </xdr:to>
        <xdr:sp macro="" textlink="">
          <xdr:nvSpPr>
            <xdr:cNvPr id="61944" name="Button 504" hidden="1">
              <a:extLst>
                <a:ext uri="{63B3BB69-23CF-44E3-9099-C40C66FF867C}">
                  <a14:compatExt spid="_x0000_s61944"/>
                </a:ext>
                <a:ext uri="{FF2B5EF4-FFF2-40B4-BE49-F238E27FC236}">
                  <a16:creationId xmlns:a16="http://schemas.microsoft.com/office/drawing/2014/main" xmlns="" id="{00000000-0008-0000-3C00-0000F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720963</xdr:row>
          <xdr:rowOff>0</xdr:rowOff>
        </xdr:from>
        <xdr:to>
          <xdr:col>6908</xdr:col>
          <xdr:colOff>0</xdr:colOff>
          <xdr:row>720963</xdr:row>
          <xdr:rowOff>0</xdr:rowOff>
        </xdr:to>
        <xdr:sp macro="" textlink="">
          <xdr:nvSpPr>
            <xdr:cNvPr id="61945" name="Button 505" hidden="1">
              <a:extLst>
                <a:ext uri="{63B3BB69-23CF-44E3-9099-C40C66FF867C}">
                  <a14:compatExt spid="_x0000_s61945"/>
                </a:ext>
                <a:ext uri="{FF2B5EF4-FFF2-40B4-BE49-F238E27FC236}">
                  <a16:creationId xmlns:a16="http://schemas.microsoft.com/office/drawing/2014/main" xmlns="" id="{00000000-0008-0000-3C00-0000F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786499</xdr:row>
          <xdr:rowOff>0</xdr:rowOff>
        </xdr:from>
        <xdr:to>
          <xdr:col>6908</xdr:col>
          <xdr:colOff>0</xdr:colOff>
          <xdr:row>786499</xdr:row>
          <xdr:rowOff>0</xdr:rowOff>
        </xdr:to>
        <xdr:sp macro="" textlink="">
          <xdr:nvSpPr>
            <xdr:cNvPr id="61946" name="Button 506" hidden="1">
              <a:extLst>
                <a:ext uri="{63B3BB69-23CF-44E3-9099-C40C66FF867C}">
                  <a14:compatExt spid="_x0000_s61946"/>
                </a:ext>
                <a:ext uri="{FF2B5EF4-FFF2-40B4-BE49-F238E27FC236}">
                  <a16:creationId xmlns:a16="http://schemas.microsoft.com/office/drawing/2014/main" xmlns="" id="{00000000-0008-0000-3C00-0000F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852035</xdr:row>
          <xdr:rowOff>0</xdr:rowOff>
        </xdr:from>
        <xdr:to>
          <xdr:col>6908</xdr:col>
          <xdr:colOff>0</xdr:colOff>
          <xdr:row>852035</xdr:row>
          <xdr:rowOff>0</xdr:rowOff>
        </xdr:to>
        <xdr:sp macro="" textlink="">
          <xdr:nvSpPr>
            <xdr:cNvPr id="61947" name="Button 507" hidden="1">
              <a:extLst>
                <a:ext uri="{63B3BB69-23CF-44E3-9099-C40C66FF867C}">
                  <a14:compatExt spid="_x0000_s61947"/>
                </a:ext>
                <a:ext uri="{FF2B5EF4-FFF2-40B4-BE49-F238E27FC236}">
                  <a16:creationId xmlns:a16="http://schemas.microsoft.com/office/drawing/2014/main" xmlns="" id="{00000000-0008-0000-3C00-0000F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917571</xdr:row>
          <xdr:rowOff>0</xdr:rowOff>
        </xdr:from>
        <xdr:to>
          <xdr:col>6908</xdr:col>
          <xdr:colOff>0</xdr:colOff>
          <xdr:row>917571</xdr:row>
          <xdr:rowOff>0</xdr:rowOff>
        </xdr:to>
        <xdr:sp macro="" textlink="">
          <xdr:nvSpPr>
            <xdr:cNvPr id="61948" name="Button 508" hidden="1">
              <a:extLst>
                <a:ext uri="{63B3BB69-23CF-44E3-9099-C40C66FF867C}">
                  <a14:compatExt spid="_x0000_s61948"/>
                </a:ext>
                <a:ext uri="{FF2B5EF4-FFF2-40B4-BE49-F238E27FC236}">
                  <a16:creationId xmlns:a16="http://schemas.microsoft.com/office/drawing/2014/main" xmlns="" id="{00000000-0008-0000-3C00-0000F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983107</xdr:row>
          <xdr:rowOff>0</xdr:rowOff>
        </xdr:from>
        <xdr:to>
          <xdr:col>6908</xdr:col>
          <xdr:colOff>0</xdr:colOff>
          <xdr:row>983107</xdr:row>
          <xdr:rowOff>0</xdr:rowOff>
        </xdr:to>
        <xdr:sp macro="" textlink="">
          <xdr:nvSpPr>
            <xdr:cNvPr id="61949" name="Button 509" hidden="1">
              <a:extLst>
                <a:ext uri="{63B3BB69-23CF-44E3-9099-C40C66FF867C}">
                  <a14:compatExt spid="_x0000_s61949"/>
                </a:ext>
                <a:ext uri="{FF2B5EF4-FFF2-40B4-BE49-F238E27FC236}">
                  <a16:creationId xmlns:a16="http://schemas.microsoft.com/office/drawing/2014/main" xmlns="" id="{00000000-0008-0000-3C00-0000F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67</xdr:row>
          <xdr:rowOff>0</xdr:rowOff>
        </xdr:from>
        <xdr:to>
          <xdr:col>7164</xdr:col>
          <xdr:colOff>0</xdr:colOff>
          <xdr:row>67</xdr:row>
          <xdr:rowOff>0</xdr:rowOff>
        </xdr:to>
        <xdr:sp macro="" textlink="">
          <xdr:nvSpPr>
            <xdr:cNvPr id="61950" name="Button 510" hidden="1">
              <a:extLst>
                <a:ext uri="{63B3BB69-23CF-44E3-9099-C40C66FF867C}">
                  <a14:compatExt spid="_x0000_s61950"/>
                </a:ext>
                <a:ext uri="{FF2B5EF4-FFF2-40B4-BE49-F238E27FC236}">
                  <a16:creationId xmlns:a16="http://schemas.microsoft.com/office/drawing/2014/main" xmlns="" id="{00000000-0008-0000-3C00-0000F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65603</xdr:row>
          <xdr:rowOff>0</xdr:rowOff>
        </xdr:from>
        <xdr:to>
          <xdr:col>7164</xdr:col>
          <xdr:colOff>0</xdr:colOff>
          <xdr:row>65603</xdr:row>
          <xdr:rowOff>0</xdr:rowOff>
        </xdr:to>
        <xdr:sp macro="" textlink="">
          <xdr:nvSpPr>
            <xdr:cNvPr id="61951" name="Button 511" hidden="1">
              <a:extLst>
                <a:ext uri="{63B3BB69-23CF-44E3-9099-C40C66FF867C}">
                  <a14:compatExt spid="_x0000_s61951"/>
                </a:ext>
                <a:ext uri="{FF2B5EF4-FFF2-40B4-BE49-F238E27FC236}">
                  <a16:creationId xmlns:a16="http://schemas.microsoft.com/office/drawing/2014/main" xmlns="" id="{00000000-0008-0000-3C00-0000F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131139</xdr:row>
          <xdr:rowOff>0</xdr:rowOff>
        </xdr:from>
        <xdr:to>
          <xdr:col>7164</xdr:col>
          <xdr:colOff>0</xdr:colOff>
          <xdr:row>131139</xdr:row>
          <xdr:rowOff>0</xdr:rowOff>
        </xdr:to>
        <xdr:sp macro="" textlink="">
          <xdr:nvSpPr>
            <xdr:cNvPr id="61952" name="Button 512" hidden="1">
              <a:extLst>
                <a:ext uri="{63B3BB69-23CF-44E3-9099-C40C66FF867C}">
                  <a14:compatExt spid="_x0000_s61952"/>
                </a:ext>
                <a:ext uri="{FF2B5EF4-FFF2-40B4-BE49-F238E27FC236}">
                  <a16:creationId xmlns:a16="http://schemas.microsoft.com/office/drawing/2014/main" xmlns="" id="{00000000-0008-0000-3C00-00000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196675</xdr:row>
          <xdr:rowOff>0</xdr:rowOff>
        </xdr:from>
        <xdr:to>
          <xdr:col>7164</xdr:col>
          <xdr:colOff>0</xdr:colOff>
          <xdr:row>196675</xdr:row>
          <xdr:rowOff>0</xdr:rowOff>
        </xdr:to>
        <xdr:sp macro="" textlink="">
          <xdr:nvSpPr>
            <xdr:cNvPr id="61953" name="Button 513" hidden="1">
              <a:extLst>
                <a:ext uri="{63B3BB69-23CF-44E3-9099-C40C66FF867C}">
                  <a14:compatExt spid="_x0000_s61953"/>
                </a:ext>
                <a:ext uri="{FF2B5EF4-FFF2-40B4-BE49-F238E27FC236}">
                  <a16:creationId xmlns:a16="http://schemas.microsoft.com/office/drawing/2014/main" xmlns="" id="{00000000-0008-0000-3C00-00000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262211</xdr:row>
          <xdr:rowOff>0</xdr:rowOff>
        </xdr:from>
        <xdr:to>
          <xdr:col>7164</xdr:col>
          <xdr:colOff>0</xdr:colOff>
          <xdr:row>262211</xdr:row>
          <xdr:rowOff>0</xdr:rowOff>
        </xdr:to>
        <xdr:sp macro="" textlink="">
          <xdr:nvSpPr>
            <xdr:cNvPr id="61954" name="Button 514" hidden="1">
              <a:extLst>
                <a:ext uri="{63B3BB69-23CF-44E3-9099-C40C66FF867C}">
                  <a14:compatExt spid="_x0000_s61954"/>
                </a:ext>
                <a:ext uri="{FF2B5EF4-FFF2-40B4-BE49-F238E27FC236}">
                  <a16:creationId xmlns:a16="http://schemas.microsoft.com/office/drawing/2014/main" xmlns="" id="{00000000-0008-0000-3C00-00000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327747</xdr:row>
          <xdr:rowOff>0</xdr:rowOff>
        </xdr:from>
        <xdr:to>
          <xdr:col>7164</xdr:col>
          <xdr:colOff>0</xdr:colOff>
          <xdr:row>327747</xdr:row>
          <xdr:rowOff>0</xdr:rowOff>
        </xdr:to>
        <xdr:sp macro="" textlink="">
          <xdr:nvSpPr>
            <xdr:cNvPr id="61955" name="Button 515" hidden="1">
              <a:extLst>
                <a:ext uri="{63B3BB69-23CF-44E3-9099-C40C66FF867C}">
                  <a14:compatExt spid="_x0000_s61955"/>
                </a:ext>
                <a:ext uri="{FF2B5EF4-FFF2-40B4-BE49-F238E27FC236}">
                  <a16:creationId xmlns:a16="http://schemas.microsoft.com/office/drawing/2014/main" xmlns="" id="{00000000-0008-0000-3C00-00000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393283</xdr:row>
          <xdr:rowOff>0</xdr:rowOff>
        </xdr:from>
        <xdr:to>
          <xdr:col>7164</xdr:col>
          <xdr:colOff>0</xdr:colOff>
          <xdr:row>393283</xdr:row>
          <xdr:rowOff>0</xdr:rowOff>
        </xdr:to>
        <xdr:sp macro="" textlink="">
          <xdr:nvSpPr>
            <xdr:cNvPr id="61956" name="Button 516" hidden="1">
              <a:extLst>
                <a:ext uri="{63B3BB69-23CF-44E3-9099-C40C66FF867C}">
                  <a14:compatExt spid="_x0000_s61956"/>
                </a:ext>
                <a:ext uri="{FF2B5EF4-FFF2-40B4-BE49-F238E27FC236}">
                  <a16:creationId xmlns:a16="http://schemas.microsoft.com/office/drawing/2014/main" xmlns="" id="{00000000-0008-0000-3C00-00000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458819</xdr:row>
          <xdr:rowOff>0</xdr:rowOff>
        </xdr:from>
        <xdr:to>
          <xdr:col>7164</xdr:col>
          <xdr:colOff>0</xdr:colOff>
          <xdr:row>458819</xdr:row>
          <xdr:rowOff>0</xdr:rowOff>
        </xdr:to>
        <xdr:sp macro="" textlink="">
          <xdr:nvSpPr>
            <xdr:cNvPr id="61957" name="Button 517" hidden="1">
              <a:extLst>
                <a:ext uri="{63B3BB69-23CF-44E3-9099-C40C66FF867C}">
                  <a14:compatExt spid="_x0000_s61957"/>
                </a:ext>
                <a:ext uri="{FF2B5EF4-FFF2-40B4-BE49-F238E27FC236}">
                  <a16:creationId xmlns:a16="http://schemas.microsoft.com/office/drawing/2014/main" xmlns="" id="{00000000-0008-0000-3C00-00000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524355</xdr:row>
          <xdr:rowOff>0</xdr:rowOff>
        </xdr:from>
        <xdr:to>
          <xdr:col>7164</xdr:col>
          <xdr:colOff>0</xdr:colOff>
          <xdr:row>524355</xdr:row>
          <xdr:rowOff>0</xdr:rowOff>
        </xdr:to>
        <xdr:sp macro="" textlink="">
          <xdr:nvSpPr>
            <xdr:cNvPr id="61958" name="Button 518" hidden="1">
              <a:extLst>
                <a:ext uri="{63B3BB69-23CF-44E3-9099-C40C66FF867C}">
                  <a14:compatExt spid="_x0000_s61958"/>
                </a:ext>
                <a:ext uri="{FF2B5EF4-FFF2-40B4-BE49-F238E27FC236}">
                  <a16:creationId xmlns:a16="http://schemas.microsoft.com/office/drawing/2014/main" xmlns="" id="{00000000-0008-0000-3C00-00000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589891</xdr:row>
          <xdr:rowOff>0</xdr:rowOff>
        </xdr:from>
        <xdr:to>
          <xdr:col>7164</xdr:col>
          <xdr:colOff>0</xdr:colOff>
          <xdr:row>589891</xdr:row>
          <xdr:rowOff>0</xdr:rowOff>
        </xdr:to>
        <xdr:sp macro="" textlink="">
          <xdr:nvSpPr>
            <xdr:cNvPr id="61959" name="Button 519" hidden="1">
              <a:extLst>
                <a:ext uri="{63B3BB69-23CF-44E3-9099-C40C66FF867C}">
                  <a14:compatExt spid="_x0000_s61959"/>
                </a:ext>
                <a:ext uri="{FF2B5EF4-FFF2-40B4-BE49-F238E27FC236}">
                  <a16:creationId xmlns:a16="http://schemas.microsoft.com/office/drawing/2014/main" xmlns="" id="{00000000-0008-0000-3C00-00000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655427</xdr:row>
          <xdr:rowOff>0</xdr:rowOff>
        </xdr:from>
        <xdr:to>
          <xdr:col>7164</xdr:col>
          <xdr:colOff>0</xdr:colOff>
          <xdr:row>655427</xdr:row>
          <xdr:rowOff>0</xdr:rowOff>
        </xdr:to>
        <xdr:sp macro="" textlink="">
          <xdr:nvSpPr>
            <xdr:cNvPr id="61960" name="Button 520" hidden="1">
              <a:extLst>
                <a:ext uri="{63B3BB69-23CF-44E3-9099-C40C66FF867C}">
                  <a14:compatExt spid="_x0000_s61960"/>
                </a:ext>
                <a:ext uri="{FF2B5EF4-FFF2-40B4-BE49-F238E27FC236}">
                  <a16:creationId xmlns:a16="http://schemas.microsoft.com/office/drawing/2014/main" xmlns="" id="{00000000-0008-0000-3C00-00000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720963</xdr:row>
          <xdr:rowOff>0</xdr:rowOff>
        </xdr:from>
        <xdr:to>
          <xdr:col>7164</xdr:col>
          <xdr:colOff>0</xdr:colOff>
          <xdr:row>720963</xdr:row>
          <xdr:rowOff>0</xdr:rowOff>
        </xdr:to>
        <xdr:sp macro="" textlink="">
          <xdr:nvSpPr>
            <xdr:cNvPr id="61961" name="Button 521" hidden="1">
              <a:extLst>
                <a:ext uri="{63B3BB69-23CF-44E3-9099-C40C66FF867C}">
                  <a14:compatExt spid="_x0000_s61961"/>
                </a:ext>
                <a:ext uri="{FF2B5EF4-FFF2-40B4-BE49-F238E27FC236}">
                  <a16:creationId xmlns:a16="http://schemas.microsoft.com/office/drawing/2014/main" xmlns="" id="{00000000-0008-0000-3C00-00000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786499</xdr:row>
          <xdr:rowOff>0</xdr:rowOff>
        </xdr:from>
        <xdr:to>
          <xdr:col>7164</xdr:col>
          <xdr:colOff>0</xdr:colOff>
          <xdr:row>786499</xdr:row>
          <xdr:rowOff>0</xdr:rowOff>
        </xdr:to>
        <xdr:sp macro="" textlink="">
          <xdr:nvSpPr>
            <xdr:cNvPr id="61962" name="Button 522" hidden="1">
              <a:extLst>
                <a:ext uri="{63B3BB69-23CF-44E3-9099-C40C66FF867C}">
                  <a14:compatExt spid="_x0000_s61962"/>
                </a:ext>
                <a:ext uri="{FF2B5EF4-FFF2-40B4-BE49-F238E27FC236}">
                  <a16:creationId xmlns:a16="http://schemas.microsoft.com/office/drawing/2014/main" xmlns="" id="{00000000-0008-0000-3C00-00000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852035</xdr:row>
          <xdr:rowOff>0</xdr:rowOff>
        </xdr:from>
        <xdr:to>
          <xdr:col>7164</xdr:col>
          <xdr:colOff>0</xdr:colOff>
          <xdr:row>852035</xdr:row>
          <xdr:rowOff>0</xdr:rowOff>
        </xdr:to>
        <xdr:sp macro="" textlink="">
          <xdr:nvSpPr>
            <xdr:cNvPr id="61963" name="Button 523" hidden="1">
              <a:extLst>
                <a:ext uri="{63B3BB69-23CF-44E3-9099-C40C66FF867C}">
                  <a14:compatExt spid="_x0000_s61963"/>
                </a:ext>
                <a:ext uri="{FF2B5EF4-FFF2-40B4-BE49-F238E27FC236}">
                  <a16:creationId xmlns:a16="http://schemas.microsoft.com/office/drawing/2014/main" xmlns="" id="{00000000-0008-0000-3C00-00000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917571</xdr:row>
          <xdr:rowOff>0</xdr:rowOff>
        </xdr:from>
        <xdr:to>
          <xdr:col>7164</xdr:col>
          <xdr:colOff>0</xdr:colOff>
          <xdr:row>917571</xdr:row>
          <xdr:rowOff>0</xdr:rowOff>
        </xdr:to>
        <xdr:sp macro="" textlink="">
          <xdr:nvSpPr>
            <xdr:cNvPr id="61964" name="Button 524" hidden="1">
              <a:extLst>
                <a:ext uri="{63B3BB69-23CF-44E3-9099-C40C66FF867C}">
                  <a14:compatExt spid="_x0000_s61964"/>
                </a:ext>
                <a:ext uri="{FF2B5EF4-FFF2-40B4-BE49-F238E27FC236}">
                  <a16:creationId xmlns:a16="http://schemas.microsoft.com/office/drawing/2014/main" xmlns="" id="{00000000-0008-0000-3C00-00000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983107</xdr:row>
          <xdr:rowOff>0</xdr:rowOff>
        </xdr:from>
        <xdr:to>
          <xdr:col>7164</xdr:col>
          <xdr:colOff>0</xdr:colOff>
          <xdr:row>983107</xdr:row>
          <xdr:rowOff>0</xdr:rowOff>
        </xdr:to>
        <xdr:sp macro="" textlink="">
          <xdr:nvSpPr>
            <xdr:cNvPr id="61965" name="Button 525" hidden="1">
              <a:extLst>
                <a:ext uri="{63B3BB69-23CF-44E3-9099-C40C66FF867C}">
                  <a14:compatExt spid="_x0000_s61965"/>
                </a:ext>
                <a:ext uri="{FF2B5EF4-FFF2-40B4-BE49-F238E27FC236}">
                  <a16:creationId xmlns:a16="http://schemas.microsoft.com/office/drawing/2014/main" xmlns="" id="{00000000-0008-0000-3C00-00000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67</xdr:row>
          <xdr:rowOff>0</xdr:rowOff>
        </xdr:from>
        <xdr:to>
          <xdr:col>7420</xdr:col>
          <xdr:colOff>0</xdr:colOff>
          <xdr:row>67</xdr:row>
          <xdr:rowOff>0</xdr:rowOff>
        </xdr:to>
        <xdr:sp macro="" textlink="">
          <xdr:nvSpPr>
            <xdr:cNvPr id="61966" name="Button 526" hidden="1">
              <a:extLst>
                <a:ext uri="{63B3BB69-23CF-44E3-9099-C40C66FF867C}">
                  <a14:compatExt spid="_x0000_s61966"/>
                </a:ext>
                <a:ext uri="{FF2B5EF4-FFF2-40B4-BE49-F238E27FC236}">
                  <a16:creationId xmlns:a16="http://schemas.microsoft.com/office/drawing/2014/main" xmlns="" id="{00000000-0008-0000-3C00-00000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65603</xdr:row>
          <xdr:rowOff>0</xdr:rowOff>
        </xdr:from>
        <xdr:to>
          <xdr:col>7420</xdr:col>
          <xdr:colOff>0</xdr:colOff>
          <xdr:row>65603</xdr:row>
          <xdr:rowOff>0</xdr:rowOff>
        </xdr:to>
        <xdr:sp macro="" textlink="">
          <xdr:nvSpPr>
            <xdr:cNvPr id="61967" name="Button 527" hidden="1">
              <a:extLst>
                <a:ext uri="{63B3BB69-23CF-44E3-9099-C40C66FF867C}">
                  <a14:compatExt spid="_x0000_s61967"/>
                </a:ext>
                <a:ext uri="{FF2B5EF4-FFF2-40B4-BE49-F238E27FC236}">
                  <a16:creationId xmlns:a16="http://schemas.microsoft.com/office/drawing/2014/main" xmlns="" id="{00000000-0008-0000-3C00-00000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131139</xdr:row>
          <xdr:rowOff>0</xdr:rowOff>
        </xdr:from>
        <xdr:to>
          <xdr:col>7420</xdr:col>
          <xdr:colOff>0</xdr:colOff>
          <xdr:row>131139</xdr:row>
          <xdr:rowOff>0</xdr:rowOff>
        </xdr:to>
        <xdr:sp macro="" textlink="">
          <xdr:nvSpPr>
            <xdr:cNvPr id="61968" name="Button 528" hidden="1">
              <a:extLst>
                <a:ext uri="{63B3BB69-23CF-44E3-9099-C40C66FF867C}">
                  <a14:compatExt spid="_x0000_s61968"/>
                </a:ext>
                <a:ext uri="{FF2B5EF4-FFF2-40B4-BE49-F238E27FC236}">
                  <a16:creationId xmlns:a16="http://schemas.microsoft.com/office/drawing/2014/main" xmlns="" id="{00000000-0008-0000-3C00-00001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196675</xdr:row>
          <xdr:rowOff>0</xdr:rowOff>
        </xdr:from>
        <xdr:to>
          <xdr:col>7420</xdr:col>
          <xdr:colOff>0</xdr:colOff>
          <xdr:row>196675</xdr:row>
          <xdr:rowOff>0</xdr:rowOff>
        </xdr:to>
        <xdr:sp macro="" textlink="">
          <xdr:nvSpPr>
            <xdr:cNvPr id="61969" name="Button 529" hidden="1">
              <a:extLst>
                <a:ext uri="{63B3BB69-23CF-44E3-9099-C40C66FF867C}">
                  <a14:compatExt spid="_x0000_s61969"/>
                </a:ext>
                <a:ext uri="{FF2B5EF4-FFF2-40B4-BE49-F238E27FC236}">
                  <a16:creationId xmlns:a16="http://schemas.microsoft.com/office/drawing/2014/main" xmlns="" id="{00000000-0008-0000-3C00-00001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262211</xdr:row>
          <xdr:rowOff>0</xdr:rowOff>
        </xdr:from>
        <xdr:to>
          <xdr:col>7420</xdr:col>
          <xdr:colOff>0</xdr:colOff>
          <xdr:row>262211</xdr:row>
          <xdr:rowOff>0</xdr:rowOff>
        </xdr:to>
        <xdr:sp macro="" textlink="">
          <xdr:nvSpPr>
            <xdr:cNvPr id="61970" name="Button 530" hidden="1">
              <a:extLst>
                <a:ext uri="{63B3BB69-23CF-44E3-9099-C40C66FF867C}">
                  <a14:compatExt spid="_x0000_s61970"/>
                </a:ext>
                <a:ext uri="{FF2B5EF4-FFF2-40B4-BE49-F238E27FC236}">
                  <a16:creationId xmlns:a16="http://schemas.microsoft.com/office/drawing/2014/main" xmlns="" id="{00000000-0008-0000-3C00-00001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327747</xdr:row>
          <xdr:rowOff>0</xdr:rowOff>
        </xdr:from>
        <xdr:to>
          <xdr:col>7420</xdr:col>
          <xdr:colOff>0</xdr:colOff>
          <xdr:row>327747</xdr:row>
          <xdr:rowOff>0</xdr:rowOff>
        </xdr:to>
        <xdr:sp macro="" textlink="">
          <xdr:nvSpPr>
            <xdr:cNvPr id="61971" name="Button 531" hidden="1">
              <a:extLst>
                <a:ext uri="{63B3BB69-23CF-44E3-9099-C40C66FF867C}">
                  <a14:compatExt spid="_x0000_s61971"/>
                </a:ext>
                <a:ext uri="{FF2B5EF4-FFF2-40B4-BE49-F238E27FC236}">
                  <a16:creationId xmlns:a16="http://schemas.microsoft.com/office/drawing/2014/main" xmlns="" id="{00000000-0008-0000-3C00-00001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393283</xdr:row>
          <xdr:rowOff>0</xdr:rowOff>
        </xdr:from>
        <xdr:to>
          <xdr:col>7420</xdr:col>
          <xdr:colOff>0</xdr:colOff>
          <xdr:row>393283</xdr:row>
          <xdr:rowOff>0</xdr:rowOff>
        </xdr:to>
        <xdr:sp macro="" textlink="">
          <xdr:nvSpPr>
            <xdr:cNvPr id="61972" name="Button 532" hidden="1">
              <a:extLst>
                <a:ext uri="{63B3BB69-23CF-44E3-9099-C40C66FF867C}">
                  <a14:compatExt spid="_x0000_s61972"/>
                </a:ext>
                <a:ext uri="{FF2B5EF4-FFF2-40B4-BE49-F238E27FC236}">
                  <a16:creationId xmlns:a16="http://schemas.microsoft.com/office/drawing/2014/main" xmlns="" id="{00000000-0008-0000-3C00-00001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458819</xdr:row>
          <xdr:rowOff>0</xdr:rowOff>
        </xdr:from>
        <xdr:to>
          <xdr:col>7420</xdr:col>
          <xdr:colOff>0</xdr:colOff>
          <xdr:row>458819</xdr:row>
          <xdr:rowOff>0</xdr:rowOff>
        </xdr:to>
        <xdr:sp macro="" textlink="">
          <xdr:nvSpPr>
            <xdr:cNvPr id="61973" name="Button 533" hidden="1">
              <a:extLst>
                <a:ext uri="{63B3BB69-23CF-44E3-9099-C40C66FF867C}">
                  <a14:compatExt spid="_x0000_s61973"/>
                </a:ext>
                <a:ext uri="{FF2B5EF4-FFF2-40B4-BE49-F238E27FC236}">
                  <a16:creationId xmlns:a16="http://schemas.microsoft.com/office/drawing/2014/main" xmlns="" id="{00000000-0008-0000-3C00-00001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524355</xdr:row>
          <xdr:rowOff>0</xdr:rowOff>
        </xdr:from>
        <xdr:to>
          <xdr:col>7420</xdr:col>
          <xdr:colOff>0</xdr:colOff>
          <xdr:row>524355</xdr:row>
          <xdr:rowOff>0</xdr:rowOff>
        </xdr:to>
        <xdr:sp macro="" textlink="">
          <xdr:nvSpPr>
            <xdr:cNvPr id="61974" name="Button 534" hidden="1">
              <a:extLst>
                <a:ext uri="{63B3BB69-23CF-44E3-9099-C40C66FF867C}">
                  <a14:compatExt spid="_x0000_s61974"/>
                </a:ext>
                <a:ext uri="{FF2B5EF4-FFF2-40B4-BE49-F238E27FC236}">
                  <a16:creationId xmlns:a16="http://schemas.microsoft.com/office/drawing/2014/main" xmlns="" id="{00000000-0008-0000-3C00-00001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589891</xdr:row>
          <xdr:rowOff>0</xdr:rowOff>
        </xdr:from>
        <xdr:to>
          <xdr:col>7420</xdr:col>
          <xdr:colOff>0</xdr:colOff>
          <xdr:row>589891</xdr:row>
          <xdr:rowOff>0</xdr:rowOff>
        </xdr:to>
        <xdr:sp macro="" textlink="">
          <xdr:nvSpPr>
            <xdr:cNvPr id="61975" name="Button 535" hidden="1">
              <a:extLst>
                <a:ext uri="{63B3BB69-23CF-44E3-9099-C40C66FF867C}">
                  <a14:compatExt spid="_x0000_s61975"/>
                </a:ext>
                <a:ext uri="{FF2B5EF4-FFF2-40B4-BE49-F238E27FC236}">
                  <a16:creationId xmlns:a16="http://schemas.microsoft.com/office/drawing/2014/main" xmlns="" id="{00000000-0008-0000-3C00-00001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655427</xdr:row>
          <xdr:rowOff>0</xdr:rowOff>
        </xdr:from>
        <xdr:to>
          <xdr:col>7420</xdr:col>
          <xdr:colOff>0</xdr:colOff>
          <xdr:row>655427</xdr:row>
          <xdr:rowOff>0</xdr:rowOff>
        </xdr:to>
        <xdr:sp macro="" textlink="">
          <xdr:nvSpPr>
            <xdr:cNvPr id="61976" name="Button 536" hidden="1">
              <a:extLst>
                <a:ext uri="{63B3BB69-23CF-44E3-9099-C40C66FF867C}">
                  <a14:compatExt spid="_x0000_s61976"/>
                </a:ext>
                <a:ext uri="{FF2B5EF4-FFF2-40B4-BE49-F238E27FC236}">
                  <a16:creationId xmlns:a16="http://schemas.microsoft.com/office/drawing/2014/main" xmlns="" id="{00000000-0008-0000-3C00-00001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720963</xdr:row>
          <xdr:rowOff>0</xdr:rowOff>
        </xdr:from>
        <xdr:to>
          <xdr:col>7420</xdr:col>
          <xdr:colOff>0</xdr:colOff>
          <xdr:row>720963</xdr:row>
          <xdr:rowOff>0</xdr:rowOff>
        </xdr:to>
        <xdr:sp macro="" textlink="">
          <xdr:nvSpPr>
            <xdr:cNvPr id="61977" name="Button 537" hidden="1">
              <a:extLst>
                <a:ext uri="{63B3BB69-23CF-44E3-9099-C40C66FF867C}">
                  <a14:compatExt spid="_x0000_s61977"/>
                </a:ext>
                <a:ext uri="{FF2B5EF4-FFF2-40B4-BE49-F238E27FC236}">
                  <a16:creationId xmlns:a16="http://schemas.microsoft.com/office/drawing/2014/main" xmlns="" id="{00000000-0008-0000-3C00-00001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786499</xdr:row>
          <xdr:rowOff>0</xdr:rowOff>
        </xdr:from>
        <xdr:to>
          <xdr:col>7420</xdr:col>
          <xdr:colOff>0</xdr:colOff>
          <xdr:row>786499</xdr:row>
          <xdr:rowOff>0</xdr:rowOff>
        </xdr:to>
        <xdr:sp macro="" textlink="">
          <xdr:nvSpPr>
            <xdr:cNvPr id="61978" name="Button 538" hidden="1">
              <a:extLst>
                <a:ext uri="{63B3BB69-23CF-44E3-9099-C40C66FF867C}">
                  <a14:compatExt spid="_x0000_s61978"/>
                </a:ext>
                <a:ext uri="{FF2B5EF4-FFF2-40B4-BE49-F238E27FC236}">
                  <a16:creationId xmlns:a16="http://schemas.microsoft.com/office/drawing/2014/main" xmlns="" id="{00000000-0008-0000-3C00-00001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852035</xdr:row>
          <xdr:rowOff>0</xdr:rowOff>
        </xdr:from>
        <xdr:to>
          <xdr:col>7420</xdr:col>
          <xdr:colOff>0</xdr:colOff>
          <xdr:row>852035</xdr:row>
          <xdr:rowOff>0</xdr:rowOff>
        </xdr:to>
        <xdr:sp macro="" textlink="">
          <xdr:nvSpPr>
            <xdr:cNvPr id="61979" name="Button 539" hidden="1">
              <a:extLst>
                <a:ext uri="{63B3BB69-23CF-44E3-9099-C40C66FF867C}">
                  <a14:compatExt spid="_x0000_s61979"/>
                </a:ext>
                <a:ext uri="{FF2B5EF4-FFF2-40B4-BE49-F238E27FC236}">
                  <a16:creationId xmlns:a16="http://schemas.microsoft.com/office/drawing/2014/main" xmlns="" id="{00000000-0008-0000-3C00-00001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917571</xdr:row>
          <xdr:rowOff>0</xdr:rowOff>
        </xdr:from>
        <xdr:to>
          <xdr:col>7420</xdr:col>
          <xdr:colOff>0</xdr:colOff>
          <xdr:row>917571</xdr:row>
          <xdr:rowOff>0</xdr:rowOff>
        </xdr:to>
        <xdr:sp macro="" textlink="">
          <xdr:nvSpPr>
            <xdr:cNvPr id="61980" name="Button 540" hidden="1">
              <a:extLst>
                <a:ext uri="{63B3BB69-23CF-44E3-9099-C40C66FF867C}">
                  <a14:compatExt spid="_x0000_s61980"/>
                </a:ext>
                <a:ext uri="{FF2B5EF4-FFF2-40B4-BE49-F238E27FC236}">
                  <a16:creationId xmlns:a16="http://schemas.microsoft.com/office/drawing/2014/main" xmlns="" id="{00000000-0008-0000-3C00-00001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983107</xdr:row>
          <xdr:rowOff>0</xdr:rowOff>
        </xdr:from>
        <xdr:to>
          <xdr:col>7420</xdr:col>
          <xdr:colOff>0</xdr:colOff>
          <xdr:row>983107</xdr:row>
          <xdr:rowOff>0</xdr:rowOff>
        </xdr:to>
        <xdr:sp macro="" textlink="">
          <xdr:nvSpPr>
            <xdr:cNvPr id="61981" name="Button 541" hidden="1">
              <a:extLst>
                <a:ext uri="{63B3BB69-23CF-44E3-9099-C40C66FF867C}">
                  <a14:compatExt spid="_x0000_s61981"/>
                </a:ext>
                <a:ext uri="{FF2B5EF4-FFF2-40B4-BE49-F238E27FC236}">
                  <a16:creationId xmlns:a16="http://schemas.microsoft.com/office/drawing/2014/main" xmlns="" id="{00000000-0008-0000-3C00-00001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67</xdr:row>
          <xdr:rowOff>0</xdr:rowOff>
        </xdr:from>
        <xdr:to>
          <xdr:col>7676</xdr:col>
          <xdr:colOff>0</xdr:colOff>
          <xdr:row>67</xdr:row>
          <xdr:rowOff>0</xdr:rowOff>
        </xdr:to>
        <xdr:sp macro="" textlink="">
          <xdr:nvSpPr>
            <xdr:cNvPr id="61982" name="Button 542" hidden="1">
              <a:extLst>
                <a:ext uri="{63B3BB69-23CF-44E3-9099-C40C66FF867C}">
                  <a14:compatExt spid="_x0000_s61982"/>
                </a:ext>
                <a:ext uri="{FF2B5EF4-FFF2-40B4-BE49-F238E27FC236}">
                  <a16:creationId xmlns:a16="http://schemas.microsoft.com/office/drawing/2014/main" xmlns="" id="{00000000-0008-0000-3C00-00001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65603</xdr:row>
          <xdr:rowOff>0</xdr:rowOff>
        </xdr:from>
        <xdr:to>
          <xdr:col>7676</xdr:col>
          <xdr:colOff>0</xdr:colOff>
          <xdr:row>65603</xdr:row>
          <xdr:rowOff>0</xdr:rowOff>
        </xdr:to>
        <xdr:sp macro="" textlink="">
          <xdr:nvSpPr>
            <xdr:cNvPr id="61983" name="Button 543" hidden="1">
              <a:extLst>
                <a:ext uri="{63B3BB69-23CF-44E3-9099-C40C66FF867C}">
                  <a14:compatExt spid="_x0000_s61983"/>
                </a:ext>
                <a:ext uri="{FF2B5EF4-FFF2-40B4-BE49-F238E27FC236}">
                  <a16:creationId xmlns:a16="http://schemas.microsoft.com/office/drawing/2014/main" xmlns="" id="{00000000-0008-0000-3C00-00001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131139</xdr:row>
          <xdr:rowOff>0</xdr:rowOff>
        </xdr:from>
        <xdr:to>
          <xdr:col>7676</xdr:col>
          <xdr:colOff>0</xdr:colOff>
          <xdr:row>131139</xdr:row>
          <xdr:rowOff>0</xdr:rowOff>
        </xdr:to>
        <xdr:sp macro="" textlink="">
          <xdr:nvSpPr>
            <xdr:cNvPr id="61984" name="Button 544" hidden="1">
              <a:extLst>
                <a:ext uri="{63B3BB69-23CF-44E3-9099-C40C66FF867C}">
                  <a14:compatExt spid="_x0000_s61984"/>
                </a:ext>
                <a:ext uri="{FF2B5EF4-FFF2-40B4-BE49-F238E27FC236}">
                  <a16:creationId xmlns:a16="http://schemas.microsoft.com/office/drawing/2014/main" xmlns="" id="{00000000-0008-0000-3C00-00002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196675</xdr:row>
          <xdr:rowOff>0</xdr:rowOff>
        </xdr:from>
        <xdr:to>
          <xdr:col>7676</xdr:col>
          <xdr:colOff>0</xdr:colOff>
          <xdr:row>196675</xdr:row>
          <xdr:rowOff>0</xdr:rowOff>
        </xdr:to>
        <xdr:sp macro="" textlink="">
          <xdr:nvSpPr>
            <xdr:cNvPr id="61985" name="Button 545" hidden="1">
              <a:extLst>
                <a:ext uri="{63B3BB69-23CF-44E3-9099-C40C66FF867C}">
                  <a14:compatExt spid="_x0000_s61985"/>
                </a:ext>
                <a:ext uri="{FF2B5EF4-FFF2-40B4-BE49-F238E27FC236}">
                  <a16:creationId xmlns:a16="http://schemas.microsoft.com/office/drawing/2014/main" xmlns="" id="{00000000-0008-0000-3C00-00002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262211</xdr:row>
          <xdr:rowOff>0</xdr:rowOff>
        </xdr:from>
        <xdr:to>
          <xdr:col>7676</xdr:col>
          <xdr:colOff>0</xdr:colOff>
          <xdr:row>262211</xdr:row>
          <xdr:rowOff>0</xdr:rowOff>
        </xdr:to>
        <xdr:sp macro="" textlink="">
          <xdr:nvSpPr>
            <xdr:cNvPr id="61986" name="Button 546" hidden="1">
              <a:extLst>
                <a:ext uri="{63B3BB69-23CF-44E3-9099-C40C66FF867C}">
                  <a14:compatExt spid="_x0000_s61986"/>
                </a:ext>
                <a:ext uri="{FF2B5EF4-FFF2-40B4-BE49-F238E27FC236}">
                  <a16:creationId xmlns:a16="http://schemas.microsoft.com/office/drawing/2014/main" xmlns="" id="{00000000-0008-0000-3C00-00002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327747</xdr:row>
          <xdr:rowOff>0</xdr:rowOff>
        </xdr:from>
        <xdr:to>
          <xdr:col>7676</xdr:col>
          <xdr:colOff>0</xdr:colOff>
          <xdr:row>327747</xdr:row>
          <xdr:rowOff>0</xdr:rowOff>
        </xdr:to>
        <xdr:sp macro="" textlink="">
          <xdr:nvSpPr>
            <xdr:cNvPr id="61987" name="Button 547" hidden="1">
              <a:extLst>
                <a:ext uri="{63B3BB69-23CF-44E3-9099-C40C66FF867C}">
                  <a14:compatExt spid="_x0000_s61987"/>
                </a:ext>
                <a:ext uri="{FF2B5EF4-FFF2-40B4-BE49-F238E27FC236}">
                  <a16:creationId xmlns:a16="http://schemas.microsoft.com/office/drawing/2014/main" xmlns="" id="{00000000-0008-0000-3C00-00002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393283</xdr:row>
          <xdr:rowOff>0</xdr:rowOff>
        </xdr:from>
        <xdr:to>
          <xdr:col>7676</xdr:col>
          <xdr:colOff>0</xdr:colOff>
          <xdr:row>393283</xdr:row>
          <xdr:rowOff>0</xdr:rowOff>
        </xdr:to>
        <xdr:sp macro="" textlink="">
          <xdr:nvSpPr>
            <xdr:cNvPr id="61988" name="Button 548" hidden="1">
              <a:extLst>
                <a:ext uri="{63B3BB69-23CF-44E3-9099-C40C66FF867C}">
                  <a14:compatExt spid="_x0000_s61988"/>
                </a:ext>
                <a:ext uri="{FF2B5EF4-FFF2-40B4-BE49-F238E27FC236}">
                  <a16:creationId xmlns:a16="http://schemas.microsoft.com/office/drawing/2014/main" xmlns="" id="{00000000-0008-0000-3C00-00002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458819</xdr:row>
          <xdr:rowOff>0</xdr:rowOff>
        </xdr:from>
        <xdr:to>
          <xdr:col>7676</xdr:col>
          <xdr:colOff>0</xdr:colOff>
          <xdr:row>458819</xdr:row>
          <xdr:rowOff>0</xdr:rowOff>
        </xdr:to>
        <xdr:sp macro="" textlink="">
          <xdr:nvSpPr>
            <xdr:cNvPr id="61989" name="Button 549" hidden="1">
              <a:extLst>
                <a:ext uri="{63B3BB69-23CF-44E3-9099-C40C66FF867C}">
                  <a14:compatExt spid="_x0000_s61989"/>
                </a:ext>
                <a:ext uri="{FF2B5EF4-FFF2-40B4-BE49-F238E27FC236}">
                  <a16:creationId xmlns:a16="http://schemas.microsoft.com/office/drawing/2014/main" xmlns="" id="{00000000-0008-0000-3C00-00002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524355</xdr:row>
          <xdr:rowOff>0</xdr:rowOff>
        </xdr:from>
        <xdr:to>
          <xdr:col>7676</xdr:col>
          <xdr:colOff>0</xdr:colOff>
          <xdr:row>524355</xdr:row>
          <xdr:rowOff>0</xdr:rowOff>
        </xdr:to>
        <xdr:sp macro="" textlink="">
          <xdr:nvSpPr>
            <xdr:cNvPr id="61990" name="Button 550" hidden="1">
              <a:extLst>
                <a:ext uri="{63B3BB69-23CF-44E3-9099-C40C66FF867C}">
                  <a14:compatExt spid="_x0000_s61990"/>
                </a:ext>
                <a:ext uri="{FF2B5EF4-FFF2-40B4-BE49-F238E27FC236}">
                  <a16:creationId xmlns:a16="http://schemas.microsoft.com/office/drawing/2014/main" xmlns="" id="{00000000-0008-0000-3C00-00002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589891</xdr:row>
          <xdr:rowOff>0</xdr:rowOff>
        </xdr:from>
        <xdr:to>
          <xdr:col>7676</xdr:col>
          <xdr:colOff>0</xdr:colOff>
          <xdr:row>589891</xdr:row>
          <xdr:rowOff>0</xdr:rowOff>
        </xdr:to>
        <xdr:sp macro="" textlink="">
          <xdr:nvSpPr>
            <xdr:cNvPr id="61991" name="Button 551" hidden="1">
              <a:extLst>
                <a:ext uri="{63B3BB69-23CF-44E3-9099-C40C66FF867C}">
                  <a14:compatExt spid="_x0000_s61991"/>
                </a:ext>
                <a:ext uri="{FF2B5EF4-FFF2-40B4-BE49-F238E27FC236}">
                  <a16:creationId xmlns:a16="http://schemas.microsoft.com/office/drawing/2014/main" xmlns="" id="{00000000-0008-0000-3C00-00002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655427</xdr:row>
          <xdr:rowOff>0</xdr:rowOff>
        </xdr:from>
        <xdr:to>
          <xdr:col>7676</xdr:col>
          <xdr:colOff>0</xdr:colOff>
          <xdr:row>655427</xdr:row>
          <xdr:rowOff>0</xdr:rowOff>
        </xdr:to>
        <xdr:sp macro="" textlink="">
          <xdr:nvSpPr>
            <xdr:cNvPr id="61992" name="Button 552" hidden="1">
              <a:extLst>
                <a:ext uri="{63B3BB69-23CF-44E3-9099-C40C66FF867C}">
                  <a14:compatExt spid="_x0000_s61992"/>
                </a:ext>
                <a:ext uri="{FF2B5EF4-FFF2-40B4-BE49-F238E27FC236}">
                  <a16:creationId xmlns:a16="http://schemas.microsoft.com/office/drawing/2014/main" xmlns="" id="{00000000-0008-0000-3C00-00002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720963</xdr:row>
          <xdr:rowOff>0</xdr:rowOff>
        </xdr:from>
        <xdr:to>
          <xdr:col>7676</xdr:col>
          <xdr:colOff>0</xdr:colOff>
          <xdr:row>720963</xdr:row>
          <xdr:rowOff>0</xdr:rowOff>
        </xdr:to>
        <xdr:sp macro="" textlink="">
          <xdr:nvSpPr>
            <xdr:cNvPr id="61993" name="Button 553" hidden="1">
              <a:extLst>
                <a:ext uri="{63B3BB69-23CF-44E3-9099-C40C66FF867C}">
                  <a14:compatExt spid="_x0000_s61993"/>
                </a:ext>
                <a:ext uri="{FF2B5EF4-FFF2-40B4-BE49-F238E27FC236}">
                  <a16:creationId xmlns:a16="http://schemas.microsoft.com/office/drawing/2014/main" xmlns="" id="{00000000-0008-0000-3C00-00002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786499</xdr:row>
          <xdr:rowOff>0</xdr:rowOff>
        </xdr:from>
        <xdr:to>
          <xdr:col>7676</xdr:col>
          <xdr:colOff>0</xdr:colOff>
          <xdr:row>786499</xdr:row>
          <xdr:rowOff>0</xdr:rowOff>
        </xdr:to>
        <xdr:sp macro="" textlink="">
          <xdr:nvSpPr>
            <xdr:cNvPr id="61994" name="Button 554" hidden="1">
              <a:extLst>
                <a:ext uri="{63B3BB69-23CF-44E3-9099-C40C66FF867C}">
                  <a14:compatExt spid="_x0000_s61994"/>
                </a:ext>
                <a:ext uri="{FF2B5EF4-FFF2-40B4-BE49-F238E27FC236}">
                  <a16:creationId xmlns:a16="http://schemas.microsoft.com/office/drawing/2014/main" xmlns="" id="{00000000-0008-0000-3C00-00002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852035</xdr:row>
          <xdr:rowOff>0</xdr:rowOff>
        </xdr:from>
        <xdr:to>
          <xdr:col>7676</xdr:col>
          <xdr:colOff>0</xdr:colOff>
          <xdr:row>852035</xdr:row>
          <xdr:rowOff>0</xdr:rowOff>
        </xdr:to>
        <xdr:sp macro="" textlink="">
          <xdr:nvSpPr>
            <xdr:cNvPr id="61995" name="Button 555" hidden="1">
              <a:extLst>
                <a:ext uri="{63B3BB69-23CF-44E3-9099-C40C66FF867C}">
                  <a14:compatExt spid="_x0000_s61995"/>
                </a:ext>
                <a:ext uri="{FF2B5EF4-FFF2-40B4-BE49-F238E27FC236}">
                  <a16:creationId xmlns:a16="http://schemas.microsoft.com/office/drawing/2014/main" xmlns="" id="{00000000-0008-0000-3C00-00002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917571</xdr:row>
          <xdr:rowOff>0</xdr:rowOff>
        </xdr:from>
        <xdr:to>
          <xdr:col>7676</xdr:col>
          <xdr:colOff>0</xdr:colOff>
          <xdr:row>917571</xdr:row>
          <xdr:rowOff>0</xdr:rowOff>
        </xdr:to>
        <xdr:sp macro="" textlink="">
          <xdr:nvSpPr>
            <xdr:cNvPr id="61996" name="Button 556" hidden="1">
              <a:extLst>
                <a:ext uri="{63B3BB69-23CF-44E3-9099-C40C66FF867C}">
                  <a14:compatExt spid="_x0000_s61996"/>
                </a:ext>
                <a:ext uri="{FF2B5EF4-FFF2-40B4-BE49-F238E27FC236}">
                  <a16:creationId xmlns:a16="http://schemas.microsoft.com/office/drawing/2014/main" xmlns="" id="{00000000-0008-0000-3C00-00002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983107</xdr:row>
          <xdr:rowOff>0</xdr:rowOff>
        </xdr:from>
        <xdr:to>
          <xdr:col>7676</xdr:col>
          <xdr:colOff>0</xdr:colOff>
          <xdr:row>983107</xdr:row>
          <xdr:rowOff>0</xdr:rowOff>
        </xdr:to>
        <xdr:sp macro="" textlink="">
          <xdr:nvSpPr>
            <xdr:cNvPr id="61997" name="Button 557" hidden="1">
              <a:extLst>
                <a:ext uri="{63B3BB69-23CF-44E3-9099-C40C66FF867C}">
                  <a14:compatExt spid="_x0000_s61997"/>
                </a:ext>
                <a:ext uri="{FF2B5EF4-FFF2-40B4-BE49-F238E27FC236}">
                  <a16:creationId xmlns:a16="http://schemas.microsoft.com/office/drawing/2014/main" xmlns="" id="{00000000-0008-0000-3C00-00002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67</xdr:row>
          <xdr:rowOff>0</xdr:rowOff>
        </xdr:from>
        <xdr:to>
          <xdr:col>7932</xdr:col>
          <xdr:colOff>0</xdr:colOff>
          <xdr:row>67</xdr:row>
          <xdr:rowOff>0</xdr:rowOff>
        </xdr:to>
        <xdr:sp macro="" textlink="">
          <xdr:nvSpPr>
            <xdr:cNvPr id="61998" name="Button 558" hidden="1">
              <a:extLst>
                <a:ext uri="{63B3BB69-23CF-44E3-9099-C40C66FF867C}">
                  <a14:compatExt spid="_x0000_s61998"/>
                </a:ext>
                <a:ext uri="{FF2B5EF4-FFF2-40B4-BE49-F238E27FC236}">
                  <a16:creationId xmlns:a16="http://schemas.microsoft.com/office/drawing/2014/main" xmlns="" id="{00000000-0008-0000-3C00-00002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65603</xdr:row>
          <xdr:rowOff>0</xdr:rowOff>
        </xdr:from>
        <xdr:to>
          <xdr:col>7932</xdr:col>
          <xdr:colOff>0</xdr:colOff>
          <xdr:row>65603</xdr:row>
          <xdr:rowOff>0</xdr:rowOff>
        </xdr:to>
        <xdr:sp macro="" textlink="">
          <xdr:nvSpPr>
            <xdr:cNvPr id="61999" name="Button 559" hidden="1">
              <a:extLst>
                <a:ext uri="{63B3BB69-23CF-44E3-9099-C40C66FF867C}">
                  <a14:compatExt spid="_x0000_s61999"/>
                </a:ext>
                <a:ext uri="{FF2B5EF4-FFF2-40B4-BE49-F238E27FC236}">
                  <a16:creationId xmlns:a16="http://schemas.microsoft.com/office/drawing/2014/main" xmlns="" id="{00000000-0008-0000-3C00-00002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131139</xdr:row>
          <xdr:rowOff>0</xdr:rowOff>
        </xdr:from>
        <xdr:to>
          <xdr:col>7932</xdr:col>
          <xdr:colOff>0</xdr:colOff>
          <xdr:row>131139</xdr:row>
          <xdr:rowOff>0</xdr:rowOff>
        </xdr:to>
        <xdr:sp macro="" textlink="">
          <xdr:nvSpPr>
            <xdr:cNvPr id="62000" name="Button 560" hidden="1">
              <a:extLst>
                <a:ext uri="{63B3BB69-23CF-44E3-9099-C40C66FF867C}">
                  <a14:compatExt spid="_x0000_s62000"/>
                </a:ext>
                <a:ext uri="{FF2B5EF4-FFF2-40B4-BE49-F238E27FC236}">
                  <a16:creationId xmlns:a16="http://schemas.microsoft.com/office/drawing/2014/main" xmlns="" id="{00000000-0008-0000-3C00-00003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196675</xdr:row>
          <xdr:rowOff>0</xdr:rowOff>
        </xdr:from>
        <xdr:to>
          <xdr:col>7932</xdr:col>
          <xdr:colOff>0</xdr:colOff>
          <xdr:row>196675</xdr:row>
          <xdr:rowOff>0</xdr:rowOff>
        </xdr:to>
        <xdr:sp macro="" textlink="">
          <xdr:nvSpPr>
            <xdr:cNvPr id="62001" name="Button 561" hidden="1">
              <a:extLst>
                <a:ext uri="{63B3BB69-23CF-44E3-9099-C40C66FF867C}">
                  <a14:compatExt spid="_x0000_s62001"/>
                </a:ext>
                <a:ext uri="{FF2B5EF4-FFF2-40B4-BE49-F238E27FC236}">
                  <a16:creationId xmlns:a16="http://schemas.microsoft.com/office/drawing/2014/main" xmlns="" id="{00000000-0008-0000-3C00-00003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262211</xdr:row>
          <xdr:rowOff>0</xdr:rowOff>
        </xdr:from>
        <xdr:to>
          <xdr:col>7932</xdr:col>
          <xdr:colOff>0</xdr:colOff>
          <xdr:row>262211</xdr:row>
          <xdr:rowOff>0</xdr:rowOff>
        </xdr:to>
        <xdr:sp macro="" textlink="">
          <xdr:nvSpPr>
            <xdr:cNvPr id="62002" name="Button 562" hidden="1">
              <a:extLst>
                <a:ext uri="{63B3BB69-23CF-44E3-9099-C40C66FF867C}">
                  <a14:compatExt spid="_x0000_s62002"/>
                </a:ext>
                <a:ext uri="{FF2B5EF4-FFF2-40B4-BE49-F238E27FC236}">
                  <a16:creationId xmlns:a16="http://schemas.microsoft.com/office/drawing/2014/main" xmlns="" id="{00000000-0008-0000-3C00-00003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327747</xdr:row>
          <xdr:rowOff>0</xdr:rowOff>
        </xdr:from>
        <xdr:to>
          <xdr:col>7932</xdr:col>
          <xdr:colOff>0</xdr:colOff>
          <xdr:row>327747</xdr:row>
          <xdr:rowOff>0</xdr:rowOff>
        </xdr:to>
        <xdr:sp macro="" textlink="">
          <xdr:nvSpPr>
            <xdr:cNvPr id="62003" name="Button 563" hidden="1">
              <a:extLst>
                <a:ext uri="{63B3BB69-23CF-44E3-9099-C40C66FF867C}">
                  <a14:compatExt spid="_x0000_s62003"/>
                </a:ext>
                <a:ext uri="{FF2B5EF4-FFF2-40B4-BE49-F238E27FC236}">
                  <a16:creationId xmlns:a16="http://schemas.microsoft.com/office/drawing/2014/main" xmlns="" id="{00000000-0008-0000-3C00-00003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393283</xdr:row>
          <xdr:rowOff>0</xdr:rowOff>
        </xdr:from>
        <xdr:to>
          <xdr:col>7932</xdr:col>
          <xdr:colOff>0</xdr:colOff>
          <xdr:row>393283</xdr:row>
          <xdr:rowOff>0</xdr:rowOff>
        </xdr:to>
        <xdr:sp macro="" textlink="">
          <xdr:nvSpPr>
            <xdr:cNvPr id="62004" name="Button 564" hidden="1">
              <a:extLst>
                <a:ext uri="{63B3BB69-23CF-44E3-9099-C40C66FF867C}">
                  <a14:compatExt spid="_x0000_s62004"/>
                </a:ext>
                <a:ext uri="{FF2B5EF4-FFF2-40B4-BE49-F238E27FC236}">
                  <a16:creationId xmlns:a16="http://schemas.microsoft.com/office/drawing/2014/main" xmlns="" id="{00000000-0008-0000-3C00-00003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458819</xdr:row>
          <xdr:rowOff>0</xdr:rowOff>
        </xdr:from>
        <xdr:to>
          <xdr:col>7932</xdr:col>
          <xdr:colOff>0</xdr:colOff>
          <xdr:row>458819</xdr:row>
          <xdr:rowOff>0</xdr:rowOff>
        </xdr:to>
        <xdr:sp macro="" textlink="">
          <xdr:nvSpPr>
            <xdr:cNvPr id="62005" name="Button 565" hidden="1">
              <a:extLst>
                <a:ext uri="{63B3BB69-23CF-44E3-9099-C40C66FF867C}">
                  <a14:compatExt spid="_x0000_s62005"/>
                </a:ext>
                <a:ext uri="{FF2B5EF4-FFF2-40B4-BE49-F238E27FC236}">
                  <a16:creationId xmlns:a16="http://schemas.microsoft.com/office/drawing/2014/main" xmlns="" id="{00000000-0008-0000-3C00-00003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524355</xdr:row>
          <xdr:rowOff>0</xdr:rowOff>
        </xdr:from>
        <xdr:to>
          <xdr:col>7932</xdr:col>
          <xdr:colOff>0</xdr:colOff>
          <xdr:row>524355</xdr:row>
          <xdr:rowOff>0</xdr:rowOff>
        </xdr:to>
        <xdr:sp macro="" textlink="">
          <xdr:nvSpPr>
            <xdr:cNvPr id="62006" name="Button 566" hidden="1">
              <a:extLst>
                <a:ext uri="{63B3BB69-23CF-44E3-9099-C40C66FF867C}">
                  <a14:compatExt spid="_x0000_s62006"/>
                </a:ext>
                <a:ext uri="{FF2B5EF4-FFF2-40B4-BE49-F238E27FC236}">
                  <a16:creationId xmlns:a16="http://schemas.microsoft.com/office/drawing/2014/main" xmlns="" id="{00000000-0008-0000-3C00-00003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589891</xdr:row>
          <xdr:rowOff>0</xdr:rowOff>
        </xdr:from>
        <xdr:to>
          <xdr:col>7932</xdr:col>
          <xdr:colOff>0</xdr:colOff>
          <xdr:row>589891</xdr:row>
          <xdr:rowOff>0</xdr:rowOff>
        </xdr:to>
        <xdr:sp macro="" textlink="">
          <xdr:nvSpPr>
            <xdr:cNvPr id="62007" name="Button 567" hidden="1">
              <a:extLst>
                <a:ext uri="{63B3BB69-23CF-44E3-9099-C40C66FF867C}">
                  <a14:compatExt spid="_x0000_s62007"/>
                </a:ext>
                <a:ext uri="{FF2B5EF4-FFF2-40B4-BE49-F238E27FC236}">
                  <a16:creationId xmlns:a16="http://schemas.microsoft.com/office/drawing/2014/main" xmlns="" id="{00000000-0008-0000-3C00-00003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655427</xdr:row>
          <xdr:rowOff>0</xdr:rowOff>
        </xdr:from>
        <xdr:to>
          <xdr:col>7932</xdr:col>
          <xdr:colOff>0</xdr:colOff>
          <xdr:row>655427</xdr:row>
          <xdr:rowOff>0</xdr:rowOff>
        </xdr:to>
        <xdr:sp macro="" textlink="">
          <xdr:nvSpPr>
            <xdr:cNvPr id="62008" name="Button 568" hidden="1">
              <a:extLst>
                <a:ext uri="{63B3BB69-23CF-44E3-9099-C40C66FF867C}">
                  <a14:compatExt spid="_x0000_s62008"/>
                </a:ext>
                <a:ext uri="{FF2B5EF4-FFF2-40B4-BE49-F238E27FC236}">
                  <a16:creationId xmlns:a16="http://schemas.microsoft.com/office/drawing/2014/main" xmlns="" id="{00000000-0008-0000-3C00-00003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720963</xdr:row>
          <xdr:rowOff>0</xdr:rowOff>
        </xdr:from>
        <xdr:to>
          <xdr:col>7932</xdr:col>
          <xdr:colOff>0</xdr:colOff>
          <xdr:row>720963</xdr:row>
          <xdr:rowOff>0</xdr:rowOff>
        </xdr:to>
        <xdr:sp macro="" textlink="">
          <xdr:nvSpPr>
            <xdr:cNvPr id="62009" name="Button 569" hidden="1">
              <a:extLst>
                <a:ext uri="{63B3BB69-23CF-44E3-9099-C40C66FF867C}">
                  <a14:compatExt spid="_x0000_s62009"/>
                </a:ext>
                <a:ext uri="{FF2B5EF4-FFF2-40B4-BE49-F238E27FC236}">
                  <a16:creationId xmlns:a16="http://schemas.microsoft.com/office/drawing/2014/main" xmlns="" id="{00000000-0008-0000-3C00-00003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786499</xdr:row>
          <xdr:rowOff>0</xdr:rowOff>
        </xdr:from>
        <xdr:to>
          <xdr:col>7932</xdr:col>
          <xdr:colOff>0</xdr:colOff>
          <xdr:row>786499</xdr:row>
          <xdr:rowOff>0</xdr:rowOff>
        </xdr:to>
        <xdr:sp macro="" textlink="">
          <xdr:nvSpPr>
            <xdr:cNvPr id="62010" name="Button 570" hidden="1">
              <a:extLst>
                <a:ext uri="{63B3BB69-23CF-44E3-9099-C40C66FF867C}">
                  <a14:compatExt spid="_x0000_s62010"/>
                </a:ext>
                <a:ext uri="{FF2B5EF4-FFF2-40B4-BE49-F238E27FC236}">
                  <a16:creationId xmlns:a16="http://schemas.microsoft.com/office/drawing/2014/main" xmlns="" id="{00000000-0008-0000-3C00-00003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852035</xdr:row>
          <xdr:rowOff>0</xdr:rowOff>
        </xdr:from>
        <xdr:to>
          <xdr:col>7932</xdr:col>
          <xdr:colOff>0</xdr:colOff>
          <xdr:row>852035</xdr:row>
          <xdr:rowOff>0</xdr:rowOff>
        </xdr:to>
        <xdr:sp macro="" textlink="">
          <xdr:nvSpPr>
            <xdr:cNvPr id="62011" name="Button 571" hidden="1">
              <a:extLst>
                <a:ext uri="{63B3BB69-23CF-44E3-9099-C40C66FF867C}">
                  <a14:compatExt spid="_x0000_s62011"/>
                </a:ext>
                <a:ext uri="{FF2B5EF4-FFF2-40B4-BE49-F238E27FC236}">
                  <a16:creationId xmlns:a16="http://schemas.microsoft.com/office/drawing/2014/main" xmlns="" id="{00000000-0008-0000-3C00-00003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917571</xdr:row>
          <xdr:rowOff>0</xdr:rowOff>
        </xdr:from>
        <xdr:to>
          <xdr:col>7932</xdr:col>
          <xdr:colOff>0</xdr:colOff>
          <xdr:row>917571</xdr:row>
          <xdr:rowOff>0</xdr:rowOff>
        </xdr:to>
        <xdr:sp macro="" textlink="">
          <xdr:nvSpPr>
            <xdr:cNvPr id="62012" name="Button 572" hidden="1">
              <a:extLst>
                <a:ext uri="{63B3BB69-23CF-44E3-9099-C40C66FF867C}">
                  <a14:compatExt spid="_x0000_s62012"/>
                </a:ext>
                <a:ext uri="{FF2B5EF4-FFF2-40B4-BE49-F238E27FC236}">
                  <a16:creationId xmlns:a16="http://schemas.microsoft.com/office/drawing/2014/main" xmlns="" id="{00000000-0008-0000-3C00-00003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983107</xdr:row>
          <xdr:rowOff>0</xdr:rowOff>
        </xdr:from>
        <xdr:to>
          <xdr:col>7932</xdr:col>
          <xdr:colOff>0</xdr:colOff>
          <xdr:row>983107</xdr:row>
          <xdr:rowOff>0</xdr:rowOff>
        </xdr:to>
        <xdr:sp macro="" textlink="">
          <xdr:nvSpPr>
            <xdr:cNvPr id="62013" name="Button 573" hidden="1">
              <a:extLst>
                <a:ext uri="{63B3BB69-23CF-44E3-9099-C40C66FF867C}">
                  <a14:compatExt spid="_x0000_s62013"/>
                </a:ext>
                <a:ext uri="{FF2B5EF4-FFF2-40B4-BE49-F238E27FC236}">
                  <a16:creationId xmlns:a16="http://schemas.microsoft.com/office/drawing/2014/main" xmlns="" id="{00000000-0008-0000-3C00-00003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67</xdr:row>
          <xdr:rowOff>0</xdr:rowOff>
        </xdr:from>
        <xdr:to>
          <xdr:col>8188</xdr:col>
          <xdr:colOff>0</xdr:colOff>
          <xdr:row>67</xdr:row>
          <xdr:rowOff>0</xdr:rowOff>
        </xdr:to>
        <xdr:sp macro="" textlink="">
          <xdr:nvSpPr>
            <xdr:cNvPr id="62014" name="Button 574" hidden="1">
              <a:extLst>
                <a:ext uri="{63B3BB69-23CF-44E3-9099-C40C66FF867C}">
                  <a14:compatExt spid="_x0000_s62014"/>
                </a:ext>
                <a:ext uri="{FF2B5EF4-FFF2-40B4-BE49-F238E27FC236}">
                  <a16:creationId xmlns:a16="http://schemas.microsoft.com/office/drawing/2014/main" xmlns="" id="{00000000-0008-0000-3C00-00003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65603</xdr:row>
          <xdr:rowOff>0</xdr:rowOff>
        </xdr:from>
        <xdr:to>
          <xdr:col>8188</xdr:col>
          <xdr:colOff>0</xdr:colOff>
          <xdr:row>65603</xdr:row>
          <xdr:rowOff>0</xdr:rowOff>
        </xdr:to>
        <xdr:sp macro="" textlink="">
          <xdr:nvSpPr>
            <xdr:cNvPr id="62015" name="Button 575" hidden="1">
              <a:extLst>
                <a:ext uri="{63B3BB69-23CF-44E3-9099-C40C66FF867C}">
                  <a14:compatExt spid="_x0000_s62015"/>
                </a:ext>
                <a:ext uri="{FF2B5EF4-FFF2-40B4-BE49-F238E27FC236}">
                  <a16:creationId xmlns:a16="http://schemas.microsoft.com/office/drawing/2014/main" xmlns="" id="{00000000-0008-0000-3C00-00003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131139</xdr:row>
          <xdr:rowOff>0</xdr:rowOff>
        </xdr:from>
        <xdr:to>
          <xdr:col>8188</xdr:col>
          <xdr:colOff>0</xdr:colOff>
          <xdr:row>131139</xdr:row>
          <xdr:rowOff>0</xdr:rowOff>
        </xdr:to>
        <xdr:sp macro="" textlink="">
          <xdr:nvSpPr>
            <xdr:cNvPr id="62016" name="Button 576" hidden="1">
              <a:extLst>
                <a:ext uri="{63B3BB69-23CF-44E3-9099-C40C66FF867C}">
                  <a14:compatExt spid="_x0000_s62016"/>
                </a:ext>
                <a:ext uri="{FF2B5EF4-FFF2-40B4-BE49-F238E27FC236}">
                  <a16:creationId xmlns:a16="http://schemas.microsoft.com/office/drawing/2014/main" xmlns="" id="{00000000-0008-0000-3C00-00004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196675</xdr:row>
          <xdr:rowOff>0</xdr:rowOff>
        </xdr:from>
        <xdr:to>
          <xdr:col>8188</xdr:col>
          <xdr:colOff>0</xdr:colOff>
          <xdr:row>196675</xdr:row>
          <xdr:rowOff>0</xdr:rowOff>
        </xdr:to>
        <xdr:sp macro="" textlink="">
          <xdr:nvSpPr>
            <xdr:cNvPr id="62017" name="Button 577" hidden="1">
              <a:extLst>
                <a:ext uri="{63B3BB69-23CF-44E3-9099-C40C66FF867C}">
                  <a14:compatExt spid="_x0000_s62017"/>
                </a:ext>
                <a:ext uri="{FF2B5EF4-FFF2-40B4-BE49-F238E27FC236}">
                  <a16:creationId xmlns:a16="http://schemas.microsoft.com/office/drawing/2014/main" xmlns="" id="{00000000-0008-0000-3C00-00004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262211</xdr:row>
          <xdr:rowOff>0</xdr:rowOff>
        </xdr:from>
        <xdr:to>
          <xdr:col>8188</xdr:col>
          <xdr:colOff>0</xdr:colOff>
          <xdr:row>262211</xdr:row>
          <xdr:rowOff>0</xdr:rowOff>
        </xdr:to>
        <xdr:sp macro="" textlink="">
          <xdr:nvSpPr>
            <xdr:cNvPr id="62018" name="Button 578" hidden="1">
              <a:extLst>
                <a:ext uri="{63B3BB69-23CF-44E3-9099-C40C66FF867C}">
                  <a14:compatExt spid="_x0000_s62018"/>
                </a:ext>
                <a:ext uri="{FF2B5EF4-FFF2-40B4-BE49-F238E27FC236}">
                  <a16:creationId xmlns:a16="http://schemas.microsoft.com/office/drawing/2014/main" xmlns="" id="{00000000-0008-0000-3C00-00004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327747</xdr:row>
          <xdr:rowOff>0</xdr:rowOff>
        </xdr:from>
        <xdr:to>
          <xdr:col>8188</xdr:col>
          <xdr:colOff>0</xdr:colOff>
          <xdr:row>327747</xdr:row>
          <xdr:rowOff>0</xdr:rowOff>
        </xdr:to>
        <xdr:sp macro="" textlink="">
          <xdr:nvSpPr>
            <xdr:cNvPr id="62019" name="Button 579" hidden="1">
              <a:extLst>
                <a:ext uri="{63B3BB69-23CF-44E3-9099-C40C66FF867C}">
                  <a14:compatExt spid="_x0000_s62019"/>
                </a:ext>
                <a:ext uri="{FF2B5EF4-FFF2-40B4-BE49-F238E27FC236}">
                  <a16:creationId xmlns:a16="http://schemas.microsoft.com/office/drawing/2014/main" xmlns="" id="{00000000-0008-0000-3C00-00004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393283</xdr:row>
          <xdr:rowOff>0</xdr:rowOff>
        </xdr:from>
        <xdr:to>
          <xdr:col>8188</xdr:col>
          <xdr:colOff>0</xdr:colOff>
          <xdr:row>393283</xdr:row>
          <xdr:rowOff>0</xdr:rowOff>
        </xdr:to>
        <xdr:sp macro="" textlink="">
          <xdr:nvSpPr>
            <xdr:cNvPr id="62020" name="Button 580" hidden="1">
              <a:extLst>
                <a:ext uri="{63B3BB69-23CF-44E3-9099-C40C66FF867C}">
                  <a14:compatExt spid="_x0000_s62020"/>
                </a:ext>
                <a:ext uri="{FF2B5EF4-FFF2-40B4-BE49-F238E27FC236}">
                  <a16:creationId xmlns:a16="http://schemas.microsoft.com/office/drawing/2014/main" xmlns="" id="{00000000-0008-0000-3C00-00004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458819</xdr:row>
          <xdr:rowOff>0</xdr:rowOff>
        </xdr:from>
        <xdr:to>
          <xdr:col>8188</xdr:col>
          <xdr:colOff>0</xdr:colOff>
          <xdr:row>458819</xdr:row>
          <xdr:rowOff>0</xdr:rowOff>
        </xdr:to>
        <xdr:sp macro="" textlink="">
          <xdr:nvSpPr>
            <xdr:cNvPr id="62021" name="Button 581" hidden="1">
              <a:extLst>
                <a:ext uri="{63B3BB69-23CF-44E3-9099-C40C66FF867C}">
                  <a14:compatExt spid="_x0000_s62021"/>
                </a:ext>
                <a:ext uri="{FF2B5EF4-FFF2-40B4-BE49-F238E27FC236}">
                  <a16:creationId xmlns:a16="http://schemas.microsoft.com/office/drawing/2014/main" xmlns="" id="{00000000-0008-0000-3C00-00004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524355</xdr:row>
          <xdr:rowOff>0</xdr:rowOff>
        </xdr:from>
        <xdr:to>
          <xdr:col>8188</xdr:col>
          <xdr:colOff>0</xdr:colOff>
          <xdr:row>524355</xdr:row>
          <xdr:rowOff>0</xdr:rowOff>
        </xdr:to>
        <xdr:sp macro="" textlink="">
          <xdr:nvSpPr>
            <xdr:cNvPr id="62022" name="Button 582" hidden="1">
              <a:extLst>
                <a:ext uri="{63B3BB69-23CF-44E3-9099-C40C66FF867C}">
                  <a14:compatExt spid="_x0000_s62022"/>
                </a:ext>
                <a:ext uri="{FF2B5EF4-FFF2-40B4-BE49-F238E27FC236}">
                  <a16:creationId xmlns:a16="http://schemas.microsoft.com/office/drawing/2014/main" xmlns="" id="{00000000-0008-0000-3C00-00004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589891</xdr:row>
          <xdr:rowOff>0</xdr:rowOff>
        </xdr:from>
        <xdr:to>
          <xdr:col>8188</xdr:col>
          <xdr:colOff>0</xdr:colOff>
          <xdr:row>589891</xdr:row>
          <xdr:rowOff>0</xdr:rowOff>
        </xdr:to>
        <xdr:sp macro="" textlink="">
          <xdr:nvSpPr>
            <xdr:cNvPr id="62023" name="Button 583" hidden="1">
              <a:extLst>
                <a:ext uri="{63B3BB69-23CF-44E3-9099-C40C66FF867C}">
                  <a14:compatExt spid="_x0000_s62023"/>
                </a:ext>
                <a:ext uri="{FF2B5EF4-FFF2-40B4-BE49-F238E27FC236}">
                  <a16:creationId xmlns:a16="http://schemas.microsoft.com/office/drawing/2014/main" xmlns="" id="{00000000-0008-0000-3C00-00004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655427</xdr:row>
          <xdr:rowOff>0</xdr:rowOff>
        </xdr:from>
        <xdr:to>
          <xdr:col>8188</xdr:col>
          <xdr:colOff>0</xdr:colOff>
          <xdr:row>655427</xdr:row>
          <xdr:rowOff>0</xdr:rowOff>
        </xdr:to>
        <xdr:sp macro="" textlink="">
          <xdr:nvSpPr>
            <xdr:cNvPr id="62024" name="Button 584" hidden="1">
              <a:extLst>
                <a:ext uri="{63B3BB69-23CF-44E3-9099-C40C66FF867C}">
                  <a14:compatExt spid="_x0000_s62024"/>
                </a:ext>
                <a:ext uri="{FF2B5EF4-FFF2-40B4-BE49-F238E27FC236}">
                  <a16:creationId xmlns:a16="http://schemas.microsoft.com/office/drawing/2014/main" xmlns="" id="{00000000-0008-0000-3C00-00004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720963</xdr:row>
          <xdr:rowOff>0</xdr:rowOff>
        </xdr:from>
        <xdr:to>
          <xdr:col>8188</xdr:col>
          <xdr:colOff>0</xdr:colOff>
          <xdr:row>720963</xdr:row>
          <xdr:rowOff>0</xdr:rowOff>
        </xdr:to>
        <xdr:sp macro="" textlink="">
          <xdr:nvSpPr>
            <xdr:cNvPr id="62025" name="Button 585" hidden="1">
              <a:extLst>
                <a:ext uri="{63B3BB69-23CF-44E3-9099-C40C66FF867C}">
                  <a14:compatExt spid="_x0000_s62025"/>
                </a:ext>
                <a:ext uri="{FF2B5EF4-FFF2-40B4-BE49-F238E27FC236}">
                  <a16:creationId xmlns:a16="http://schemas.microsoft.com/office/drawing/2014/main" xmlns="" id="{00000000-0008-0000-3C00-00004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786499</xdr:row>
          <xdr:rowOff>0</xdr:rowOff>
        </xdr:from>
        <xdr:to>
          <xdr:col>8188</xdr:col>
          <xdr:colOff>0</xdr:colOff>
          <xdr:row>786499</xdr:row>
          <xdr:rowOff>0</xdr:rowOff>
        </xdr:to>
        <xdr:sp macro="" textlink="">
          <xdr:nvSpPr>
            <xdr:cNvPr id="62026" name="Button 586" hidden="1">
              <a:extLst>
                <a:ext uri="{63B3BB69-23CF-44E3-9099-C40C66FF867C}">
                  <a14:compatExt spid="_x0000_s62026"/>
                </a:ext>
                <a:ext uri="{FF2B5EF4-FFF2-40B4-BE49-F238E27FC236}">
                  <a16:creationId xmlns:a16="http://schemas.microsoft.com/office/drawing/2014/main" xmlns="" id="{00000000-0008-0000-3C00-00004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852035</xdr:row>
          <xdr:rowOff>0</xdr:rowOff>
        </xdr:from>
        <xdr:to>
          <xdr:col>8188</xdr:col>
          <xdr:colOff>0</xdr:colOff>
          <xdr:row>852035</xdr:row>
          <xdr:rowOff>0</xdr:rowOff>
        </xdr:to>
        <xdr:sp macro="" textlink="">
          <xdr:nvSpPr>
            <xdr:cNvPr id="62027" name="Button 587" hidden="1">
              <a:extLst>
                <a:ext uri="{63B3BB69-23CF-44E3-9099-C40C66FF867C}">
                  <a14:compatExt spid="_x0000_s62027"/>
                </a:ext>
                <a:ext uri="{FF2B5EF4-FFF2-40B4-BE49-F238E27FC236}">
                  <a16:creationId xmlns:a16="http://schemas.microsoft.com/office/drawing/2014/main" xmlns="" id="{00000000-0008-0000-3C00-00004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917571</xdr:row>
          <xdr:rowOff>0</xdr:rowOff>
        </xdr:from>
        <xdr:to>
          <xdr:col>8188</xdr:col>
          <xdr:colOff>0</xdr:colOff>
          <xdr:row>917571</xdr:row>
          <xdr:rowOff>0</xdr:rowOff>
        </xdr:to>
        <xdr:sp macro="" textlink="">
          <xdr:nvSpPr>
            <xdr:cNvPr id="62028" name="Button 588" hidden="1">
              <a:extLst>
                <a:ext uri="{63B3BB69-23CF-44E3-9099-C40C66FF867C}">
                  <a14:compatExt spid="_x0000_s62028"/>
                </a:ext>
                <a:ext uri="{FF2B5EF4-FFF2-40B4-BE49-F238E27FC236}">
                  <a16:creationId xmlns:a16="http://schemas.microsoft.com/office/drawing/2014/main" xmlns="" id="{00000000-0008-0000-3C00-00004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983107</xdr:row>
          <xdr:rowOff>0</xdr:rowOff>
        </xdr:from>
        <xdr:to>
          <xdr:col>8188</xdr:col>
          <xdr:colOff>0</xdr:colOff>
          <xdr:row>983107</xdr:row>
          <xdr:rowOff>0</xdr:rowOff>
        </xdr:to>
        <xdr:sp macro="" textlink="">
          <xdr:nvSpPr>
            <xdr:cNvPr id="62029" name="Button 589" hidden="1">
              <a:extLst>
                <a:ext uri="{63B3BB69-23CF-44E3-9099-C40C66FF867C}">
                  <a14:compatExt spid="_x0000_s62029"/>
                </a:ext>
                <a:ext uri="{FF2B5EF4-FFF2-40B4-BE49-F238E27FC236}">
                  <a16:creationId xmlns:a16="http://schemas.microsoft.com/office/drawing/2014/main" xmlns="" id="{00000000-0008-0000-3C00-00004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67</xdr:row>
          <xdr:rowOff>0</xdr:rowOff>
        </xdr:from>
        <xdr:to>
          <xdr:col>8444</xdr:col>
          <xdr:colOff>0</xdr:colOff>
          <xdr:row>67</xdr:row>
          <xdr:rowOff>0</xdr:rowOff>
        </xdr:to>
        <xdr:sp macro="" textlink="">
          <xdr:nvSpPr>
            <xdr:cNvPr id="62030" name="Button 590" hidden="1">
              <a:extLst>
                <a:ext uri="{63B3BB69-23CF-44E3-9099-C40C66FF867C}">
                  <a14:compatExt spid="_x0000_s62030"/>
                </a:ext>
                <a:ext uri="{FF2B5EF4-FFF2-40B4-BE49-F238E27FC236}">
                  <a16:creationId xmlns:a16="http://schemas.microsoft.com/office/drawing/2014/main" xmlns="" id="{00000000-0008-0000-3C00-00004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65603</xdr:row>
          <xdr:rowOff>0</xdr:rowOff>
        </xdr:from>
        <xdr:to>
          <xdr:col>8444</xdr:col>
          <xdr:colOff>0</xdr:colOff>
          <xdr:row>65603</xdr:row>
          <xdr:rowOff>0</xdr:rowOff>
        </xdr:to>
        <xdr:sp macro="" textlink="">
          <xdr:nvSpPr>
            <xdr:cNvPr id="62031" name="Button 591" hidden="1">
              <a:extLst>
                <a:ext uri="{63B3BB69-23CF-44E3-9099-C40C66FF867C}">
                  <a14:compatExt spid="_x0000_s62031"/>
                </a:ext>
                <a:ext uri="{FF2B5EF4-FFF2-40B4-BE49-F238E27FC236}">
                  <a16:creationId xmlns:a16="http://schemas.microsoft.com/office/drawing/2014/main" xmlns="" id="{00000000-0008-0000-3C00-00004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131139</xdr:row>
          <xdr:rowOff>0</xdr:rowOff>
        </xdr:from>
        <xdr:to>
          <xdr:col>8444</xdr:col>
          <xdr:colOff>0</xdr:colOff>
          <xdr:row>131139</xdr:row>
          <xdr:rowOff>0</xdr:rowOff>
        </xdr:to>
        <xdr:sp macro="" textlink="">
          <xdr:nvSpPr>
            <xdr:cNvPr id="62032" name="Button 592" hidden="1">
              <a:extLst>
                <a:ext uri="{63B3BB69-23CF-44E3-9099-C40C66FF867C}">
                  <a14:compatExt spid="_x0000_s62032"/>
                </a:ext>
                <a:ext uri="{FF2B5EF4-FFF2-40B4-BE49-F238E27FC236}">
                  <a16:creationId xmlns:a16="http://schemas.microsoft.com/office/drawing/2014/main" xmlns="" id="{00000000-0008-0000-3C00-00005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196675</xdr:row>
          <xdr:rowOff>0</xdr:rowOff>
        </xdr:from>
        <xdr:to>
          <xdr:col>8444</xdr:col>
          <xdr:colOff>0</xdr:colOff>
          <xdr:row>196675</xdr:row>
          <xdr:rowOff>0</xdr:rowOff>
        </xdr:to>
        <xdr:sp macro="" textlink="">
          <xdr:nvSpPr>
            <xdr:cNvPr id="62033" name="Button 593" hidden="1">
              <a:extLst>
                <a:ext uri="{63B3BB69-23CF-44E3-9099-C40C66FF867C}">
                  <a14:compatExt spid="_x0000_s62033"/>
                </a:ext>
                <a:ext uri="{FF2B5EF4-FFF2-40B4-BE49-F238E27FC236}">
                  <a16:creationId xmlns:a16="http://schemas.microsoft.com/office/drawing/2014/main" xmlns="" id="{00000000-0008-0000-3C00-00005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262211</xdr:row>
          <xdr:rowOff>0</xdr:rowOff>
        </xdr:from>
        <xdr:to>
          <xdr:col>8444</xdr:col>
          <xdr:colOff>0</xdr:colOff>
          <xdr:row>262211</xdr:row>
          <xdr:rowOff>0</xdr:rowOff>
        </xdr:to>
        <xdr:sp macro="" textlink="">
          <xdr:nvSpPr>
            <xdr:cNvPr id="62034" name="Button 594" hidden="1">
              <a:extLst>
                <a:ext uri="{63B3BB69-23CF-44E3-9099-C40C66FF867C}">
                  <a14:compatExt spid="_x0000_s62034"/>
                </a:ext>
                <a:ext uri="{FF2B5EF4-FFF2-40B4-BE49-F238E27FC236}">
                  <a16:creationId xmlns:a16="http://schemas.microsoft.com/office/drawing/2014/main" xmlns="" id="{00000000-0008-0000-3C00-00005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327747</xdr:row>
          <xdr:rowOff>0</xdr:rowOff>
        </xdr:from>
        <xdr:to>
          <xdr:col>8444</xdr:col>
          <xdr:colOff>0</xdr:colOff>
          <xdr:row>327747</xdr:row>
          <xdr:rowOff>0</xdr:rowOff>
        </xdr:to>
        <xdr:sp macro="" textlink="">
          <xdr:nvSpPr>
            <xdr:cNvPr id="62035" name="Button 595" hidden="1">
              <a:extLst>
                <a:ext uri="{63B3BB69-23CF-44E3-9099-C40C66FF867C}">
                  <a14:compatExt spid="_x0000_s62035"/>
                </a:ext>
                <a:ext uri="{FF2B5EF4-FFF2-40B4-BE49-F238E27FC236}">
                  <a16:creationId xmlns:a16="http://schemas.microsoft.com/office/drawing/2014/main" xmlns="" id="{00000000-0008-0000-3C00-00005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393283</xdr:row>
          <xdr:rowOff>0</xdr:rowOff>
        </xdr:from>
        <xdr:to>
          <xdr:col>8444</xdr:col>
          <xdr:colOff>0</xdr:colOff>
          <xdr:row>393283</xdr:row>
          <xdr:rowOff>0</xdr:rowOff>
        </xdr:to>
        <xdr:sp macro="" textlink="">
          <xdr:nvSpPr>
            <xdr:cNvPr id="62036" name="Button 596" hidden="1">
              <a:extLst>
                <a:ext uri="{63B3BB69-23CF-44E3-9099-C40C66FF867C}">
                  <a14:compatExt spid="_x0000_s62036"/>
                </a:ext>
                <a:ext uri="{FF2B5EF4-FFF2-40B4-BE49-F238E27FC236}">
                  <a16:creationId xmlns:a16="http://schemas.microsoft.com/office/drawing/2014/main" xmlns="" id="{00000000-0008-0000-3C00-00005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458819</xdr:row>
          <xdr:rowOff>0</xdr:rowOff>
        </xdr:from>
        <xdr:to>
          <xdr:col>8444</xdr:col>
          <xdr:colOff>0</xdr:colOff>
          <xdr:row>458819</xdr:row>
          <xdr:rowOff>0</xdr:rowOff>
        </xdr:to>
        <xdr:sp macro="" textlink="">
          <xdr:nvSpPr>
            <xdr:cNvPr id="62037" name="Button 597" hidden="1">
              <a:extLst>
                <a:ext uri="{63B3BB69-23CF-44E3-9099-C40C66FF867C}">
                  <a14:compatExt spid="_x0000_s62037"/>
                </a:ext>
                <a:ext uri="{FF2B5EF4-FFF2-40B4-BE49-F238E27FC236}">
                  <a16:creationId xmlns:a16="http://schemas.microsoft.com/office/drawing/2014/main" xmlns="" id="{00000000-0008-0000-3C00-00005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524355</xdr:row>
          <xdr:rowOff>0</xdr:rowOff>
        </xdr:from>
        <xdr:to>
          <xdr:col>8444</xdr:col>
          <xdr:colOff>0</xdr:colOff>
          <xdr:row>524355</xdr:row>
          <xdr:rowOff>0</xdr:rowOff>
        </xdr:to>
        <xdr:sp macro="" textlink="">
          <xdr:nvSpPr>
            <xdr:cNvPr id="62038" name="Button 598" hidden="1">
              <a:extLst>
                <a:ext uri="{63B3BB69-23CF-44E3-9099-C40C66FF867C}">
                  <a14:compatExt spid="_x0000_s62038"/>
                </a:ext>
                <a:ext uri="{FF2B5EF4-FFF2-40B4-BE49-F238E27FC236}">
                  <a16:creationId xmlns:a16="http://schemas.microsoft.com/office/drawing/2014/main" xmlns="" id="{00000000-0008-0000-3C00-00005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589891</xdr:row>
          <xdr:rowOff>0</xdr:rowOff>
        </xdr:from>
        <xdr:to>
          <xdr:col>8444</xdr:col>
          <xdr:colOff>0</xdr:colOff>
          <xdr:row>589891</xdr:row>
          <xdr:rowOff>0</xdr:rowOff>
        </xdr:to>
        <xdr:sp macro="" textlink="">
          <xdr:nvSpPr>
            <xdr:cNvPr id="62039" name="Button 599" hidden="1">
              <a:extLst>
                <a:ext uri="{63B3BB69-23CF-44E3-9099-C40C66FF867C}">
                  <a14:compatExt spid="_x0000_s62039"/>
                </a:ext>
                <a:ext uri="{FF2B5EF4-FFF2-40B4-BE49-F238E27FC236}">
                  <a16:creationId xmlns:a16="http://schemas.microsoft.com/office/drawing/2014/main" xmlns="" id="{00000000-0008-0000-3C00-00005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655427</xdr:row>
          <xdr:rowOff>0</xdr:rowOff>
        </xdr:from>
        <xdr:to>
          <xdr:col>8444</xdr:col>
          <xdr:colOff>0</xdr:colOff>
          <xdr:row>655427</xdr:row>
          <xdr:rowOff>0</xdr:rowOff>
        </xdr:to>
        <xdr:sp macro="" textlink="">
          <xdr:nvSpPr>
            <xdr:cNvPr id="62040" name="Button 600" hidden="1">
              <a:extLst>
                <a:ext uri="{63B3BB69-23CF-44E3-9099-C40C66FF867C}">
                  <a14:compatExt spid="_x0000_s62040"/>
                </a:ext>
                <a:ext uri="{FF2B5EF4-FFF2-40B4-BE49-F238E27FC236}">
                  <a16:creationId xmlns:a16="http://schemas.microsoft.com/office/drawing/2014/main" xmlns="" id="{00000000-0008-0000-3C00-00005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720963</xdr:row>
          <xdr:rowOff>0</xdr:rowOff>
        </xdr:from>
        <xdr:to>
          <xdr:col>8444</xdr:col>
          <xdr:colOff>0</xdr:colOff>
          <xdr:row>720963</xdr:row>
          <xdr:rowOff>0</xdr:rowOff>
        </xdr:to>
        <xdr:sp macro="" textlink="">
          <xdr:nvSpPr>
            <xdr:cNvPr id="62041" name="Button 601" hidden="1">
              <a:extLst>
                <a:ext uri="{63B3BB69-23CF-44E3-9099-C40C66FF867C}">
                  <a14:compatExt spid="_x0000_s62041"/>
                </a:ext>
                <a:ext uri="{FF2B5EF4-FFF2-40B4-BE49-F238E27FC236}">
                  <a16:creationId xmlns:a16="http://schemas.microsoft.com/office/drawing/2014/main" xmlns="" id="{00000000-0008-0000-3C00-00005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786499</xdr:row>
          <xdr:rowOff>0</xdr:rowOff>
        </xdr:from>
        <xdr:to>
          <xdr:col>8444</xdr:col>
          <xdr:colOff>0</xdr:colOff>
          <xdr:row>786499</xdr:row>
          <xdr:rowOff>0</xdr:rowOff>
        </xdr:to>
        <xdr:sp macro="" textlink="">
          <xdr:nvSpPr>
            <xdr:cNvPr id="62042" name="Button 602" hidden="1">
              <a:extLst>
                <a:ext uri="{63B3BB69-23CF-44E3-9099-C40C66FF867C}">
                  <a14:compatExt spid="_x0000_s62042"/>
                </a:ext>
                <a:ext uri="{FF2B5EF4-FFF2-40B4-BE49-F238E27FC236}">
                  <a16:creationId xmlns:a16="http://schemas.microsoft.com/office/drawing/2014/main" xmlns="" id="{00000000-0008-0000-3C00-00005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852035</xdr:row>
          <xdr:rowOff>0</xdr:rowOff>
        </xdr:from>
        <xdr:to>
          <xdr:col>8444</xdr:col>
          <xdr:colOff>0</xdr:colOff>
          <xdr:row>852035</xdr:row>
          <xdr:rowOff>0</xdr:rowOff>
        </xdr:to>
        <xdr:sp macro="" textlink="">
          <xdr:nvSpPr>
            <xdr:cNvPr id="62043" name="Button 603" hidden="1">
              <a:extLst>
                <a:ext uri="{63B3BB69-23CF-44E3-9099-C40C66FF867C}">
                  <a14:compatExt spid="_x0000_s62043"/>
                </a:ext>
                <a:ext uri="{FF2B5EF4-FFF2-40B4-BE49-F238E27FC236}">
                  <a16:creationId xmlns:a16="http://schemas.microsoft.com/office/drawing/2014/main" xmlns="" id="{00000000-0008-0000-3C00-00005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917571</xdr:row>
          <xdr:rowOff>0</xdr:rowOff>
        </xdr:from>
        <xdr:to>
          <xdr:col>8444</xdr:col>
          <xdr:colOff>0</xdr:colOff>
          <xdr:row>917571</xdr:row>
          <xdr:rowOff>0</xdr:rowOff>
        </xdr:to>
        <xdr:sp macro="" textlink="">
          <xdr:nvSpPr>
            <xdr:cNvPr id="62044" name="Button 604" hidden="1">
              <a:extLst>
                <a:ext uri="{63B3BB69-23CF-44E3-9099-C40C66FF867C}">
                  <a14:compatExt spid="_x0000_s62044"/>
                </a:ext>
                <a:ext uri="{FF2B5EF4-FFF2-40B4-BE49-F238E27FC236}">
                  <a16:creationId xmlns:a16="http://schemas.microsoft.com/office/drawing/2014/main" xmlns="" id="{00000000-0008-0000-3C00-00005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983107</xdr:row>
          <xdr:rowOff>0</xdr:rowOff>
        </xdr:from>
        <xdr:to>
          <xdr:col>8444</xdr:col>
          <xdr:colOff>0</xdr:colOff>
          <xdr:row>983107</xdr:row>
          <xdr:rowOff>0</xdr:rowOff>
        </xdr:to>
        <xdr:sp macro="" textlink="">
          <xdr:nvSpPr>
            <xdr:cNvPr id="62045" name="Button 605" hidden="1">
              <a:extLst>
                <a:ext uri="{63B3BB69-23CF-44E3-9099-C40C66FF867C}">
                  <a14:compatExt spid="_x0000_s62045"/>
                </a:ext>
                <a:ext uri="{FF2B5EF4-FFF2-40B4-BE49-F238E27FC236}">
                  <a16:creationId xmlns:a16="http://schemas.microsoft.com/office/drawing/2014/main" xmlns="" id="{00000000-0008-0000-3C00-00005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67</xdr:row>
          <xdr:rowOff>0</xdr:rowOff>
        </xdr:from>
        <xdr:to>
          <xdr:col>8700</xdr:col>
          <xdr:colOff>0</xdr:colOff>
          <xdr:row>67</xdr:row>
          <xdr:rowOff>0</xdr:rowOff>
        </xdr:to>
        <xdr:sp macro="" textlink="">
          <xdr:nvSpPr>
            <xdr:cNvPr id="62046" name="Button 606" hidden="1">
              <a:extLst>
                <a:ext uri="{63B3BB69-23CF-44E3-9099-C40C66FF867C}">
                  <a14:compatExt spid="_x0000_s62046"/>
                </a:ext>
                <a:ext uri="{FF2B5EF4-FFF2-40B4-BE49-F238E27FC236}">
                  <a16:creationId xmlns:a16="http://schemas.microsoft.com/office/drawing/2014/main" xmlns="" id="{00000000-0008-0000-3C00-00005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65603</xdr:row>
          <xdr:rowOff>0</xdr:rowOff>
        </xdr:from>
        <xdr:to>
          <xdr:col>8700</xdr:col>
          <xdr:colOff>0</xdr:colOff>
          <xdr:row>65603</xdr:row>
          <xdr:rowOff>0</xdr:rowOff>
        </xdr:to>
        <xdr:sp macro="" textlink="">
          <xdr:nvSpPr>
            <xdr:cNvPr id="62047" name="Button 607" hidden="1">
              <a:extLst>
                <a:ext uri="{63B3BB69-23CF-44E3-9099-C40C66FF867C}">
                  <a14:compatExt spid="_x0000_s62047"/>
                </a:ext>
                <a:ext uri="{FF2B5EF4-FFF2-40B4-BE49-F238E27FC236}">
                  <a16:creationId xmlns:a16="http://schemas.microsoft.com/office/drawing/2014/main" xmlns="" id="{00000000-0008-0000-3C00-00005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131139</xdr:row>
          <xdr:rowOff>0</xdr:rowOff>
        </xdr:from>
        <xdr:to>
          <xdr:col>8700</xdr:col>
          <xdr:colOff>0</xdr:colOff>
          <xdr:row>131139</xdr:row>
          <xdr:rowOff>0</xdr:rowOff>
        </xdr:to>
        <xdr:sp macro="" textlink="">
          <xdr:nvSpPr>
            <xdr:cNvPr id="62048" name="Button 608" hidden="1">
              <a:extLst>
                <a:ext uri="{63B3BB69-23CF-44E3-9099-C40C66FF867C}">
                  <a14:compatExt spid="_x0000_s62048"/>
                </a:ext>
                <a:ext uri="{FF2B5EF4-FFF2-40B4-BE49-F238E27FC236}">
                  <a16:creationId xmlns:a16="http://schemas.microsoft.com/office/drawing/2014/main" xmlns="" id="{00000000-0008-0000-3C00-00006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196675</xdr:row>
          <xdr:rowOff>0</xdr:rowOff>
        </xdr:from>
        <xdr:to>
          <xdr:col>8700</xdr:col>
          <xdr:colOff>0</xdr:colOff>
          <xdr:row>196675</xdr:row>
          <xdr:rowOff>0</xdr:rowOff>
        </xdr:to>
        <xdr:sp macro="" textlink="">
          <xdr:nvSpPr>
            <xdr:cNvPr id="62049" name="Button 609" hidden="1">
              <a:extLst>
                <a:ext uri="{63B3BB69-23CF-44E3-9099-C40C66FF867C}">
                  <a14:compatExt spid="_x0000_s62049"/>
                </a:ext>
                <a:ext uri="{FF2B5EF4-FFF2-40B4-BE49-F238E27FC236}">
                  <a16:creationId xmlns:a16="http://schemas.microsoft.com/office/drawing/2014/main" xmlns="" id="{00000000-0008-0000-3C00-00006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262211</xdr:row>
          <xdr:rowOff>0</xdr:rowOff>
        </xdr:from>
        <xdr:to>
          <xdr:col>8700</xdr:col>
          <xdr:colOff>0</xdr:colOff>
          <xdr:row>262211</xdr:row>
          <xdr:rowOff>0</xdr:rowOff>
        </xdr:to>
        <xdr:sp macro="" textlink="">
          <xdr:nvSpPr>
            <xdr:cNvPr id="62050" name="Button 610" hidden="1">
              <a:extLst>
                <a:ext uri="{63B3BB69-23CF-44E3-9099-C40C66FF867C}">
                  <a14:compatExt spid="_x0000_s62050"/>
                </a:ext>
                <a:ext uri="{FF2B5EF4-FFF2-40B4-BE49-F238E27FC236}">
                  <a16:creationId xmlns:a16="http://schemas.microsoft.com/office/drawing/2014/main" xmlns="" id="{00000000-0008-0000-3C00-00006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327747</xdr:row>
          <xdr:rowOff>0</xdr:rowOff>
        </xdr:from>
        <xdr:to>
          <xdr:col>8700</xdr:col>
          <xdr:colOff>0</xdr:colOff>
          <xdr:row>327747</xdr:row>
          <xdr:rowOff>0</xdr:rowOff>
        </xdr:to>
        <xdr:sp macro="" textlink="">
          <xdr:nvSpPr>
            <xdr:cNvPr id="62051" name="Button 611" hidden="1">
              <a:extLst>
                <a:ext uri="{63B3BB69-23CF-44E3-9099-C40C66FF867C}">
                  <a14:compatExt spid="_x0000_s62051"/>
                </a:ext>
                <a:ext uri="{FF2B5EF4-FFF2-40B4-BE49-F238E27FC236}">
                  <a16:creationId xmlns:a16="http://schemas.microsoft.com/office/drawing/2014/main" xmlns="" id="{00000000-0008-0000-3C00-00006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393283</xdr:row>
          <xdr:rowOff>0</xdr:rowOff>
        </xdr:from>
        <xdr:to>
          <xdr:col>8700</xdr:col>
          <xdr:colOff>0</xdr:colOff>
          <xdr:row>393283</xdr:row>
          <xdr:rowOff>0</xdr:rowOff>
        </xdr:to>
        <xdr:sp macro="" textlink="">
          <xdr:nvSpPr>
            <xdr:cNvPr id="62052" name="Button 612" hidden="1">
              <a:extLst>
                <a:ext uri="{63B3BB69-23CF-44E3-9099-C40C66FF867C}">
                  <a14:compatExt spid="_x0000_s62052"/>
                </a:ext>
                <a:ext uri="{FF2B5EF4-FFF2-40B4-BE49-F238E27FC236}">
                  <a16:creationId xmlns:a16="http://schemas.microsoft.com/office/drawing/2014/main" xmlns="" id="{00000000-0008-0000-3C00-00006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458819</xdr:row>
          <xdr:rowOff>0</xdr:rowOff>
        </xdr:from>
        <xdr:to>
          <xdr:col>8700</xdr:col>
          <xdr:colOff>0</xdr:colOff>
          <xdr:row>458819</xdr:row>
          <xdr:rowOff>0</xdr:rowOff>
        </xdr:to>
        <xdr:sp macro="" textlink="">
          <xdr:nvSpPr>
            <xdr:cNvPr id="62053" name="Button 613" hidden="1">
              <a:extLst>
                <a:ext uri="{63B3BB69-23CF-44E3-9099-C40C66FF867C}">
                  <a14:compatExt spid="_x0000_s62053"/>
                </a:ext>
                <a:ext uri="{FF2B5EF4-FFF2-40B4-BE49-F238E27FC236}">
                  <a16:creationId xmlns:a16="http://schemas.microsoft.com/office/drawing/2014/main" xmlns="" id="{00000000-0008-0000-3C00-00006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524355</xdr:row>
          <xdr:rowOff>0</xdr:rowOff>
        </xdr:from>
        <xdr:to>
          <xdr:col>8700</xdr:col>
          <xdr:colOff>0</xdr:colOff>
          <xdr:row>524355</xdr:row>
          <xdr:rowOff>0</xdr:rowOff>
        </xdr:to>
        <xdr:sp macro="" textlink="">
          <xdr:nvSpPr>
            <xdr:cNvPr id="62054" name="Button 614" hidden="1">
              <a:extLst>
                <a:ext uri="{63B3BB69-23CF-44E3-9099-C40C66FF867C}">
                  <a14:compatExt spid="_x0000_s62054"/>
                </a:ext>
                <a:ext uri="{FF2B5EF4-FFF2-40B4-BE49-F238E27FC236}">
                  <a16:creationId xmlns:a16="http://schemas.microsoft.com/office/drawing/2014/main" xmlns="" id="{00000000-0008-0000-3C00-00006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589891</xdr:row>
          <xdr:rowOff>0</xdr:rowOff>
        </xdr:from>
        <xdr:to>
          <xdr:col>8700</xdr:col>
          <xdr:colOff>0</xdr:colOff>
          <xdr:row>589891</xdr:row>
          <xdr:rowOff>0</xdr:rowOff>
        </xdr:to>
        <xdr:sp macro="" textlink="">
          <xdr:nvSpPr>
            <xdr:cNvPr id="62055" name="Button 615" hidden="1">
              <a:extLst>
                <a:ext uri="{63B3BB69-23CF-44E3-9099-C40C66FF867C}">
                  <a14:compatExt spid="_x0000_s62055"/>
                </a:ext>
                <a:ext uri="{FF2B5EF4-FFF2-40B4-BE49-F238E27FC236}">
                  <a16:creationId xmlns:a16="http://schemas.microsoft.com/office/drawing/2014/main" xmlns="" id="{00000000-0008-0000-3C00-00006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655427</xdr:row>
          <xdr:rowOff>0</xdr:rowOff>
        </xdr:from>
        <xdr:to>
          <xdr:col>8700</xdr:col>
          <xdr:colOff>0</xdr:colOff>
          <xdr:row>655427</xdr:row>
          <xdr:rowOff>0</xdr:rowOff>
        </xdr:to>
        <xdr:sp macro="" textlink="">
          <xdr:nvSpPr>
            <xdr:cNvPr id="62056" name="Button 616" hidden="1">
              <a:extLst>
                <a:ext uri="{63B3BB69-23CF-44E3-9099-C40C66FF867C}">
                  <a14:compatExt spid="_x0000_s62056"/>
                </a:ext>
                <a:ext uri="{FF2B5EF4-FFF2-40B4-BE49-F238E27FC236}">
                  <a16:creationId xmlns:a16="http://schemas.microsoft.com/office/drawing/2014/main" xmlns="" id="{00000000-0008-0000-3C00-00006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720963</xdr:row>
          <xdr:rowOff>0</xdr:rowOff>
        </xdr:from>
        <xdr:to>
          <xdr:col>8700</xdr:col>
          <xdr:colOff>0</xdr:colOff>
          <xdr:row>720963</xdr:row>
          <xdr:rowOff>0</xdr:rowOff>
        </xdr:to>
        <xdr:sp macro="" textlink="">
          <xdr:nvSpPr>
            <xdr:cNvPr id="62057" name="Button 617" hidden="1">
              <a:extLst>
                <a:ext uri="{63B3BB69-23CF-44E3-9099-C40C66FF867C}">
                  <a14:compatExt spid="_x0000_s62057"/>
                </a:ext>
                <a:ext uri="{FF2B5EF4-FFF2-40B4-BE49-F238E27FC236}">
                  <a16:creationId xmlns:a16="http://schemas.microsoft.com/office/drawing/2014/main" xmlns="" id="{00000000-0008-0000-3C00-00006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786499</xdr:row>
          <xdr:rowOff>0</xdr:rowOff>
        </xdr:from>
        <xdr:to>
          <xdr:col>8700</xdr:col>
          <xdr:colOff>0</xdr:colOff>
          <xdr:row>786499</xdr:row>
          <xdr:rowOff>0</xdr:rowOff>
        </xdr:to>
        <xdr:sp macro="" textlink="">
          <xdr:nvSpPr>
            <xdr:cNvPr id="62058" name="Button 618" hidden="1">
              <a:extLst>
                <a:ext uri="{63B3BB69-23CF-44E3-9099-C40C66FF867C}">
                  <a14:compatExt spid="_x0000_s62058"/>
                </a:ext>
                <a:ext uri="{FF2B5EF4-FFF2-40B4-BE49-F238E27FC236}">
                  <a16:creationId xmlns:a16="http://schemas.microsoft.com/office/drawing/2014/main" xmlns="" id="{00000000-0008-0000-3C00-00006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852035</xdr:row>
          <xdr:rowOff>0</xdr:rowOff>
        </xdr:from>
        <xdr:to>
          <xdr:col>8700</xdr:col>
          <xdr:colOff>0</xdr:colOff>
          <xdr:row>852035</xdr:row>
          <xdr:rowOff>0</xdr:rowOff>
        </xdr:to>
        <xdr:sp macro="" textlink="">
          <xdr:nvSpPr>
            <xdr:cNvPr id="62059" name="Button 619" hidden="1">
              <a:extLst>
                <a:ext uri="{63B3BB69-23CF-44E3-9099-C40C66FF867C}">
                  <a14:compatExt spid="_x0000_s62059"/>
                </a:ext>
                <a:ext uri="{FF2B5EF4-FFF2-40B4-BE49-F238E27FC236}">
                  <a16:creationId xmlns:a16="http://schemas.microsoft.com/office/drawing/2014/main" xmlns="" id="{00000000-0008-0000-3C00-00006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917571</xdr:row>
          <xdr:rowOff>0</xdr:rowOff>
        </xdr:from>
        <xdr:to>
          <xdr:col>8700</xdr:col>
          <xdr:colOff>0</xdr:colOff>
          <xdr:row>917571</xdr:row>
          <xdr:rowOff>0</xdr:rowOff>
        </xdr:to>
        <xdr:sp macro="" textlink="">
          <xdr:nvSpPr>
            <xdr:cNvPr id="62060" name="Button 620" hidden="1">
              <a:extLst>
                <a:ext uri="{63B3BB69-23CF-44E3-9099-C40C66FF867C}">
                  <a14:compatExt spid="_x0000_s62060"/>
                </a:ext>
                <a:ext uri="{FF2B5EF4-FFF2-40B4-BE49-F238E27FC236}">
                  <a16:creationId xmlns:a16="http://schemas.microsoft.com/office/drawing/2014/main" xmlns="" id="{00000000-0008-0000-3C00-00006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983107</xdr:row>
          <xdr:rowOff>0</xdr:rowOff>
        </xdr:from>
        <xdr:to>
          <xdr:col>8700</xdr:col>
          <xdr:colOff>0</xdr:colOff>
          <xdr:row>983107</xdr:row>
          <xdr:rowOff>0</xdr:rowOff>
        </xdr:to>
        <xdr:sp macro="" textlink="">
          <xdr:nvSpPr>
            <xdr:cNvPr id="62061" name="Button 621" hidden="1">
              <a:extLst>
                <a:ext uri="{63B3BB69-23CF-44E3-9099-C40C66FF867C}">
                  <a14:compatExt spid="_x0000_s62061"/>
                </a:ext>
                <a:ext uri="{FF2B5EF4-FFF2-40B4-BE49-F238E27FC236}">
                  <a16:creationId xmlns:a16="http://schemas.microsoft.com/office/drawing/2014/main" xmlns="" id="{00000000-0008-0000-3C00-00006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67</xdr:row>
          <xdr:rowOff>0</xdr:rowOff>
        </xdr:from>
        <xdr:to>
          <xdr:col>8956</xdr:col>
          <xdr:colOff>0</xdr:colOff>
          <xdr:row>67</xdr:row>
          <xdr:rowOff>0</xdr:rowOff>
        </xdr:to>
        <xdr:sp macro="" textlink="">
          <xdr:nvSpPr>
            <xdr:cNvPr id="62062" name="Button 622" hidden="1">
              <a:extLst>
                <a:ext uri="{63B3BB69-23CF-44E3-9099-C40C66FF867C}">
                  <a14:compatExt spid="_x0000_s62062"/>
                </a:ext>
                <a:ext uri="{FF2B5EF4-FFF2-40B4-BE49-F238E27FC236}">
                  <a16:creationId xmlns:a16="http://schemas.microsoft.com/office/drawing/2014/main" xmlns="" id="{00000000-0008-0000-3C00-00006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65603</xdr:row>
          <xdr:rowOff>0</xdr:rowOff>
        </xdr:from>
        <xdr:to>
          <xdr:col>8956</xdr:col>
          <xdr:colOff>0</xdr:colOff>
          <xdr:row>65603</xdr:row>
          <xdr:rowOff>0</xdr:rowOff>
        </xdr:to>
        <xdr:sp macro="" textlink="">
          <xdr:nvSpPr>
            <xdr:cNvPr id="62063" name="Button 623" hidden="1">
              <a:extLst>
                <a:ext uri="{63B3BB69-23CF-44E3-9099-C40C66FF867C}">
                  <a14:compatExt spid="_x0000_s62063"/>
                </a:ext>
                <a:ext uri="{FF2B5EF4-FFF2-40B4-BE49-F238E27FC236}">
                  <a16:creationId xmlns:a16="http://schemas.microsoft.com/office/drawing/2014/main" xmlns="" id="{00000000-0008-0000-3C00-00006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131139</xdr:row>
          <xdr:rowOff>0</xdr:rowOff>
        </xdr:from>
        <xdr:to>
          <xdr:col>8956</xdr:col>
          <xdr:colOff>0</xdr:colOff>
          <xdr:row>131139</xdr:row>
          <xdr:rowOff>0</xdr:rowOff>
        </xdr:to>
        <xdr:sp macro="" textlink="">
          <xdr:nvSpPr>
            <xdr:cNvPr id="62064" name="Button 624" hidden="1">
              <a:extLst>
                <a:ext uri="{63B3BB69-23CF-44E3-9099-C40C66FF867C}">
                  <a14:compatExt spid="_x0000_s62064"/>
                </a:ext>
                <a:ext uri="{FF2B5EF4-FFF2-40B4-BE49-F238E27FC236}">
                  <a16:creationId xmlns:a16="http://schemas.microsoft.com/office/drawing/2014/main" xmlns="" id="{00000000-0008-0000-3C00-00007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196675</xdr:row>
          <xdr:rowOff>0</xdr:rowOff>
        </xdr:from>
        <xdr:to>
          <xdr:col>8956</xdr:col>
          <xdr:colOff>0</xdr:colOff>
          <xdr:row>196675</xdr:row>
          <xdr:rowOff>0</xdr:rowOff>
        </xdr:to>
        <xdr:sp macro="" textlink="">
          <xdr:nvSpPr>
            <xdr:cNvPr id="62065" name="Button 625" hidden="1">
              <a:extLst>
                <a:ext uri="{63B3BB69-23CF-44E3-9099-C40C66FF867C}">
                  <a14:compatExt spid="_x0000_s62065"/>
                </a:ext>
                <a:ext uri="{FF2B5EF4-FFF2-40B4-BE49-F238E27FC236}">
                  <a16:creationId xmlns:a16="http://schemas.microsoft.com/office/drawing/2014/main" xmlns="" id="{00000000-0008-0000-3C00-00007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262211</xdr:row>
          <xdr:rowOff>0</xdr:rowOff>
        </xdr:from>
        <xdr:to>
          <xdr:col>8956</xdr:col>
          <xdr:colOff>0</xdr:colOff>
          <xdr:row>262211</xdr:row>
          <xdr:rowOff>0</xdr:rowOff>
        </xdr:to>
        <xdr:sp macro="" textlink="">
          <xdr:nvSpPr>
            <xdr:cNvPr id="62066" name="Button 626" hidden="1">
              <a:extLst>
                <a:ext uri="{63B3BB69-23CF-44E3-9099-C40C66FF867C}">
                  <a14:compatExt spid="_x0000_s62066"/>
                </a:ext>
                <a:ext uri="{FF2B5EF4-FFF2-40B4-BE49-F238E27FC236}">
                  <a16:creationId xmlns:a16="http://schemas.microsoft.com/office/drawing/2014/main" xmlns="" id="{00000000-0008-0000-3C00-00007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327747</xdr:row>
          <xdr:rowOff>0</xdr:rowOff>
        </xdr:from>
        <xdr:to>
          <xdr:col>8956</xdr:col>
          <xdr:colOff>0</xdr:colOff>
          <xdr:row>327747</xdr:row>
          <xdr:rowOff>0</xdr:rowOff>
        </xdr:to>
        <xdr:sp macro="" textlink="">
          <xdr:nvSpPr>
            <xdr:cNvPr id="62067" name="Button 627" hidden="1">
              <a:extLst>
                <a:ext uri="{63B3BB69-23CF-44E3-9099-C40C66FF867C}">
                  <a14:compatExt spid="_x0000_s62067"/>
                </a:ext>
                <a:ext uri="{FF2B5EF4-FFF2-40B4-BE49-F238E27FC236}">
                  <a16:creationId xmlns:a16="http://schemas.microsoft.com/office/drawing/2014/main" xmlns="" id="{00000000-0008-0000-3C00-00007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393283</xdr:row>
          <xdr:rowOff>0</xdr:rowOff>
        </xdr:from>
        <xdr:to>
          <xdr:col>8956</xdr:col>
          <xdr:colOff>0</xdr:colOff>
          <xdr:row>393283</xdr:row>
          <xdr:rowOff>0</xdr:rowOff>
        </xdr:to>
        <xdr:sp macro="" textlink="">
          <xdr:nvSpPr>
            <xdr:cNvPr id="62068" name="Button 628" hidden="1">
              <a:extLst>
                <a:ext uri="{63B3BB69-23CF-44E3-9099-C40C66FF867C}">
                  <a14:compatExt spid="_x0000_s62068"/>
                </a:ext>
                <a:ext uri="{FF2B5EF4-FFF2-40B4-BE49-F238E27FC236}">
                  <a16:creationId xmlns:a16="http://schemas.microsoft.com/office/drawing/2014/main" xmlns="" id="{00000000-0008-0000-3C00-00007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458819</xdr:row>
          <xdr:rowOff>0</xdr:rowOff>
        </xdr:from>
        <xdr:to>
          <xdr:col>8956</xdr:col>
          <xdr:colOff>0</xdr:colOff>
          <xdr:row>458819</xdr:row>
          <xdr:rowOff>0</xdr:rowOff>
        </xdr:to>
        <xdr:sp macro="" textlink="">
          <xdr:nvSpPr>
            <xdr:cNvPr id="62069" name="Button 629" hidden="1">
              <a:extLst>
                <a:ext uri="{63B3BB69-23CF-44E3-9099-C40C66FF867C}">
                  <a14:compatExt spid="_x0000_s62069"/>
                </a:ext>
                <a:ext uri="{FF2B5EF4-FFF2-40B4-BE49-F238E27FC236}">
                  <a16:creationId xmlns:a16="http://schemas.microsoft.com/office/drawing/2014/main" xmlns="" id="{00000000-0008-0000-3C00-00007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524355</xdr:row>
          <xdr:rowOff>0</xdr:rowOff>
        </xdr:from>
        <xdr:to>
          <xdr:col>8956</xdr:col>
          <xdr:colOff>0</xdr:colOff>
          <xdr:row>524355</xdr:row>
          <xdr:rowOff>0</xdr:rowOff>
        </xdr:to>
        <xdr:sp macro="" textlink="">
          <xdr:nvSpPr>
            <xdr:cNvPr id="62070" name="Button 630" hidden="1">
              <a:extLst>
                <a:ext uri="{63B3BB69-23CF-44E3-9099-C40C66FF867C}">
                  <a14:compatExt spid="_x0000_s62070"/>
                </a:ext>
                <a:ext uri="{FF2B5EF4-FFF2-40B4-BE49-F238E27FC236}">
                  <a16:creationId xmlns:a16="http://schemas.microsoft.com/office/drawing/2014/main" xmlns="" id="{00000000-0008-0000-3C00-00007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589891</xdr:row>
          <xdr:rowOff>0</xdr:rowOff>
        </xdr:from>
        <xdr:to>
          <xdr:col>8956</xdr:col>
          <xdr:colOff>0</xdr:colOff>
          <xdr:row>589891</xdr:row>
          <xdr:rowOff>0</xdr:rowOff>
        </xdr:to>
        <xdr:sp macro="" textlink="">
          <xdr:nvSpPr>
            <xdr:cNvPr id="62071" name="Button 631" hidden="1">
              <a:extLst>
                <a:ext uri="{63B3BB69-23CF-44E3-9099-C40C66FF867C}">
                  <a14:compatExt spid="_x0000_s62071"/>
                </a:ext>
                <a:ext uri="{FF2B5EF4-FFF2-40B4-BE49-F238E27FC236}">
                  <a16:creationId xmlns:a16="http://schemas.microsoft.com/office/drawing/2014/main" xmlns="" id="{00000000-0008-0000-3C00-00007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655427</xdr:row>
          <xdr:rowOff>0</xdr:rowOff>
        </xdr:from>
        <xdr:to>
          <xdr:col>8956</xdr:col>
          <xdr:colOff>0</xdr:colOff>
          <xdr:row>655427</xdr:row>
          <xdr:rowOff>0</xdr:rowOff>
        </xdr:to>
        <xdr:sp macro="" textlink="">
          <xdr:nvSpPr>
            <xdr:cNvPr id="62072" name="Button 632" hidden="1">
              <a:extLst>
                <a:ext uri="{63B3BB69-23CF-44E3-9099-C40C66FF867C}">
                  <a14:compatExt spid="_x0000_s62072"/>
                </a:ext>
                <a:ext uri="{FF2B5EF4-FFF2-40B4-BE49-F238E27FC236}">
                  <a16:creationId xmlns:a16="http://schemas.microsoft.com/office/drawing/2014/main" xmlns="" id="{00000000-0008-0000-3C00-00007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720963</xdr:row>
          <xdr:rowOff>0</xdr:rowOff>
        </xdr:from>
        <xdr:to>
          <xdr:col>8956</xdr:col>
          <xdr:colOff>0</xdr:colOff>
          <xdr:row>720963</xdr:row>
          <xdr:rowOff>0</xdr:rowOff>
        </xdr:to>
        <xdr:sp macro="" textlink="">
          <xdr:nvSpPr>
            <xdr:cNvPr id="62073" name="Button 633" hidden="1">
              <a:extLst>
                <a:ext uri="{63B3BB69-23CF-44E3-9099-C40C66FF867C}">
                  <a14:compatExt spid="_x0000_s62073"/>
                </a:ext>
                <a:ext uri="{FF2B5EF4-FFF2-40B4-BE49-F238E27FC236}">
                  <a16:creationId xmlns:a16="http://schemas.microsoft.com/office/drawing/2014/main" xmlns="" id="{00000000-0008-0000-3C00-00007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786499</xdr:row>
          <xdr:rowOff>0</xdr:rowOff>
        </xdr:from>
        <xdr:to>
          <xdr:col>8956</xdr:col>
          <xdr:colOff>0</xdr:colOff>
          <xdr:row>786499</xdr:row>
          <xdr:rowOff>0</xdr:rowOff>
        </xdr:to>
        <xdr:sp macro="" textlink="">
          <xdr:nvSpPr>
            <xdr:cNvPr id="62074" name="Button 634" hidden="1">
              <a:extLst>
                <a:ext uri="{63B3BB69-23CF-44E3-9099-C40C66FF867C}">
                  <a14:compatExt spid="_x0000_s62074"/>
                </a:ext>
                <a:ext uri="{FF2B5EF4-FFF2-40B4-BE49-F238E27FC236}">
                  <a16:creationId xmlns:a16="http://schemas.microsoft.com/office/drawing/2014/main" xmlns="" id="{00000000-0008-0000-3C00-00007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852035</xdr:row>
          <xdr:rowOff>0</xdr:rowOff>
        </xdr:from>
        <xdr:to>
          <xdr:col>8956</xdr:col>
          <xdr:colOff>0</xdr:colOff>
          <xdr:row>852035</xdr:row>
          <xdr:rowOff>0</xdr:rowOff>
        </xdr:to>
        <xdr:sp macro="" textlink="">
          <xdr:nvSpPr>
            <xdr:cNvPr id="62075" name="Button 635" hidden="1">
              <a:extLst>
                <a:ext uri="{63B3BB69-23CF-44E3-9099-C40C66FF867C}">
                  <a14:compatExt spid="_x0000_s62075"/>
                </a:ext>
                <a:ext uri="{FF2B5EF4-FFF2-40B4-BE49-F238E27FC236}">
                  <a16:creationId xmlns:a16="http://schemas.microsoft.com/office/drawing/2014/main" xmlns="" id="{00000000-0008-0000-3C00-00007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917571</xdr:row>
          <xdr:rowOff>0</xdr:rowOff>
        </xdr:from>
        <xdr:to>
          <xdr:col>8956</xdr:col>
          <xdr:colOff>0</xdr:colOff>
          <xdr:row>917571</xdr:row>
          <xdr:rowOff>0</xdr:rowOff>
        </xdr:to>
        <xdr:sp macro="" textlink="">
          <xdr:nvSpPr>
            <xdr:cNvPr id="62076" name="Button 636" hidden="1">
              <a:extLst>
                <a:ext uri="{63B3BB69-23CF-44E3-9099-C40C66FF867C}">
                  <a14:compatExt spid="_x0000_s62076"/>
                </a:ext>
                <a:ext uri="{FF2B5EF4-FFF2-40B4-BE49-F238E27FC236}">
                  <a16:creationId xmlns:a16="http://schemas.microsoft.com/office/drawing/2014/main" xmlns="" id="{00000000-0008-0000-3C00-00007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983107</xdr:row>
          <xdr:rowOff>0</xdr:rowOff>
        </xdr:from>
        <xdr:to>
          <xdr:col>8956</xdr:col>
          <xdr:colOff>0</xdr:colOff>
          <xdr:row>983107</xdr:row>
          <xdr:rowOff>0</xdr:rowOff>
        </xdr:to>
        <xdr:sp macro="" textlink="">
          <xdr:nvSpPr>
            <xdr:cNvPr id="62077" name="Button 637" hidden="1">
              <a:extLst>
                <a:ext uri="{63B3BB69-23CF-44E3-9099-C40C66FF867C}">
                  <a14:compatExt spid="_x0000_s62077"/>
                </a:ext>
                <a:ext uri="{FF2B5EF4-FFF2-40B4-BE49-F238E27FC236}">
                  <a16:creationId xmlns:a16="http://schemas.microsoft.com/office/drawing/2014/main" xmlns="" id="{00000000-0008-0000-3C00-00007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67</xdr:row>
          <xdr:rowOff>0</xdr:rowOff>
        </xdr:from>
        <xdr:to>
          <xdr:col>9212</xdr:col>
          <xdr:colOff>0</xdr:colOff>
          <xdr:row>67</xdr:row>
          <xdr:rowOff>0</xdr:rowOff>
        </xdr:to>
        <xdr:sp macro="" textlink="">
          <xdr:nvSpPr>
            <xdr:cNvPr id="62078" name="Button 638" hidden="1">
              <a:extLst>
                <a:ext uri="{63B3BB69-23CF-44E3-9099-C40C66FF867C}">
                  <a14:compatExt spid="_x0000_s62078"/>
                </a:ext>
                <a:ext uri="{FF2B5EF4-FFF2-40B4-BE49-F238E27FC236}">
                  <a16:creationId xmlns:a16="http://schemas.microsoft.com/office/drawing/2014/main" xmlns="" id="{00000000-0008-0000-3C00-00007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65603</xdr:row>
          <xdr:rowOff>0</xdr:rowOff>
        </xdr:from>
        <xdr:to>
          <xdr:col>9212</xdr:col>
          <xdr:colOff>0</xdr:colOff>
          <xdr:row>65603</xdr:row>
          <xdr:rowOff>0</xdr:rowOff>
        </xdr:to>
        <xdr:sp macro="" textlink="">
          <xdr:nvSpPr>
            <xdr:cNvPr id="62079" name="Button 639" hidden="1">
              <a:extLst>
                <a:ext uri="{63B3BB69-23CF-44E3-9099-C40C66FF867C}">
                  <a14:compatExt spid="_x0000_s62079"/>
                </a:ext>
                <a:ext uri="{FF2B5EF4-FFF2-40B4-BE49-F238E27FC236}">
                  <a16:creationId xmlns:a16="http://schemas.microsoft.com/office/drawing/2014/main" xmlns="" id="{00000000-0008-0000-3C00-00007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131139</xdr:row>
          <xdr:rowOff>0</xdr:rowOff>
        </xdr:from>
        <xdr:to>
          <xdr:col>9212</xdr:col>
          <xdr:colOff>0</xdr:colOff>
          <xdr:row>131139</xdr:row>
          <xdr:rowOff>0</xdr:rowOff>
        </xdr:to>
        <xdr:sp macro="" textlink="">
          <xdr:nvSpPr>
            <xdr:cNvPr id="62080" name="Button 640" hidden="1">
              <a:extLst>
                <a:ext uri="{63B3BB69-23CF-44E3-9099-C40C66FF867C}">
                  <a14:compatExt spid="_x0000_s62080"/>
                </a:ext>
                <a:ext uri="{FF2B5EF4-FFF2-40B4-BE49-F238E27FC236}">
                  <a16:creationId xmlns:a16="http://schemas.microsoft.com/office/drawing/2014/main" xmlns="" id="{00000000-0008-0000-3C00-00008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196675</xdr:row>
          <xdr:rowOff>0</xdr:rowOff>
        </xdr:from>
        <xdr:to>
          <xdr:col>9212</xdr:col>
          <xdr:colOff>0</xdr:colOff>
          <xdr:row>196675</xdr:row>
          <xdr:rowOff>0</xdr:rowOff>
        </xdr:to>
        <xdr:sp macro="" textlink="">
          <xdr:nvSpPr>
            <xdr:cNvPr id="62081" name="Button 641" hidden="1">
              <a:extLst>
                <a:ext uri="{63B3BB69-23CF-44E3-9099-C40C66FF867C}">
                  <a14:compatExt spid="_x0000_s62081"/>
                </a:ext>
                <a:ext uri="{FF2B5EF4-FFF2-40B4-BE49-F238E27FC236}">
                  <a16:creationId xmlns:a16="http://schemas.microsoft.com/office/drawing/2014/main" xmlns="" id="{00000000-0008-0000-3C00-00008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262211</xdr:row>
          <xdr:rowOff>0</xdr:rowOff>
        </xdr:from>
        <xdr:to>
          <xdr:col>9212</xdr:col>
          <xdr:colOff>0</xdr:colOff>
          <xdr:row>262211</xdr:row>
          <xdr:rowOff>0</xdr:rowOff>
        </xdr:to>
        <xdr:sp macro="" textlink="">
          <xdr:nvSpPr>
            <xdr:cNvPr id="62082" name="Button 642" hidden="1">
              <a:extLst>
                <a:ext uri="{63B3BB69-23CF-44E3-9099-C40C66FF867C}">
                  <a14:compatExt spid="_x0000_s62082"/>
                </a:ext>
                <a:ext uri="{FF2B5EF4-FFF2-40B4-BE49-F238E27FC236}">
                  <a16:creationId xmlns:a16="http://schemas.microsoft.com/office/drawing/2014/main" xmlns="" id="{00000000-0008-0000-3C00-00008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327747</xdr:row>
          <xdr:rowOff>0</xdr:rowOff>
        </xdr:from>
        <xdr:to>
          <xdr:col>9212</xdr:col>
          <xdr:colOff>0</xdr:colOff>
          <xdr:row>327747</xdr:row>
          <xdr:rowOff>0</xdr:rowOff>
        </xdr:to>
        <xdr:sp macro="" textlink="">
          <xdr:nvSpPr>
            <xdr:cNvPr id="62083" name="Button 643" hidden="1">
              <a:extLst>
                <a:ext uri="{63B3BB69-23CF-44E3-9099-C40C66FF867C}">
                  <a14:compatExt spid="_x0000_s62083"/>
                </a:ext>
                <a:ext uri="{FF2B5EF4-FFF2-40B4-BE49-F238E27FC236}">
                  <a16:creationId xmlns:a16="http://schemas.microsoft.com/office/drawing/2014/main" xmlns="" id="{00000000-0008-0000-3C00-00008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393283</xdr:row>
          <xdr:rowOff>0</xdr:rowOff>
        </xdr:from>
        <xdr:to>
          <xdr:col>9212</xdr:col>
          <xdr:colOff>0</xdr:colOff>
          <xdr:row>393283</xdr:row>
          <xdr:rowOff>0</xdr:rowOff>
        </xdr:to>
        <xdr:sp macro="" textlink="">
          <xdr:nvSpPr>
            <xdr:cNvPr id="62084" name="Button 644" hidden="1">
              <a:extLst>
                <a:ext uri="{63B3BB69-23CF-44E3-9099-C40C66FF867C}">
                  <a14:compatExt spid="_x0000_s62084"/>
                </a:ext>
                <a:ext uri="{FF2B5EF4-FFF2-40B4-BE49-F238E27FC236}">
                  <a16:creationId xmlns:a16="http://schemas.microsoft.com/office/drawing/2014/main" xmlns="" id="{00000000-0008-0000-3C00-00008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458819</xdr:row>
          <xdr:rowOff>0</xdr:rowOff>
        </xdr:from>
        <xdr:to>
          <xdr:col>9212</xdr:col>
          <xdr:colOff>0</xdr:colOff>
          <xdr:row>458819</xdr:row>
          <xdr:rowOff>0</xdr:rowOff>
        </xdr:to>
        <xdr:sp macro="" textlink="">
          <xdr:nvSpPr>
            <xdr:cNvPr id="62085" name="Button 645" hidden="1">
              <a:extLst>
                <a:ext uri="{63B3BB69-23CF-44E3-9099-C40C66FF867C}">
                  <a14:compatExt spid="_x0000_s62085"/>
                </a:ext>
                <a:ext uri="{FF2B5EF4-FFF2-40B4-BE49-F238E27FC236}">
                  <a16:creationId xmlns:a16="http://schemas.microsoft.com/office/drawing/2014/main" xmlns="" id="{00000000-0008-0000-3C00-00008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524355</xdr:row>
          <xdr:rowOff>0</xdr:rowOff>
        </xdr:from>
        <xdr:to>
          <xdr:col>9212</xdr:col>
          <xdr:colOff>0</xdr:colOff>
          <xdr:row>524355</xdr:row>
          <xdr:rowOff>0</xdr:rowOff>
        </xdr:to>
        <xdr:sp macro="" textlink="">
          <xdr:nvSpPr>
            <xdr:cNvPr id="62086" name="Button 646" hidden="1">
              <a:extLst>
                <a:ext uri="{63B3BB69-23CF-44E3-9099-C40C66FF867C}">
                  <a14:compatExt spid="_x0000_s62086"/>
                </a:ext>
                <a:ext uri="{FF2B5EF4-FFF2-40B4-BE49-F238E27FC236}">
                  <a16:creationId xmlns:a16="http://schemas.microsoft.com/office/drawing/2014/main" xmlns="" id="{00000000-0008-0000-3C00-00008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589891</xdr:row>
          <xdr:rowOff>0</xdr:rowOff>
        </xdr:from>
        <xdr:to>
          <xdr:col>9212</xdr:col>
          <xdr:colOff>0</xdr:colOff>
          <xdr:row>589891</xdr:row>
          <xdr:rowOff>0</xdr:rowOff>
        </xdr:to>
        <xdr:sp macro="" textlink="">
          <xdr:nvSpPr>
            <xdr:cNvPr id="62087" name="Button 647" hidden="1">
              <a:extLst>
                <a:ext uri="{63B3BB69-23CF-44E3-9099-C40C66FF867C}">
                  <a14:compatExt spid="_x0000_s62087"/>
                </a:ext>
                <a:ext uri="{FF2B5EF4-FFF2-40B4-BE49-F238E27FC236}">
                  <a16:creationId xmlns:a16="http://schemas.microsoft.com/office/drawing/2014/main" xmlns="" id="{00000000-0008-0000-3C00-00008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655427</xdr:row>
          <xdr:rowOff>0</xdr:rowOff>
        </xdr:from>
        <xdr:to>
          <xdr:col>9212</xdr:col>
          <xdr:colOff>0</xdr:colOff>
          <xdr:row>655427</xdr:row>
          <xdr:rowOff>0</xdr:rowOff>
        </xdr:to>
        <xdr:sp macro="" textlink="">
          <xdr:nvSpPr>
            <xdr:cNvPr id="62088" name="Button 648" hidden="1">
              <a:extLst>
                <a:ext uri="{63B3BB69-23CF-44E3-9099-C40C66FF867C}">
                  <a14:compatExt spid="_x0000_s62088"/>
                </a:ext>
                <a:ext uri="{FF2B5EF4-FFF2-40B4-BE49-F238E27FC236}">
                  <a16:creationId xmlns:a16="http://schemas.microsoft.com/office/drawing/2014/main" xmlns="" id="{00000000-0008-0000-3C00-00008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720963</xdr:row>
          <xdr:rowOff>0</xdr:rowOff>
        </xdr:from>
        <xdr:to>
          <xdr:col>9212</xdr:col>
          <xdr:colOff>0</xdr:colOff>
          <xdr:row>720963</xdr:row>
          <xdr:rowOff>0</xdr:rowOff>
        </xdr:to>
        <xdr:sp macro="" textlink="">
          <xdr:nvSpPr>
            <xdr:cNvPr id="62089" name="Button 649" hidden="1">
              <a:extLst>
                <a:ext uri="{63B3BB69-23CF-44E3-9099-C40C66FF867C}">
                  <a14:compatExt spid="_x0000_s62089"/>
                </a:ext>
                <a:ext uri="{FF2B5EF4-FFF2-40B4-BE49-F238E27FC236}">
                  <a16:creationId xmlns:a16="http://schemas.microsoft.com/office/drawing/2014/main" xmlns="" id="{00000000-0008-0000-3C00-00008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786499</xdr:row>
          <xdr:rowOff>0</xdr:rowOff>
        </xdr:from>
        <xdr:to>
          <xdr:col>9212</xdr:col>
          <xdr:colOff>0</xdr:colOff>
          <xdr:row>786499</xdr:row>
          <xdr:rowOff>0</xdr:rowOff>
        </xdr:to>
        <xdr:sp macro="" textlink="">
          <xdr:nvSpPr>
            <xdr:cNvPr id="62090" name="Button 650" hidden="1">
              <a:extLst>
                <a:ext uri="{63B3BB69-23CF-44E3-9099-C40C66FF867C}">
                  <a14:compatExt spid="_x0000_s62090"/>
                </a:ext>
                <a:ext uri="{FF2B5EF4-FFF2-40B4-BE49-F238E27FC236}">
                  <a16:creationId xmlns:a16="http://schemas.microsoft.com/office/drawing/2014/main" xmlns="" id="{00000000-0008-0000-3C00-00008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852035</xdr:row>
          <xdr:rowOff>0</xdr:rowOff>
        </xdr:from>
        <xdr:to>
          <xdr:col>9212</xdr:col>
          <xdr:colOff>0</xdr:colOff>
          <xdr:row>852035</xdr:row>
          <xdr:rowOff>0</xdr:rowOff>
        </xdr:to>
        <xdr:sp macro="" textlink="">
          <xdr:nvSpPr>
            <xdr:cNvPr id="62091" name="Button 651" hidden="1">
              <a:extLst>
                <a:ext uri="{63B3BB69-23CF-44E3-9099-C40C66FF867C}">
                  <a14:compatExt spid="_x0000_s62091"/>
                </a:ext>
                <a:ext uri="{FF2B5EF4-FFF2-40B4-BE49-F238E27FC236}">
                  <a16:creationId xmlns:a16="http://schemas.microsoft.com/office/drawing/2014/main" xmlns="" id="{00000000-0008-0000-3C00-00008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917571</xdr:row>
          <xdr:rowOff>0</xdr:rowOff>
        </xdr:from>
        <xdr:to>
          <xdr:col>9212</xdr:col>
          <xdr:colOff>0</xdr:colOff>
          <xdr:row>917571</xdr:row>
          <xdr:rowOff>0</xdr:rowOff>
        </xdr:to>
        <xdr:sp macro="" textlink="">
          <xdr:nvSpPr>
            <xdr:cNvPr id="62092" name="Button 652" hidden="1">
              <a:extLst>
                <a:ext uri="{63B3BB69-23CF-44E3-9099-C40C66FF867C}">
                  <a14:compatExt spid="_x0000_s62092"/>
                </a:ext>
                <a:ext uri="{FF2B5EF4-FFF2-40B4-BE49-F238E27FC236}">
                  <a16:creationId xmlns:a16="http://schemas.microsoft.com/office/drawing/2014/main" xmlns="" id="{00000000-0008-0000-3C00-00008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983107</xdr:row>
          <xdr:rowOff>0</xdr:rowOff>
        </xdr:from>
        <xdr:to>
          <xdr:col>9212</xdr:col>
          <xdr:colOff>0</xdr:colOff>
          <xdr:row>983107</xdr:row>
          <xdr:rowOff>0</xdr:rowOff>
        </xdr:to>
        <xdr:sp macro="" textlink="">
          <xdr:nvSpPr>
            <xdr:cNvPr id="62093" name="Button 653" hidden="1">
              <a:extLst>
                <a:ext uri="{63B3BB69-23CF-44E3-9099-C40C66FF867C}">
                  <a14:compatExt spid="_x0000_s62093"/>
                </a:ext>
                <a:ext uri="{FF2B5EF4-FFF2-40B4-BE49-F238E27FC236}">
                  <a16:creationId xmlns:a16="http://schemas.microsoft.com/office/drawing/2014/main" xmlns="" id="{00000000-0008-0000-3C00-00008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67</xdr:row>
          <xdr:rowOff>0</xdr:rowOff>
        </xdr:from>
        <xdr:to>
          <xdr:col>9468</xdr:col>
          <xdr:colOff>0</xdr:colOff>
          <xdr:row>67</xdr:row>
          <xdr:rowOff>0</xdr:rowOff>
        </xdr:to>
        <xdr:sp macro="" textlink="">
          <xdr:nvSpPr>
            <xdr:cNvPr id="62094" name="Button 654" hidden="1">
              <a:extLst>
                <a:ext uri="{63B3BB69-23CF-44E3-9099-C40C66FF867C}">
                  <a14:compatExt spid="_x0000_s62094"/>
                </a:ext>
                <a:ext uri="{FF2B5EF4-FFF2-40B4-BE49-F238E27FC236}">
                  <a16:creationId xmlns:a16="http://schemas.microsoft.com/office/drawing/2014/main" xmlns="" id="{00000000-0008-0000-3C00-00008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65603</xdr:row>
          <xdr:rowOff>0</xdr:rowOff>
        </xdr:from>
        <xdr:to>
          <xdr:col>9468</xdr:col>
          <xdr:colOff>0</xdr:colOff>
          <xdr:row>65603</xdr:row>
          <xdr:rowOff>0</xdr:rowOff>
        </xdr:to>
        <xdr:sp macro="" textlink="">
          <xdr:nvSpPr>
            <xdr:cNvPr id="62095" name="Button 655" hidden="1">
              <a:extLst>
                <a:ext uri="{63B3BB69-23CF-44E3-9099-C40C66FF867C}">
                  <a14:compatExt spid="_x0000_s62095"/>
                </a:ext>
                <a:ext uri="{FF2B5EF4-FFF2-40B4-BE49-F238E27FC236}">
                  <a16:creationId xmlns:a16="http://schemas.microsoft.com/office/drawing/2014/main" xmlns="" id="{00000000-0008-0000-3C00-00008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131139</xdr:row>
          <xdr:rowOff>0</xdr:rowOff>
        </xdr:from>
        <xdr:to>
          <xdr:col>9468</xdr:col>
          <xdr:colOff>0</xdr:colOff>
          <xdr:row>131139</xdr:row>
          <xdr:rowOff>0</xdr:rowOff>
        </xdr:to>
        <xdr:sp macro="" textlink="">
          <xdr:nvSpPr>
            <xdr:cNvPr id="62096" name="Button 656" hidden="1">
              <a:extLst>
                <a:ext uri="{63B3BB69-23CF-44E3-9099-C40C66FF867C}">
                  <a14:compatExt spid="_x0000_s62096"/>
                </a:ext>
                <a:ext uri="{FF2B5EF4-FFF2-40B4-BE49-F238E27FC236}">
                  <a16:creationId xmlns:a16="http://schemas.microsoft.com/office/drawing/2014/main" xmlns="" id="{00000000-0008-0000-3C00-00009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196675</xdr:row>
          <xdr:rowOff>0</xdr:rowOff>
        </xdr:from>
        <xdr:to>
          <xdr:col>9468</xdr:col>
          <xdr:colOff>0</xdr:colOff>
          <xdr:row>196675</xdr:row>
          <xdr:rowOff>0</xdr:rowOff>
        </xdr:to>
        <xdr:sp macro="" textlink="">
          <xdr:nvSpPr>
            <xdr:cNvPr id="62097" name="Button 657" hidden="1">
              <a:extLst>
                <a:ext uri="{63B3BB69-23CF-44E3-9099-C40C66FF867C}">
                  <a14:compatExt spid="_x0000_s62097"/>
                </a:ext>
                <a:ext uri="{FF2B5EF4-FFF2-40B4-BE49-F238E27FC236}">
                  <a16:creationId xmlns:a16="http://schemas.microsoft.com/office/drawing/2014/main" xmlns="" id="{00000000-0008-0000-3C00-00009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262211</xdr:row>
          <xdr:rowOff>0</xdr:rowOff>
        </xdr:from>
        <xdr:to>
          <xdr:col>9468</xdr:col>
          <xdr:colOff>0</xdr:colOff>
          <xdr:row>262211</xdr:row>
          <xdr:rowOff>0</xdr:rowOff>
        </xdr:to>
        <xdr:sp macro="" textlink="">
          <xdr:nvSpPr>
            <xdr:cNvPr id="62098" name="Button 658" hidden="1">
              <a:extLst>
                <a:ext uri="{63B3BB69-23CF-44E3-9099-C40C66FF867C}">
                  <a14:compatExt spid="_x0000_s62098"/>
                </a:ext>
                <a:ext uri="{FF2B5EF4-FFF2-40B4-BE49-F238E27FC236}">
                  <a16:creationId xmlns:a16="http://schemas.microsoft.com/office/drawing/2014/main" xmlns="" id="{00000000-0008-0000-3C00-00009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327747</xdr:row>
          <xdr:rowOff>0</xdr:rowOff>
        </xdr:from>
        <xdr:to>
          <xdr:col>9468</xdr:col>
          <xdr:colOff>0</xdr:colOff>
          <xdr:row>327747</xdr:row>
          <xdr:rowOff>0</xdr:rowOff>
        </xdr:to>
        <xdr:sp macro="" textlink="">
          <xdr:nvSpPr>
            <xdr:cNvPr id="62099" name="Button 659" hidden="1">
              <a:extLst>
                <a:ext uri="{63B3BB69-23CF-44E3-9099-C40C66FF867C}">
                  <a14:compatExt spid="_x0000_s62099"/>
                </a:ext>
                <a:ext uri="{FF2B5EF4-FFF2-40B4-BE49-F238E27FC236}">
                  <a16:creationId xmlns:a16="http://schemas.microsoft.com/office/drawing/2014/main" xmlns="" id="{00000000-0008-0000-3C00-00009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393283</xdr:row>
          <xdr:rowOff>0</xdr:rowOff>
        </xdr:from>
        <xdr:to>
          <xdr:col>9468</xdr:col>
          <xdr:colOff>0</xdr:colOff>
          <xdr:row>393283</xdr:row>
          <xdr:rowOff>0</xdr:rowOff>
        </xdr:to>
        <xdr:sp macro="" textlink="">
          <xdr:nvSpPr>
            <xdr:cNvPr id="62100" name="Button 660" hidden="1">
              <a:extLst>
                <a:ext uri="{63B3BB69-23CF-44E3-9099-C40C66FF867C}">
                  <a14:compatExt spid="_x0000_s62100"/>
                </a:ext>
                <a:ext uri="{FF2B5EF4-FFF2-40B4-BE49-F238E27FC236}">
                  <a16:creationId xmlns:a16="http://schemas.microsoft.com/office/drawing/2014/main" xmlns="" id="{00000000-0008-0000-3C00-00009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458819</xdr:row>
          <xdr:rowOff>0</xdr:rowOff>
        </xdr:from>
        <xdr:to>
          <xdr:col>9468</xdr:col>
          <xdr:colOff>0</xdr:colOff>
          <xdr:row>458819</xdr:row>
          <xdr:rowOff>0</xdr:rowOff>
        </xdr:to>
        <xdr:sp macro="" textlink="">
          <xdr:nvSpPr>
            <xdr:cNvPr id="62101" name="Button 661" hidden="1">
              <a:extLst>
                <a:ext uri="{63B3BB69-23CF-44E3-9099-C40C66FF867C}">
                  <a14:compatExt spid="_x0000_s62101"/>
                </a:ext>
                <a:ext uri="{FF2B5EF4-FFF2-40B4-BE49-F238E27FC236}">
                  <a16:creationId xmlns:a16="http://schemas.microsoft.com/office/drawing/2014/main" xmlns="" id="{00000000-0008-0000-3C00-00009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524355</xdr:row>
          <xdr:rowOff>0</xdr:rowOff>
        </xdr:from>
        <xdr:to>
          <xdr:col>9468</xdr:col>
          <xdr:colOff>0</xdr:colOff>
          <xdr:row>524355</xdr:row>
          <xdr:rowOff>0</xdr:rowOff>
        </xdr:to>
        <xdr:sp macro="" textlink="">
          <xdr:nvSpPr>
            <xdr:cNvPr id="62102" name="Button 662" hidden="1">
              <a:extLst>
                <a:ext uri="{63B3BB69-23CF-44E3-9099-C40C66FF867C}">
                  <a14:compatExt spid="_x0000_s62102"/>
                </a:ext>
                <a:ext uri="{FF2B5EF4-FFF2-40B4-BE49-F238E27FC236}">
                  <a16:creationId xmlns:a16="http://schemas.microsoft.com/office/drawing/2014/main" xmlns="" id="{00000000-0008-0000-3C00-00009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589891</xdr:row>
          <xdr:rowOff>0</xdr:rowOff>
        </xdr:from>
        <xdr:to>
          <xdr:col>9468</xdr:col>
          <xdr:colOff>0</xdr:colOff>
          <xdr:row>589891</xdr:row>
          <xdr:rowOff>0</xdr:rowOff>
        </xdr:to>
        <xdr:sp macro="" textlink="">
          <xdr:nvSpPr>
            <xdr:cNvPr id="62103" name="Button 663" hidden="1">
              <a:extLst>
                <a:ext uri="{63B3BB69-23CF-44E3-9099-C40C66FF867C}">
                  <a14:compatExt spid="_x0000_s62103"/>
                </a:ext>
                <a:ext uri="{FF2B5EF4-FFF2-40B4-BE49-F238E27FC236}">
                  <a16:creationId xmlns:a16="http://schemas.microsoft.com/office/drawing/2014/main" xmlns="" id="{00000000-0008-0000-3C00-00009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655427</xdr:row>
          <xdr:rowOff>0</xdr:rowOff>
        </xdr:from>
        <xdr:to>
          <xdr:col>9468</xdr:col>
          <xdr:colOff>0</xdr:colOff>
          <xdr:row>655427</xdr:row>
          <xdr:rowOff>0</xdr:rowOff>
        </xdr:to>
        <xdr:sp macro="" textlink="">
          <xdr:nvSpPr>
            <xdr:cNvPr id="62104" name="Button 664" hidden="1">
              <a:extLst>
                <a:ext uri="{63B3BB69-23CF-44E3-9099-C40C66FF867C}">
                  <a14:compatExt spid="_x0000_s62104"/>
                </a:ext>
                <a:ext uri="{FF2B5EF4-FFF2-40B4-BE49-F238E27FC236}">
                  <a16:creationId xmlns:a16="http://schemas.microsoft.com/office/drawing/2014/main" xmlns="" id="{00000000-0008-0000-3C00-00009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720963</xdr:row>
          <xdr:rowOff>0</xdr:rowOff>
        </xdr:from>
        <xdr:to>
          <xdr:col>9468</xdr:col>
          <xdr:colOff>0</xdr:colOff>
          <xdr:row>720963</xdr:row>
          <xdr:rowOff>0</xdr:rowOff>
        </xdr:to>
        <xdr:sp macro="" textlink="">
          <xdr:nvSpPr>
            <xdr:cNvPr id="62105" name="Button 665" hidden="1">
              <a:extLst>
                <a:ext uri="{63B3BB69-23CF-44E3-9099-C40C66FF867C}">
                  <a14:compatExt spid="_x0000_s62105"/>
                </a:ext>
                <a:ext uri="{FF2B5EF4-FFF2-40B4-BE49-F238E27FC236}">
                  <a16:creationId xmlns:a16="http://schemas.microsoft.com/office/drawing/2014/main" xmlns="" id="{00000000-0008-0000-3C00-00009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786499</xdr:row>
          <xdr:rowOff>0</xdr:rowOff>
        </xdr:from>
        <xdr:to>
          <xdr:col>9468</xdr:col>
          <xdr:colOff>0</xdr:colOff>
          <xdr:row>786499</xdr:row>
          <xdr:rowOff>0</xdr:rowOff>
        </xdr:to>
        <xdr:sp macro="" textlink="">
          <xdr:nvSpPr>
            <xdr:cNvPr id="62106" name="Button 666" hidden="1">
              <a:extLst>
                <a:ext uri="{63B3BB69-23CF-44E3-9099-C40C66FF867C}">
                  <a14:compatExt spid="_x0000_s62106"/>
                </a:ext>
                <a:ext uri="{FF2B5EF4-FFF2-40B4-BE49-F238E27FC236}">
                  <a16:creationId xmlns:a16="http://schemas.microsoft.com/office/drawing/2014/main" xmlns="" id="{00000000-0008-0000-3C00-00009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852035</xdr:row>
          <xdr:rowOff>0</xdr:rowOff>
        </xdr:from>
        <xdr:to>
          <xdr:col>9468</xdr:col>
          <xdr:colOff>0</xdr:colOff>
          <xdr:row>852035</xdr:row>
          <xdr:rowOff>0</xdr:rowOff>
        </xdr:to>
        <xdr:sp macro="" textlink="">
          <xdr:nvSpPr>
            <xdr:cNvPr id="62107" name="Button 667" hidden="1">
              <a:extLst>
                <a:ext uri="{63B3BB69-23CF-44E3-9099-C40C66FF867C}">
                  <a14:compatExt spid="_x0000_s62107"/>
                </a:ext>
                <a:ext uri="{FF2B5EF4-FFF2-40B4-BE49-F238E27FC236}">
                  <a16:creationId xmlns:a16="http://schemas.microsoft.com/office/drawing/2014/main" xmlns="" id="{00000000-0008-0000-3C00-00009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917571</xdr:row>
          <xdr:rowOff>0</xdr:rowOff>
        </xdr:from>
        <xdr:to>
          <xdr:col>9468</xdr:col>
          <xdr:colOff>0</xdr:colOff>
          <xdr:row>917571</xdr:row>
          <xdr:rowOff>0</xdr:rowOff>
        </xdr:to>
        <xdr:sp macro="" textlink="">
          <xdr:nvSpPr>
            <xdr:cNvPr id="62108" name="Button 668" hidden="1">
              <a:extLst>
                <a:ext uri="{63B3BB69-23CF-44E3-9099-C40C66FF867C}">
                  <a14:compatExt spid="_x0000_s62108"/>
                </a:ext>
                <a:ext uri="{FF2B5EF4-FFF2-40B4-BE49-F238E27FC236}">
                  <a16:creationId xmlns:a16="http://schemas.microsoft.com/office/drawing/2014/main" xmlns="" id="{00000000-0008-0000-3C00-00009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983107</xdr:row>
          <xdr:rowOff>0</xdr:rowOff>
        </xdr:from>
        <xdr:to>
          <xdr:col>9468</xdr:col>
          <xdr:colOff>0</xdr:colOff>
          <xdr:row>983107</xdr:row>
          <xdr:rowOff>0</xdr:rowOff>
        </xdr:to>
        <xdr:sp macro="" textlink="">
          <xdr:nvSpPr>
            <xdr:cNvPr id="62109" name="Button 669" hidden="1">
              <a:extLst>
                <a:ext uri="{63B3BB69-23CF-44E3-9099-C40C66FF867C}">
                  <a14:compatExt spid="_x0000_s62109"/>
                </a:ext>
                <a:ext uri="{FF2B5EF4-FFF2-40B4-BE49-F238E27FC236}">
                  <a16:creationId xmlns:a16="http://schemas.microsoft.com/office/drawing/2014/main" xmlns="" id="{00000000-0008-0000-3C00-00009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67</xdr:row>
          <xdr:rowOff>0</xdr:rowOff>
        </xdr:from>
        <xdr:to>
          <xdr:col>9724</xdr:col>
          <xdr:colOff>0</xdr:colOff>
          <xdr:row>67</xdr:row>
          <xdr:rowOff>0</xdr:rowOff>
        </xdr:to>
        <xdr:sp macro="" textlink="">
          <xdr:nvSpPr>
            <xdr:cNvPr id="62110" name="Button 670" hidden="1">
              <a:extLst>
                <a:ext uri="{63B3BB69-23CF-44E3-9099-C40C66FF867C}">
                  <a14:compatExt spid="_x0000_s62110"/>
                </a:ext>
                <a:ext uri="{FF2B5EF4-FFF2-40B4-BE49-F238E27FC236}">
                  <a16:creationId xmlns:a16="http://schemas.microsoft.com/office/drawing/2014/main" xmlns="" id="{00000000-0008-0000-3C00-00009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65603</xdr:row>
          <xdr:rowOff>0</xdr:rowOff>
        </xdr:from>
        <xdr:to>
          <xdr:col>9724</xdr:col>
          <xdr:colOff>0</xdr:colOff>
          <xdr:row>65603</xdr:row>
          <xdr:rowOff>0</xdr:rowOff>
        </xdr:to>
        <xdr:sp macro="" textlink="">
          <xdr:nvSpPr>
            <xdr:cNvPr id="62111" name="Button 671" hidden="1">
              <a:extLst>
                <a:ext uri="{63B3BB69-23CF-44E3-9099-C40C66FF867C}">
                  <a14:compatExt spid="_x0000_s62111"/>
                </a:ext>
                <a:ext uri="{FF2B5EF4-FFF2-40B4-BE49-F238E27FC236}">
                  <a16:creationId xmlns:a16="http://schemas.microsoft.com/office/drawing/2014/main" xmlns="" id="{00000000-0008-0000-3C00-00009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131139</xdr:row>
          <xdr:rowOff>0</xdr:rowOff>
        </xdr:from>
        <xdr:to>
          <xdr:col>9724</xdr:col>
          <xdr:colOff>0</xdr:colOff>
          <xdr:row>131139</xdr:row>
          <xdr:rowOff>0</xdr:rowOff>
        </xdr:to>
        <xdr:sp macro="" textlink="">
          <xdr:nvSpPr>
            <xdr:cNvPr id="62112" name="Button 672" hidden="1">
              <a:extLst>
                <a:ext uri="{63B3BB69-23CF-44E3-9099-C40C66FF867C}">
                  <a14:compatExt spid="_x0000_s62112"/>
                </a:ext>
                <a:ext uri="{FF2B5EF4-FFF2-40B4-BE49-F238E27FC236}">
                  <a16:creationId xmlns:a16="http://schemas.microsoft.com/office/drawing/2014/main" xmlns="" id="{00000000-0008-0000-3C00-0000A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196675</xdr:row>
          <xdr:rowOff>0</xdr:rowOff>
        </xdr:from>
        <xdr:to>
          <xdr:col>9724</xdr:col>
          <xdr:colOff>0</xdr:colOff>
          <xdr:row>196675</xdr:row>
          <xdr:rowOff>0</xdr:rowOff>
        </xdr:to>
        <xdr:sp macro="" textlink="">
          <xdr:nvSpPr>
            <xdr:cNvPr id="62113" name="Button 673" hidden="1">
              <a:extLst>
                <a:ext uri="{63B3BB69-23CF-44E3-9099-C40C66FF867C}">
                  <a14:compatExt spid="_x0000_s62113"/>
                </a:ext>
                <a:ext uri="{FF2B5EF4-FFF2-40B4-BE49-F238E27FC236}">
                  <a16:creationId xmlns:a16="http://schemas.microsoft.com/office/drawing/2014/main" xmlns="" id="{00000000-0008-0000-3C00-0000A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262211</xdr:row>
          <xdr:rowOff>0</xdr:rowOff>
        </xdr:from>
        <xdr:to>
          <xdr:col>9724</xdr:col>
          <xdr:colOff>0</xdr:colOff>
          <xdr:row>262211</xdr:row>
          <xdr:rowOff>0</xdr:rowOff>
        </xdr:to>
        <xdr:sp macro="" textlink="">
          <xdr:nvSpPr>
            <xdr:cNvPr id="62114" name="Button 674" hidden="1">
              <a:extLst>
                <a:ext uri="{63B3BB69-23CF-44E3-9099-C40C66FF867C}">
                  <a14:compatExt spid="_x0000_s62114"/>
                </a:ext>
                <a:ext uri="{FF2B5EF4-FFF2-40B4-BE49-F238E27FC236}">
                  <a16:creationId xmlns:a16="http://schemas.microsoft.com/office/drawing/2014/main" xmlns="" id="{00000000-0008-0000-3C00-0000A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327747</xdr:row>
          <xdr:rowOff>0</xdr:rowOff>
        </xdr:from>
        <xdr:to>
          <xdr:col>9724</xdr:col>
          <xdr:colOff>0</xdr:colOff>
          <xdr:row>327747</xdr:row>
          <xdr:rowOff>0</xdr:rowOff>
        </xdr:to>
        <xdr:sp macro="" textlink="">
          <xdr:nvSpPr>
            <xdr:cNvPr id="62115" name="Button 675" hidden="1">
              <a:extLst>
                <a:ext uri="{63B3BB69-23CF-44E3-9099-C40C66FF867C}">
                  <a14:compatExt spid="_x0000_s62115"/>
                </a:ext>
                <a:ext uri="{FF2B5EF4-FFF2-40B4-BE49-F238E27FC236}">
                  <a16:creationId xmlns:a16="http://schemas.microsoft.com/office/drawing/2014/main" xmlns="" id="{00000000-0008-0000-3C00-0000A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393283</xdr:row>
          <xdr:rowOff>0</xdr:rowOff>
        </xdr:from>
        <xdr:to>
          <xdr:col>9724</xdr:col>
          <xdr:colOff>0</xdr:colOff>
          <xdr:row>393283</xdr:row>
          <xdr:rowOff>0</xdr:rowOff>
        </xdr:to>
        <xdr:sp macro="" textlink="">
          <xdr:nvSpPr>
            <xdr:cNvPr id="62116" name="Button 676" hidden="1">
              <a:extLst>
                <a:ext uri="{63B3BB69-23CF-44E3-9099-C40C66FF867C}">
                  <a14:compatExt spid="_x0000_s62116"/>
                </a:ext>
                <a:ext uri="{FF2B5EF4-FFF2-40B4-BE49-F238E27FC236}">
                  <a16:creationId xmlns:a16="http://schemas.microsoft.com/office/drawing/2014/main" xmlns="" id="{00000000-0008-0000-3C00-0000A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458819</xdr:row>
          <xdr:rowOff>0</xdr:rowOff>
        </xdr:from>
        <xdr:to>
          <xdr:col>9724</xdr:col>
          <xdr:colOff>0</xdr:colOff>
          <xdr:row>458819</xdr:row>
          <xdr:rowOff>0</xdr:rowOff>
        </xdr:to>
        <xdr:sp macro="" textlink="">
          <xdr:nvSpPr>
            <xdr:cNvPr id="62117" name="Button 677" hidden="1">
              <a:extLst>
                <a:ext uri="{63B3BB69-23CF-44E3-9099-C40C66FF867C}">
                  <a14:compatExt spid="_x0000_s62117"/>
                </a:ext>
                <a:ext uri="{FF2B5EF4-FFF2-40B4-BE49-F238E27FC236}">
                  <a16:creationId xmlns:a16="http://schemas.microsoft.com/office/drawing/2014/main" xmlns="" id="{00000000-0008-0000-3C00-0000A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524355</xdr:row>
          <xdr:rowOff>0</xdr:rowOff>
        </xdr:from>
        <xdr:to>
          <xdr:col>9724</xdr:col>
          <xdr:colOff>0</xdr:colOff>
          <xdr:row>524355</xdr:row>
          <xdr:rowOff>0</xdr:rowOff>
        </xdr:to>
        <xdr:sp macro="" textlink="">
          <xdr:nvSpPr>
            <xdr:cNvPr id="62118" name="Button 678" hidden="1">
              <a:extLst>
                <a:ext uri="{63B3BB69-23CF-44E3-9099-C40C66FF867C}">
                  <a14:compatExt spid="_x0000_s62118"/>
                </a:ext>
                <a:ext uri="{FF2B5EF4-FFF2-40B4-BE49-F238E27FC236}">
                  <a16:creationId xmlns:a16="http://schemas.microsoft.com/office/drawing/2014/main" xmlns="" id="{00000000-0008-0000-3C00-0000A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589891</xdr:row>
          <xdr:rowOff>0</xdr:rowOff>
        </xdr:from>
        <xdr:to>
          <xdr:col>9724</xdr:col>
          <xdr:colOff>0</xdr:colOff>
          <xdr:row>589891</xdr:row>
          <xdr:rowOff>0</xdr:rowOff>
        </xdr:to>
        <xdr:sp macro="" textlink="">
          <xdr:nvSpPr>
            <xdr:cNvPr id="62119" name="Button 679" hidden="1">
              <a:extLst>
                <a:ext uri="{63B3BB69-23CF-44E3-9099-C40C66FF867C}">
                  <a14:compatExt spid="_x0000_s62119"/>
                </a:ext>
                <a:ext uri="{FF2B5EF4-FFF2-40B4-BE49-F238E27FC236}">
                  <a16:creationId xmlns:a16="http://schemas.microsoft.com/office/drawing/2014/main" xmlns="" id="{00000000-0008-0000-3C00-0000A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655427</xdr:row>
          <xdr:rowOff>0</xdr:rowOff>
        </xdr:from>
        <xdr:to>
          <xdr:col>9724</xdr:col>
          <xdr:colOff>0</xdr:colOff>
          <xdr:row>655427</xdr:row>
          <xdr:rowOff>0</xdr:rowOff>
        </xdr:to>
        <xdr:sp macro="" textlink="">
          <xdr:nvSpPr>
            <xdr:cNvPr id="62120" name="Button 680" hidden="1">
              <a:extLst>
                <a:ext uri="{63B3BB69-23CF-44E3-9099-C40C66FF867C}">
                  <a14:compatExt spid="_x0000_s62120"/>
                </a:ext>
                <a:ext uri="{FF2B5EF4-FFF2-40B4-BE49-F238E27FC236}">
                  <a16:creationId xmlns:a16="http://schemas.microsoft.com/office/drawing/2014/main" xmlns="" id="{00000000-0008-0000-3C00-0000A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720963</xdr:row>
          <xdr:rowOff>0</xdr:rowOff>
        </xdr:from>
        <xdr:to>
          <xdr:col>9724</xdr:col>
          <xdr:colOff>0</xdr:colOff>
          <xdr:row>720963</xdr:row>
          <xdr:rowOff>0</xdr:rowOff>
        </xdr:to>
        <xdr:sp macro="" textlink="">
          <xdr:nvSpPr>
            <xdr:cNvPr id="62121" name="Button 681" hidden="1">
              <a:extLst>
                <a:ext uri="{63B3BB69-23CF-44E3-9099-C40C66FF867C}">
                  <a14:compatExt spid="_x0000_s62121"/>
                </a:ext>
                <a:ext uri="{FF2B5EF4-FFF2-40B4-BE49-F238E27FC236}">
                  <a16:creationId xmlns:a16="http://schemas.microsoft.com/office/drawing/2014/main" xmlns="" id="{00000000-0008-0000-3C00-0000A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786499</xdr:row>
          <xdr:rowOff>0</xdr:rowOff>
        </xdr:from>
        <xdr:to>
          <xdr:col>9724</xdr:col>
          <xdr:colOff>0</xdr:colOff>
          <xdr:row>786499</xdr:row>
          <xdr:rowOff>0</xdr:rowOff>
        </xdr:to>
        <xdr:sp macro="" textlink="">
          <xdr:nvSpPr>
            <xdr:cNvPr id="62122" name="Button 682" hidden="1">
              <a:extLst>
                <a:ext uri="{63B3BB69-23CF-44E3-9099-C40C66FF867C}">
                  <a14:compatExt spid="_x0000_s62122"/>
                </a:ext>
                <a:ext uri="{FF2B5EF4-FFF2-40B4-BE49-F238E27FC236}">
                  <a16:creationId xmlns:a16="http://schemas.microsoft.com/office/drawing/2014/main" xmlns="" id="{00000000-0008-0000-3C00-0000A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852035</xdr:row>
          <xdr:rowOff>0</xdr:rowOff>
        </xdr:from>
        <xdr:to>
          <xdr:col>9724</xdr:col>
          <xdr:colOff>0</xdr:colOff>
          <xdr:row>852035</xdr:row>
          <xdr:rowOff>0</xdr:rowOff>
        </xdr:to>
        <xdr:sp macro="" textlink="">
          <xdr:nvSpPr>
            <xdr:cNvPr id="62123" name="Button 683" hidden="1">
              <a:extLst>
                <a:ext uri="{63B3BB69-23CF-44E3-9099-C40C66FF867C}">
                  <a14:compatExt spid="_x0000_s62123"/>
                </a:ext>
                <a:ext uri="{FF2B5EF4-FFF2-40B4-BE49-F238E27FC236}">
                  <a16:creationId xmlns:a16="http://schemas.microsoft.com/office/drawing/2014/main" xmlns="" id="{00000000-0008-0000-3C00-0000A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917571</xdr:row>
          <xdr:rowOff>0</xdr:rowOff>
        </xdr:from>
        <xdr:to>
          <xdr:col>9724</xdr:col>
          <xdr:colOff>0</xdr:colOff>
          <xdr:row>917571</xdr:row>
          <xdr:rowOff>0</xdr:rowOff>
        </xdr:to>
        <xdr:sp macro="" textlink="">
          <xdr:nvSpPr>
            <xdr:cNvPr id="62124" name="Button 684" hidden="1">
              <a:extLst>
                <a:ext uri="{63B3BB69-23CF-44E3-9099-C40C66FF867C}">
                  <a14:compatExt spid="_x0000_s62124"/>
                </a:ext>
                <a:ext uri="{FF2B5EF4-FFF2-40B4-BE49-F238E27FC236}">
                  <a16:creationId xmlns:a16="http://schemas.microsoft.com/office/drawing/2014/main" xmlns="" id="{00000000-0008-0000-3C00-0000A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983107</xdr:row>
          <xdr:rowOff>0</xdr:rowOff>
        </xdr:from>
        <xdr:to>
          <xdr:col>9724</xdr:col>
          <xdr:colOff>0</xdr:colOff>
          <xdr:row>983107</xdr:row>
          <xdr:rowOff>0</xdr:rowOff>
        </xdr:to>
        <xdr:sp macro="" textlink="">
          <xdr:nvSpPr>
            <xdr:cNvPr id="62125" name="Button 685" hidden="1">
              <a:extLst>
                <a:ext uri="{63B3BB69-23CF-44E3-9099-C40C66FF867C}">
                  <a14:compatExt spid="_x0000_s62125"/>
                </a:ext>
                <a:ext uri="{FF2B5EF4-FFF2-40B4-BE49-F238E27FC236}">
                  <a16:creationId xmlns:a16="http://schemas.microsoft.com/office/drawing/2014/main" xmlns="" id="{00000000-0008-0000-3C00-0000A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67</xdr:row>
          <xdr:rowOff>0</xdr:rowOff>
        </xdr:from>
        <xdr:to>
          <xdr:col>9980</xdr:col>
          <xdr:colOff>0</xdr:colOff>
          <xdr:row>67</xdr:row>
          <xdr:rowOff>0</xdr:rowOff>
        </xdr:to>
        <xdr:sp macro="" textlink="">
          <xdr:nvSpPr>
            <xdr:cNvPr id="62126" name="Button 686" hidden="1">
              <a:extLst>
                <a:ext uri="{63B3BB69-23CF-44E3-9099-C40C66FF867C}">
                  <a14:compatExt spid="_x0000_s62126"/>
                </a:ext>
                <a:ext uri="{FF2B5EF4-FFF2-40B4-BE49-F238E27FC236}">
                  <a16:creationId xmlns:a16="http://schemas.microsoft.com/office/drawing/2014/main" xmlns="" id="{00000000-0008-0000-3C00-0000A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65603</xdr:row>
          <xdr:rowOff>0</xdr:rowOff>
        </xdr:from>
        <xdr:to>
          <xdr:col>9980</xdr:col>
          <xdr:colOff>0</xdr:colOff>
          <xdr:row>65603</xdr:row>
          <xdr:rowOff>0</xdr:rowOff>
        </xdr:to>
        <xdr:sp macro="" textlink="">
          <xdr:nvSpPr>
            <xdr:cNvPr id="62127" name="Button 687" hidden="1">
              <a:extLst>
                <a:ext uri="{63B3BB69-23CF-44E3-9099-C40C66FF867C}">
                  <a14:compatExt spid="_x0000_s62127"/>
                </a:ext>
                <a:ext uri="{FF2B5EF4-FFF2-40B4-BE49-F238E27FC236}">
                  <a16:creationId xmlns:a16="http://schemas.microsoft.com/office/drawing/2014/main" xmlns="" id="{00000000-0008-0000-3C00-0000A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131139</xdr:row>
          <xdr:rowOff>0</xdr:rowOff>
        </xdr:from>
        <xdr:to>
          <xdr:col>9980</xdr:col>
          <xdr:colOff>0</xdr:colOff>
          <xdr:row>131139</xdr:row>
          <xdr:rowOff>0</xdr:rowOff>
        </xdr:to>
        <xdr:sp macro="" textlink="">
          <xdr:nvSpPr>
            <xdr:cNvPr id="62128" name="Button 688" hidden="1">
              <a:extLst>
                <a:ext uri="{63B3BB69-23CF-44E3-9099-C40C66FF867C}">
                  <a14:compatExt spid="_x0000_s62128"/>
                </a:ext>
                <a:ext uri="{FF2B5EF4-FFF2-40B4-BE49-F238E27FC236}">
                  <a16:creationId xmlns:a16="http://schemas.microsoft.com/office/drawing/2014/main" xmlns="" id="{00000000-0008-0000-3C00-0000B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196675</xdr:row>
          <xdr:rowOff>0</xdr:rowOff>
        </xdr:from>
        <xdr:to>
          <xdr:col>9980</xdr:col>
          <xdr:colOff>0</xdr:colOff>
          <xdr:row>196675</xdr:row>
          <xdr:rowOff>0</xdr:rowOff>
        </xdr:to>
        <xdr:sp macro="" textlink="">
          <xdr:nvSpPr>
            <xdr:cNvPr id="62129" name="Button 689" hidden="1">
              <a:extLst>
                <a:ext uri="{63B3BB69-23CF-44E3-9099-C40C66FF867C}">
                  <a14:compatExt spid="_x0000_s62129"/>
                </a:ext>
                <a:ext uri="{FF2B5EF4-FFF2-40B4-BE49-F238E27FC236}">
                  <a16:creationId xmlns:a16="http://schemas.microsoft.com/office/drawing/2014/main" xmlns="" id="{00000000-0008-0000-3C00-0000B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262211</xdr:row>
          <xdr:rowOff>0</xdr:rowOff>
        </xdr:from>
        <xdr:to>
          <xdr:col>9980</xdr:col>
          <xdr:colOff>0</xdr:colOff>
          <xdr:row>262211</xdr:row>
          <xdr:rowOff>0</xdr:rowOff>
        </xdr:to>
        <xdr:sp macro="" textlink="">
          <xdr:nvSpPr>
            <xdr:cNvPr id="62130" name="Button 690" hidden="1">
              <a:extLst>
                <a:ext uri="{63B3BB69-23CF-44E3-9099-C40C66FF867C}">
                  <a14:compatExt spid="_x0000_s62130"/>
                </a:ext>
                <a:ext uri="{FF2B5EF4-FFF2-40B4-BE49-F238E27FC236}">
                  <a16:creationId xmlns:a16="http://schemas.microsoft.com/office/drawing/2014/main" xmlns="" id="{00000000-0008-0000-3C00-0000B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327747</xdr:row>
          <xdr:rowOff>0</xdr:rowOff>
        </xdr:from>
        <xdr:to>
          <xdr:col>9980</xdr:col>
          <xdr:colOff>0</xdr:colOff>
          <xdr:row>327747</xdr:row>
          <xdr:rowOff>0</xdr:rowOff>
        </xdr:to>
        <xdr:sp macro="" textlink="">
          <xdr:nvSpPr>
            <xdr:cNvPr id="62131" name="Button 691" hidden="1">
              <a:extLst>
                <a:ext uri="{63B3BB69-23CF-44E3-9099-C40C66FF867C}">
                  <a14:compatExt spid="_x0000_s62131"/>
                </a:ext>
                <a:ext uri="{FF2B5EF4-FFF2-40B4-BE49-F238E27FC236}">
                  <a16:creationId xmlns:a16="http://schemas.microsoft.com/office/drawing/2014/main" xmlns="" id="{00000000-0008-0000-3C00-0000B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393283</xdr:row>
          <xdr:rowOff>0</xdr:rowOff>
        </xdr:from>
        <xdr:to>
          <xdr:col>9980</xdr:col>
          <xdr:colOff>0</xdr:colOff>
          <xdr:row>393283</xdr:row>
          <xdr:rowOff>0</xdr:rowOff>
        </xdr:to>
        <xdr:sp macro="" textlink="">
          <xdr:nvSpPr>
            <xdr:cNvPr id="62132" name="Button 692" hidden="1">
              <a:extLst>
                <a:ext uri="{63B3BB69-23CF-44E3-9099-C40C66FF867C}">
                  <a14:compatExt spid="_x0000_s62132"/>
                </a:ext>
                <a:ext uri="{FF2B5EF4-FFF2-40B4-BE49-F238E27FC236}">
                  <a16:creationId xmlns:a16="http://schemas.microsoft.com/office/drawing/2014/main" xmlns="" id="{00000000-0008-0000-3C00-0000B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458819</xdr:row>
          <xdr:rowOff>0</xdr:rowOff>
        </xdr:from>
        <xdr:to>
          <xdr:col>9980</xdr:col>
          <xdr:colOff>0</xdr:colOff>
          <xdr:row>458819</xdr:row>
          <xdr:rowOff>0</xdr:rowOff>
        </xdr:to>
        <xdr:sp macro="" textlink="">
          <xdr:nvSpPr>
            <xdr:cNvPr id="62133" name="Button 693" hidden="1">
              <a:extLst>
                <a:ext uri="{63B3BB69-23CF-44E3-9099-C40C66FF867C}">
                  <a14:compatExt spid="_x0000_s62133"/>
                </a:ext>
                <a:ext uri="{FF2B5EF4-FFF2-40B4-BE49-F238E27FC236}">
                  <a16:creationId xmlns:a16="http://schemas.microsoft.com/office/drawing/2014/main" xmlns="" id="{00000000-0008-0000-3C00-0000B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524355</xdr:row>
          <xdr:rowOff>0</xdr:rowOff>
        </xdr:from>
        <xdr:to>
          <xdr:col>9980</xdr:col>
          <xdr:colOff>0</xdr:colOff>
          <xdr:row>524355</xdr:row>
          <xdr:rowOff>0</xdr:rowOff>
        </xdr:to>
        <xdr:sp macro="" textlink="">
          <xdr:nvSpPr>
            <xdr:cNvPr id="62134" name="Button 694" hidden="1">
              <a:extLst>
                <a:ext uri="{63B3BB69-23CF-44E3-9099-C40C66FF867C}">
                  <a14:compatExt spid="_x0000_s62134"/>
                </a:ext>
                <a:ext uri="{FF2B5EF4-FFF2-40B4-BE49-F238E27FC236}">
                  <a16:creationId xmlns:a16="http://schemas.microsoft.com/office/drawing/2014/main" xmlns="" id="{00000000-0008-0000-3C00-0000B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589891</xdr:row>
          <xdr:rowOff>0</xdr:rowOff>
        </xdr:from>
        <xdr:to>
          <xdr:col>9980</xdr:col>
          <xdr:colOff>0</xdr:colOff>
          <xdr:row>589891</xdr:row>
          <xdr:rowOff>0</xdr:rowOff>
        </xdr:to>
        <xdr:sp macro="" textlink="">
          <xdr:nvSpPr>
            <xdr:cNvPr id="62135" name="Button 695" hidden="1">
              <a:extLst>
                <a:ext uri="{63B3BB69-23CF-44E3-9099-C40C66FF867C}">
                  <a14:compatExt spid="_x0000_s62135"/>
                </a:ext>
                <a:ext uri="{FF2B5EF4-FFF2-40B4-BE49-F238E27FC236}">
                  <a16:creationId xmlns:a16="http://schemas.microsoft.com/office/drawing/2014/main" xmlns="" id="{00000000-0008-0000-3C00-0000B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655427</xdr:row>
          <xdr:rowOff>0</xdr:rowOff>
        </xdr:from>
        <xdr:to>
          <xdr:col>9980</xdr:col>
          <xdr:colOff>0</xdr:colOff>
          <xdr:row>655427</xdr:row>
          <xdr:rowOff>0</xdr:rowOff>
        </xdr:to>
        <xdr:sp macro="" textlink="">
          <xdr:nvSpPr>
            <xdr:cNvPr id="62136" name="Button 696" hidden="1">
              <a:extLst>
                <a:ext uri="{63B3BB69-23CF-44E3-9099-C40C66FF867C}">
                  <a14:compatExt spid="_x0000_s62136"/>
                </a:ext>
                <a:ext uri="{FF2B5EF4-FFF2-40B4-BE49-F238E27FC236}">
                  <a16:creationId xmlns:a16="http://schemas.microsoft.com/office/drawing/2014/main" xmlns="" id="{00000000-0008-0000-3C00-0000B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720963</xdr:row>
          <xdr:rowOff>0</xdr:rowOff>
        </xdr:from>
        <xdr:to>
          <xdr:col>9980</xdr:col>
          <xdr:colOff>0</xdr:colOff>
          <xdr:row>720963</xdr:row>
          <xdr:rowOff>0</xdr:rowOff>
        </xdr:to>
        <xdr:sp macro="" textlink="">
          <xdr:nvSpPr>
            <xdr:cNvPr id="62137" name="Button 697" hidden="1">
              <a:extLst>
                <a:ext uri="{63B3BB69-23CF-44E3-9099-C40C66FF867C}">
                  <a14:compatExt spid="_x0000_s62137"/>
                </a:ext>
                <a:ext uri="{FF2B5EF4-FFF2-40B4-BE49-F238E27FC236}">
                  <a16:creationId xmlns:a16="http://schemas.microsoft.com/office/drawing/2014/main" xmlns="" id="{00000000-0008-0000-3C00-0000B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786499</xdr:row>
          <xdr:rowOff>0</xdr:rowOff>
        </xdr:from>
        <xdr:to>
          <xdr:col>9980</xdr:col>
          <xdr:colOff>0</xdr:colOff>
          <xdr:row>786499</xdr:row>
          <xdr:rowOff>0</xdr:rowOff>
        </xdr:to>
        <xdr:sp macro="" textlink="">
          <xdr:nvSpPr>
            <xdr:cNvPr id="62138" name="Button 698" hidden="1">
              <a:extLst>
                <a:ext uri="{63B3BB69-23CF-44E3-9099-C40C66FF867C}">
                  <a14:compatExt spid="_x0000_s62138"/>
                </a:ext>
                <a:ext uri="{FF2B5EF4-FFF2-40B4-BE49-F238E27FC236}">
                  <a16:creationId xmlns:a16="http://schemas.microsoft.com/office/drawing/2014/main" xmlns="" id="{00000000-0008-0000-3C00-0000B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852035</xdr:row>
          <xdr:rowOff>0</xdr:rowOff>
        </xdr:from>
        <xdr:to>
          <xdr:col>9980</xdr:col>
          <xdr:colOff>0</xdr:colOff>
          <xdr:row>852035</xdr:row>
          <xdr:rowOff>0</xdr:rowOff>
        </xdr:to>
        <xdr:sp macro="" textlink="">
          <xdr:nvSpPr>
            <xdr:cNvPr id="62139" name="Button 699" hidden="1">
              <a:extLst>
                <a:ext uri="{63B3BB69-23CF-44E3-9099-C40C66FF867C}">
                  <a14:compatExt spid="_x0000_s62139"/>
                </a:ext>
                <a:ext uri="{FF2B5EF4-FFF2-40B4-BE49-F238E27FC236}">
                  <a16:creationId xmlns:a16="http://schemas.microsoft.com/office/drawing/2014/main" xmlns="" id="{00000000-0008-0000-3C00-0000B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917571</xdr:row>
          <xdr:rowOff>0</xdr:rowOff>
        </xdr:from>
        <xdr:to>
          <xdr:col>9980</xdr:col>
          <xdr:colOff>0</xdr:colOff>
          <xdr:row>917571</xdr:row>
          <xdr:rowOff>0</xdr:rowOff>
        </xdr:to>
        <xdr:sp macro="" textlink="">
          <xdr:nvSpPr>
            <xdr:cNvPr id="62140" name="Button 700" hidden="1">
              <a:extLst>
                <a:ext uri="{63B3BB69-23CF-44E3-9099-C40C66FF867C}">
                  <a14:compatExt spid="_x0000_s62140"/>
                </a:ext>
                <a:ext uri="{FF2B5EF4-FFF2-40B4-BE49-F238E27FC236}">
                  <a16:creationId xmlns:a16="http://schemas.microsoft.com/office/drawing/2014/main" xmlns="" id="{00000000-0008-0000-3C00-0000B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983107</xdr:row>
          <xdr:rowOff>0</xdr:rowOff>
        </xdr:from>
        <xdr:to>
          <xdr:col>9980</xdr:col>
          <xdr:colOff>0</xdr:colOff>
          <xdr:row>983107</xdr:row>
          <xdr:rowOff>0</xdr:rowOff>
        </xdr:to>
        <xdr:sp macro="" textlink="">
          <xdr:nvSpPr>
            <xdr:cNvPr id="62141" name="Button 701" hidden="1">
              <a:extLst>
                <a:ext uri="{63B3BB69-23CF-44E3-9099-C40C66FF867C}">
                  <a14:compatExt spid="_x0000_s62141"/>
                </a:ext>
                <a:ext uri="{FF2B5EF4-FFF2-40B4-BE49-F238E27FC236}">
                  <a16:creationId xmlns:a16="http://schemas.microsoft.com/office/drawing/2014/main" xmlns="" id="{00000000-0008-0000-3C00-0000B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67</xdr:row>
          <xdr:rowOff>0</xdr:rowOff>
        </xdr:from>
        <xdr:to>
          <xdr:col>10236</xdr:col>
          <xdr:colOff>0</xdr:colOff>
          <xdr:row>67</xdr:row>
          <xdr:rowOff>0</xdr:rowOff>
        </xdr:to>
        <xdr:sp macro="" textlink="">
          <xdr:nvSpPr>
            <xdr:cNvPr id="62142" name="Button 702" hidden="1">
              <a:extLst>
                <a:ext uri="{63B3BB69-23CF-44E3-9099-C40C66FF867C}">
                  <a14:compatExt spid="_x0000_s62142"/>
                </a:ext>
                <a:ext uri="{FF2B5EF4-FFF2-40B4-BE49-F238E27FC236}">
                  <a16:creationId xmlns:a16="http://schemas.microsoft.com/office/drawing/2014/main" xmlns="" id="{00000000-0008-0000-3C00-0000B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65603</xdr:row>
          <xdr:rowOff>0</xdr:rowOff>
        </xdr:from>
        <xdr:to>
          <xdr:col>10236</xdr:col>
          <xdr:colOff>0</xdr:colOff>
          <xdr:row>65603</xdr:row>
          <xdr:rowOff>0</xdr:rowOff>
        </xdr:to>
        <xdr:sp macro="" textlink="">
          <xdr:nvSpPr>
            <xdr:cNvPr id="62143" name="Button 703" hidden="1">
              <a:extLst>
                <a:ext uri="{63B3BB69-23CF-44E3-9099-C40C66FF867C}">
                  <a14:compatExt spid="_x0000_s62143"/>
                </a:ext>
                <a:ext uri="{FF2B5EF4-FFF2-40B4-BE49-F238E27FC236}">
                  <a16:creationId xmlns:a16="http://schemas.microsoft.com/office/drawing/2014/main" xmlns="" id="{00000000-0008-0000-3C00-0000B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131139</xdr:row>
          <xdr:rowOff>0</xdr:rowOff>
        </xdr:from>
        <xdr:to>
          <xdr:col>10236</xdr:col>
          <xdr:colOff>0</xdr:colOff>
          <xdr:row>131139</xdr:row>
          <xdr:rowOff>0</xdr:rowOff>
        </xdr:to>
        <xdr:sp macro="" textlink="">
          <xdr:nvSpPr>
            <xdr:cNvPr id="62144" name="Button 704" hidden="1">
              <a:extLst>
                <a:ext uri="{63B3BB69-23CF-44E3-9099-C40C66FF867C}">
                  <a14:compatExt spid="_x0000_s62144"/>
                </a:ext>
                <a:ext uri="{FF2B5EF4-FFF2-40B4-BE49-F238E27FC236}">
                  <a16:creationId xmlns:a16="http://schemas.microsoft.com/office/drawing/2014/main" xmlns="" id="{00000000-0008-0000-3C00-0000C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196675</xdr:row>
          <xdr:rowOff>0</xdr:rowOff>
        </xdr:from>
        <xdr:to>
          <xdr:col>10236</xdr:col>
          <xdr:colOff>0</xdr:colOff>
          <xdr:row>196675</xdr:row>
          <xdr:rowOff>0</xdr:rowOff>
        </xdr:to>
        <xdr:sp macro="" textlink="">
          <xdr:nvSpPr>
            <xdr:cNvPr id="62145" name="Button 705" hidden="1">
              <a:extLst>
                <a:ext uri="{63B3BB69-23CF-44E3-9099-C40C66FF867C}">
                  <a14:compatExt spid="_x0000_s62145"/>
                </a:ext>
                <a:ext uri="{FF2B5EF4-FFF2-40B4-BE49-F238E27FC236}">
                  <a16:creationId xmlns:a16="http://schemas.microsoft.com/office/drawing/2014/main" xmlns="" id="{00000000-0008-0000-3C00-0000C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262211</xdr:row>
          <xdr:rowOff>0</xdr:rowOff>
        </xdr:from>
        <xdr:to>
          <xdr:col>10236</xdr:col>
          <xdr:colOff>0</xdr:colOff>
          <xdr:row>262211</xdr:row>
          <xdr:rowOff>0</xdr:rowOff>
        </xdr:to>
        <xdr:sp macro="" textlink="">
          <xdr:nvSpPr>
            <xdr:cNvPr id="62146" name="Button 706" hidden="1">
              <a:extLst>
                <a:ext uri="{63B3BB69-23CF-44E3-9099-C40C66FF867C}">
                  <a14:compatExt spid="_x0000_s62146"/>
                </a:ext>
                <a:ext uri="{FF2B5EF4-FFF2-40B4-BE49-F238E27FC236}">
                  <a16:creationId xmlns:a16="http://schemas.microsoft.com/office/drawing/2014/main" xmlns="" id="{00000000-0008-0000-3C00-0000C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327747</xdr:row>
          <xdr:rowOff>0</xdr:rowOff>
        </xdr:from>
        <xdr:to>
          <xdr:col>10236</xdr:col>
          <xdr:colOff>0</xdr:colOff>
          <xdr:row>327747</xdr:row>
          <xdr:rowOff>0</xdr:rowOff>
        </xdr:to>
        <xdr:sp macro="" textlink="">
          <xdr:nvSpPr>
            <xdr:cNvPr id="62147" name="Button 707" hidden="1">
              <a:extLst>
                <a:ext uri="{63B3BB69-23CF-44E3-9099-C40C66FF867C}">
                  <a14:compatExt spid="_x0000_s62147"/>
                </a:ext>
                <a:ext uri="{FF2B5EF4-FFF2-40B4-BE49-F238E27FC236}">
                  <a16:creationId xmlns:a16="http://schemas.microsoft.com/office/drawing/2014/main" xmlns="" id="{00000000-0008-0000-3C00-0000C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393283</xdr:row>
          <xdr:rowOff>0</xdr:rowOff>
        </xdr:from>
        <xdr:to>
          <xdr:col>10236</xdr:col>
          <xdr:colOff>0</xdr:colOff>
          <xdr:row>393283</xdr:row>
          <xdr:rowOff>0</xdr:rowOff>
        </xdr:to>
        <xdr:sp macro="" textlink="">
          <xdr:nvSpPr>
            <xdr:cNvPr id="62148" name="Button 708" hidden="1">
              <a:extLst>
                <a:ext uri="{63B3BB69-23CF-44E3-9099-C40C66FF867C}">
                  <a14:compatExt spid="_x0000_s62148"/>
                </a:ext>
                <a:ext uri="{FF2B5EF4-FFF2-40B4-BE49-F238E27FC236}">
                  <a16:creationId xmlns:a16="http://schemas.microsoft.com/office/drawing/2014/main" xmlns="" id="{00000000-0008-0000-3C00-0000C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458819</xdr:row>
          <xdr:rowOff>0</xdr:rowOff>
        </xdr:from>
        <xdr:to>
          <xdr:col>10236</xdr:col>
          <xdr:colOff>0</xdr:colOff>
          <xdr:row>458819</xdr:row>
          <xdr:rowOff>0</xdr:rowOff>
        </xdr:to>
        <xdr:sp macro="" textlink="">
          <xdr:nvSpPr>
            <xdr:cNvPr id="62149" name="Button 709" hidden="1">
              <a:extLst>
                <a:ext uri="{63B3BB69-23CF-44E3-9099-C40C66FF867C}">
                  <a14:compatExt spid="_x0000_s62149"/>
                </a:ext>
                <a:ext uri="{FF2B5EF4-FFF2-40B4-BE49-F238E27FC236}">
                  <a16:creationId xmlns:a16="http://schemas.microsoft.com/office/drawing/2014/main" xmlns="" id="{00000000-0008-0000-3C00-0000C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524355</xdr:row>
          <xdr:rowOff>0</xdr:rowOff>
        </xdr:from>
        <xdr:to>
          <xdr:col>10236</xdr:col>
          <xdr:colOff>0</xdr:colOff>
          <xdr:row>524355</xdr:row>
          <xdr:rowOff>0</xdr:rowOff>
        </xdr:to>
        <xdr:sp macro="" textlink="">
          <xdr:nvSpPr>
            <xdr:cNvPr id="62150" name="Button 710" hidden="1">
              <a:extLst>
                <a:ext uri="{63B3BB69-23CF-44E3-9099-C40C66FF867C}">
                  <a14:compatExt spid="_x0000_s62150"/>
                </a:ext>
                <a:ext uri="{FF2B5EF4-FFF2-40B4-BE49-F238E27FC236}">
                  <a16:creationId xmlns:a16="http://schemas.microsoft.com/office/drawing/2014/main" xmlns="" id="{00000000-0008-0000-3C00-0000C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589891</xdr:row>
          <xdr:rowOff>0</xdr:rowOff>
        </xdr:from>
        <xdr:to>
          <xdr:col>10236</xdr:col>
          <xdr:colOff>0</xdr:colOff>
          <xdr:row>589891</xdr:row>
          <xdr:rowOff>0</xdr:rowOff>
        </xdr:to>
        <xdr:sp macro="" textlink="">
          <xdr:nvSpPr>
            <xdr:cNvPr id="62151" name="Button 711" hidden="1">
              <a:extLst>
                <a:ext uri="{63B3BB69-23CF-44E3-9099-C40C66FF867C}">
                  <a14:compatExt spid="_x0000_s62151"/>
                </a:ext>
                <a:ext uri="{FF2B5EF4-FFF2-40B4-BE49-F238E27FC236}">
                  <a16:creationId xmlns:a16="http://schemas.microsoft.com/office/drawing/2014/main" xmlns="" id="{00000000-0008-0000-3C00-0000C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655427</xdr:row>
          <xdr:rowOff>0</xdr:rowOff>
        </xdr:from>
        <xdr:to>
          <xdr:col>10236</xdr:col>
          <xdr:colOff>0</xdr:colOff>
          <xdr:row>655427</xdr:row>
          <xdr:rowOff>0</xdr:rowOff>
        </xdr:to>
        <xdr:sp macro="" textlink="">
          <xdr:nvSpPr>
            <xdr:cNvPr id="62152" name="Button 712" hidden="1">
              <a:extLst>
                <a:ext uri="{63B3BB69-23CF-44E3-9099-C40C66FF867C}">
                  <a14:compatExt spid="_x0000_s62152"/>
                </a:ext>
                <a:ext uri="{FF2B5EF4-FFF2-40B4-BE49-F238E27FC236}">
                  <a16:creationId xmlns:a16="http://schemas.microsoft.com/office/drawing/2014/main" xmlns="" id="{00000000-0008-0000-3C00-0000C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720963</xdr:row>
          <xdr:rowOff>0</xdr:rowOff>
        </xdr:from>
        <xdr:to>
          <xdr:col>10236</xdr:col>
          <xdr:colOff>0</xdr:colOff>
          <xdr:row>720963</xdr:row>
          <xdr:rowOff>0</xdr:rowOff>
        </xdr:to>
        <xdr:sp macro="" textlink="">
          <xdr:nvSpPr>
            <xdr:cNvPr id="62153" name="Button 713" hidden="1">
              <a:extLst>
                <a:ext uri="{63B3BB69-23CF-44E3-9099-C40C66FF867C}">
                  <a14:compatExt spid="_x0000_s62153"/>
                </a:ext>
                <a:ext uri="{FF2B5EF4-FFF2-40B4-BE49-F238E27FC236}">
                  <a16:creationId xmlns:a16="http://schemas.microsoft.com/office/drawing/2014/main" xmlns="" id="{00000000-0008-0000-3C00-0000C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786499</xdr:row>
          <xdr:rowOff>0</xdr:rowOff>
        </xdr:from>
        <xdr:to>
          <xdr:col>10236</xdr:col>
          <xdr:colOff>0</xdr:colOff>
          <xdr:row>786499</xdr:row>
          <xdr:rowOff>0</xdr:rowOff>
        </xdr:to>
        <xdr:sp macro="" textlink="">
          <xdr:nvSpPr>
            <xdr:cNvPr id="62154" name="Button 714" hidden="1">
              <a:extLst>
                <a:ext uri="{63B3BB69-23CF-44E3-9099-C40C66FF867C}">
                  <a14:compatExt spid="_x0000_s62154"/>
                </a:ext>
                <a:ext uri="{FF2B5EF4-FFF2-40B4-BE49-F238E27FC236}">
                  <a16:creationId xmlns:a16="http://schemas.microsoft.com/office/drawing/2014/main" xmlns="" id="{00000000-0008-0000-3C00-0000C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852035</xdr:row>
          <xdr:rowOff>0</xdr:rowOff>
        </xdr:from>
        <xdr:to>
          <xdr:col>10236</xdr:col>
          <xdr:colOff>0</xdr:colOff>
          <xdr:row>852035</xdr:row>
          <xdr:rowOff>0</xdr:rowOff>
        </xdr:to>
        <xdr:sp macro="" textlink="">
          <xdr:nvSpPr>
            <xdr:cNvPr id="62155" name="Button 715" hidden="1">
              <a:extLst>
                <a:ext uri="{63B3BB69-23CF-44E3-9099-C40C66FF867C}">
                  <a14:compatExt spid="_x0000_s62155"/>
                </a:ext>
                <a:ext uri="{FF2B5EF4-FFF2-40B4-BE49-F238E27FC236}">
                  <a16:creationId xmlns:a16="http://schemas.microsoft.com/office/drawing/2014/main" xmlns="" id="{00000000-0008-0000-3C00-0000C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917571</xdr:row>
          <xdr:rowOff>0</xdr:rowOff>
        </xdr:from>
        <xdr:to>
          <xdr:col>10236</xdr:col>
          <xdr:colOff>0</xdr:colOff>
          <xdr:row>917571</xdr:row>
          <xdr:rowOff>0</xdr:rowOff>
        </xdr:to>
        <xdr:sp macro="" textlink="">
          <xdr:nvSpPr>
            <xdr:cNvPr id="62156" name="Button 716" hidden="1">
              <a:extLst>
                <a:ext uri="{63B3BB69-23CF-44E3-9099-C40C66FF867C}">
                  <a14:compatExt spid="_x0000_s62156"/>
                </a:ext>
                <a:ext uri="{FF2B5EF4-FFF2-40B4-BE49-F238E27FC236}">
                  <a16:creationId xmlns:a16="http://schemas.microsoft.com/office/drawing/2014/main" xmlns="" id="{00000000-0008-0000-3C00-0000C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983107</xdr:row>
          <xdr:rowOff>0</xdr:rowOff>
        </xdr:from>
        <xdr:to>
          <xdr:col>10236</xdr:col>
          <xdr:colOff>0</xdr:colOff>
          <xdr:row>983107</xdr:row>
          <xdr:rowOff>0</xdr:rowOff>
        </xdr:to>
        <xdr:sp macro="" textlink="">
          <xdr:nvSpPr>
            <xdr:cNvPr id="62157" name="Button 717" hidden="1">
              <a:extLst>
                <a:ext uri="{63B3BB69-23CF-44E3-9099-C40C66FF867C}">
                  <a14:compatExt spid="_x0000_s62157"/>
                </a:ext>
                <a:ext uri="{FF2B5EF4-FFF2-40B4-BE49-F238E27FC236}">
                  <a16:creationId xmlns:a16="http://schemas.microsoft.com/office/drawing/2014/main" xmlns="" id="{00000000-0008-0000-3C00-0000C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67</xdr:row>
          <xdr:rowOff>0</xdr:rowOff>
        </xdr:from>
        <xdr:to>
          <xdr:col>10492</xdr:col>
          <xdr:colOff>0</xdr:colOff>
          <xdr:row>67</xdr:row>
          <xdr:rowOff>0</xdr:rowOff>
        </xdr:to>
        <xdr:sp macro="" textlink="">
          <xdr:nvSpPr>
            <xdr:cNvPr id="62158" name="Button 718" hidden="1">
              <a:extLst>
                <a:ext uri="{63B3BB69-23CF-44E3-9099-C40C66FF867C}">
                  <a14:compatExt spid="_x0000_s62158"/>
                </a:ext>
                <a:ext uri="{FF2B5EF4-FFF2-40B4-BE49-F238E27FC236}">
                  <a16:creationId xmlns:a16="http://schemas.microsoft.com/office/drawing/2014/main" xmlns="" id="{00000000-0008-0000-3C00-0000C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65603</xdr:row>
          <xdr:rowOff>0</xdr:rowOff>
        </xdr:from>
        <xdr:to>
          <xdr:col>10492</xdr:col>
          <xdr:colOff>0</xdr:colOff>
          <xdr:row>65603</xdr:row>
          <xdr:rowOff>0</xdr:rowOff>
        </xdr:to>
        <xdr:sp macro="" textlink="">
          <xdr:nvSpPr>
            <xdr:cNvPr id="62159" name="Button 719" hidden="1">
              <a:extLst>
                <a:ext uri="{63B3BB69-23CF-44E3-9099-C40C66FF867C}">
                  <a14:compatExt spid="_x0000_s62159"/>
                </a:ext>
                <a:ext uri="{FF2B5EF4-FFF2-40B4-BE49-F238E27FC236}">
                  <a16:creationId xmlns:a16="http://schemas.microsoft.com/office/drawing/2014/main" xmlns="" id="{00000000-0008-0000-3C00-0000C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131139</xdr:row>
          <xdr:rowOff>0</xdr:rowOff>
        </xdr:from>
        <xdr:to>
          <xdr:col>10492</xdr:col>
          <xdr:colOff>0</xdr:colOff>
          <xdr:row>131139</xdr:row>
          <xdr:rowOff>0</xdr:rowOff>
        </xdr:to>
        <xdr:sp macro="" textlink="">
          <xdr:nvSpPr>
            <xdr:cNvPr id="62160" name="Button 720" hidden="1">
              <a:extLst>
                <a:ext uri="{63B3BB69-23CF-44E3-9099-C40C66FF867C}">
                  <a14:compatExt spid="_x0000_s62160"/>
                </a:ext>
                <a:ext uri="{FF2B5EF4-FFF2-40B4-BE49-F238E27FC236}">
                  <a16:creationId xmlns:a16="http://schemas.microsoft.com/office/drawing/2014/main" xmlns="" id="{00000000-0008-0000-3C00-0000D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196675</xdr:row>
          <xdr:rowOff>0</xdr:rowOff>
        </xdr:from>
        <xdr:to>
          <xdr:col>10492</xdr:col>
          <xdr:colOff>0</xdr:colOff>
          <xdr:row>196675</xdr:row>
          <xdr:rowOff>0</xdr:rowOff>
        </xdr:to>
        <xdr:sp macro="" textlink="">
          <xdr:nvSpPr>
            <xdr:cNvPr id="62161" name="Button 721" hidden="1">
              <a:extLst>
                <a:ext uri="{63B3BB69-23CF-44E3-9099-C40C66FF867C}">
                  <a14:compatExt spid="_x0000_s62161"/>
                </a:ext>
                <a:ext uri="{FF2B5EF4-FFF2-40B4-BE49-F238E27FC236}">
                  <a16:creationId xmlns:a16="http://schemas.microsoft.com/office/drawing/2014/main" xmlns="" id="{00000000-0008-0000-3C00-0000D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262211</xdr:row>
          <xdr:rowOff>0</xdr:rowOff>
        </xdr:from>
        <xdr:to>
          <xdr:col>10492</xdr:col>
          <xdr:colOff>0</xdr:colOff>
          <xdr:row>262211</xdr:row>
          <xdr:rowOff>0</xdr:rowOff>
        </xdr:to>
        <xdr:sp macro="" textlink="">
          <xdr:nvSpPr>
            <xdr:cNvPr id="62162" name="Button 722" hidden="1">
              <a:extLst>
                <a:ext uri="{63B3BB69-23CF-44E3-9099-C40C66FF867C}">
                  <a14:compatExt spid="_x0000_s62162"/>
                </a:ext>
                <a:ext uri="{FF2B5EF4-FFF2-40B4-BE49-F238E27FC236}">
                  <a16:creationId xmlns:a16="http://schemas.microsoft.com/office/drawing/2014/main" xmlns="" id="{00000000-0008-0000-3C00-0000D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327747</xdr:row>
          <xdr:rowOff>0</xdr:rowOff>
        </xdr:from>
        <xdr:to>
          <xdr:col>10492</xdr:col>
          <xdr:colOff>0</xdr:colOff>
          <xdr:row>327747</xdr:row>
          <xdr:rowOff>0</xdr:rowOff>
        </xdr:to>
        <xdr:sp macro="" textlink="">
          <xdr:nvSpPr>
            <xdr:cNvPr id="62163" name="Button 723" hidden="1">
              <a:extLst>
                <a:ext uri="{63B3BB69-23CF-44E3-9099-C40C66FF867C}">
                  <a14:compatExt spid="_x0000_s62163"/>
                </a:ext>
                <a:ext uri="{FF2B5EF4-FFF2-40B4-BE49-F238E27FC236}">
                  <a16:creationId xmlns:a16="http://schemas.microsoft.com/office/drawing/2014/main" xmlns="" id="{00000000-0008-0000-3C00-0000D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393283</xdr:row>
          <xdr:rowOff>0</xdr:rowOff>
        </xdr:from>
        <xdr:to>
          <xdr:col>10492</xdr:col>
          <xdr:colOff>0</xdr:colOff>
          <xdr:row>393283</xdr:row>
          <xdr:rowOff>0</xdr:rowOff>
        </xdr:to>
        <xdr:sp macro="" textlink="">
          <xdr:nvSpPr>
            <xdr:cNvPr id="62164" name="Button 724" hidden="1">
              <a:extLst>
                <a:ext uri="{63B3BB69-23CF-44E3-9099-C40C66FF867C}">
                  <a14:compatExt spid="_x0000_s62164"/>
                </a:ext>
                <a:ext uri="{FF2B5EF4-FFF2-40B4-BE49-F238E27FC236}">
                  <a16:creationId xmlns:a16="http://schemas.microsoft.com/office/drawing/2014/main" xmlns="" id="{00000000-0008-0000-3C00-0000D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458819</xdr:row>
          <xdr:rowOff>0</xdr:rowOff>
        </xdr:from>
        <xdr:to>
          <xdr:col>10492</xdr:col>
          <xdr:colOff>0</xdr:colOff>
          <xdr:row>458819</xdr:row>
          <xdr:rowOff>0</xdr:rowOff>
        </xdr:to>
        <xdr:sp macro="" textlink="">
          <xdr:nvSpPr>
            <xdr:cNvPr id="62165" name="Button 725" hidden="1">
              <a:extLst>
                <a:ext uri="{63B3BB69-23CF-44E3-9099-C40C66FF867C}">
                  <a14:compatExt spid="_x0000_s62165"/>
                </a:ext>
                <a:ext uri="{FF2B5EF4-FFF2-40B4-BE49-F238E27FC236}">
                  <a16:creationId xmlns:a16="http://schemas.microsoft.com/office/drawing/2014/main" xmlns="" id="{00000000-0008-0000-3C00-0000D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524355</xdr:row>
          <xdr:rowOff>0</xdr:rowOff>
        </xdr:from>
        <xdr:to>
          <xdr:col>10492</xdr:col>
          <xdr:colOff>0</xdr:colOff>
          <xdr:row>524355</xdr:row>
          <xdr:rowOff>0</xdr:rowOff>
        </xdr:to>
        <xdr:sp macro="" textlink="">
          <xdr:nvSpPr>
            <xdr:cNvPr id="62166" name="Button 726" hidden="1">
              <a:extLst>
                <a:ext uri="{63B3BB69-23CF-44E3-9099-C40C66FF867C}">
                  <a14:compatExt spid="_x0000_s62166"/>
                </a:ext>
                <a:ext uri="{FF2B5EF4-FFF2-40B4-BE49-F238E27FC236}">
                  <a16:creationId xmlns:a16="http://schemas.microsoft.com/office/drawing/2014/main" xmlns="" id="{00000000-0008-0000-3C00-0000D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589891</xdr:row>
          <xdr:rowOff>0</xdr:rowOff>
        </xdr:from>
        <xdr:to>
          <xdr:col>10492</xdr:col>
          <xdr:colOff>0</xdr:colOff>
          <xdr:row>589891</xdr:row>
          <xdr:rowOff>0</xdr:rowOff>
        </xdr:to>
        <xdr:sp macro="" textlink="">
          <xdr:nvSpPr>
            <xdr:cNvPr id="62167" name="Button 727" hidden="1">
              <a:extLst>
                <a:ext uri="{63B3BB69-23CF-44E3-9099-C40C66FF867C}">
                  <a14:compatExt spid="_x0000_s62167"/>
                </a:ext>
                <a:ext uri="{FF2B5EF4-FFF2-40B4-BE49-F238E27FC236}">
                  <a16:creationId xmlns:a16="http://schemas.microsoft.com/office/drawing/2014/main" xmlns="" id="{00000000-0008-0000-3C00-0000D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655427</xdr:row>
          <xdr:rowOff>0</xdr:rowOff>
        </xdr:from>
        <xdr:to>
          <xdr:col>10492</xdr:col>
          <xdr:colOff>0</xdr:colOff>
          <xdr:row>655427</xdr:row>
          <xdr:rowOff>0</xdr:rowOff>
        </xdr:to>
        <xdr:sp macro="" textlink="">
          <xdr:nvSpPr>
            <xdr:cNvPr id="62168" name="Button 728" hidden="1">
              <a:extLst>
                <a:ext uri="{63B3BB69-23CF-44E3-9099-C40C66FF867C}">
                  <a14:compatExt spid="_x0000_s62168"/>
                </a:ext>
                <a:ext uri="{FF2B5EF4-FFF2-40B4-BE49-F238E27FC236}">
                  <a16:creationId xmlns:a16="http://schemas.microsoft.com/office/drawing/2014/main" xmlns="" id="{00000000-0008-0000-3C00-0000D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720963</xdr:row>
          <xdr:rowOff>0</xdr:rowOff>
        </xdr:from>
        <xdr:to>
          <xdr:col>10492</xdr:col>
          <xdr:colOff>0</xdr:colOff>
          <xdr:row>720963</xdr:row>
          <xdr:rowOff>0</xdr:rowOff>
        </xdr:to>
        <xdr:sp macro="" textlink="">
          <xdr:nvSpPr>
            <xdr:cNvPr id="62169" name="Button 729" hidden="1">
              <a:extLst>
                <a:ext uri="{63B3BB69-23CF-44E3-9099-C40C66FF867C}">
                  <a14:compatExt spid="_x0000_s62169"/>
                </a:ext>
                <a:ext uri="{FF2B5EF4-FFF2-40B4-BE49-F238E27FC236}">
                  <a16:creationId xmlns:a16="http://schemas.microsoft.com/office/drawing/2014/main" xmlns="" id="{00000000-0008-0000-3C00-0000D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786499</xdr:row>
          <xdr:rowOff>0</xdr:rowOff>
        </xdr:from>
        <xdr:to>
          <xdr:col>10492</xdr:col>
          <xdr:colOff>0</xdr:colOff>
          <xdr:row>786499</xdr:row>
          <xdr:rowOff>0</xdr:rowOff>
        </xdr:to>
        <xdr:sp macro="" textlink="">
          <xdr:nvSpPr>
            <xdr:cNvPr id="62170" name="Button 730" hidden="1">
              <a:extLst>
                <a:ext uri="{63B3BB69-23CF-44E3-9099-C40C66FF867C}">
                  <a14:compatExt spid="_x0000_s62170"/>
                </a:ext>
                <a:ext uri="{FF2B5EF4-FFF2-40B4-BE49-F238E27FC236}">
                  <a16:creationId xmlns:a16="http://schemas.microsoft.com/office/drawing/2014/main" xmlns="" id="{00000000-0008-0000-3C00-0000D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852035</xdr:row>
          <xdr:rowOff>0</xdr:rowOff>
        </xdr:from>
        <xdr:to>
          <xdr:col>10492</xdr:col>
          <xdr:colOff>0</xdr:colOff>
          <xdr:row>852035</xdr:row>
          <xdr:rowOff>0</xdr:rowOff>
        </xdr:to>
        <xdr:sp macro="" textlink="">
          <xdr:nvSpPr>
            <xdr:cNvPr id="62171" name="Button 731" hidden="1">
              <a:extLst>
                <a:ext uri="{63B3BB69-23CF-44E3-9099-C40C66FF867C}">
                  <a14:compatExt spid="_x0000_s62171"/>
                </a:ext>
                <a:ext uri="{FF2B5EF4-FFF2-40B4-BE49-F238E27FC236}">
                  <a16:creationId xmlns:a16="http://schemas.microsoft.com/office/drawing/2014/main" xmlns="" id="{00000000-0008-0000-3C00-0000D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917571</xdr:row>
          <xdr:rowOff>0</xdr:rowOff>
        </xdr:from>
        <xdr:to>
          <xdr:col>10492</xdr:col>
          <xdr:colOff>0</xdr:colOff>
          <xdr:row>917571</xdr:row>
          <xdr:rowOff>0</xdr:rowOff>
        </xdr:to>
        <xdr:sp macro="" textlink="">
          <xdr:nvSpPr>
            <xdr:cNvPr id="62172" name="Button 732" hidden="1">
              <a:extLst>
                <a:ext uri="{63B3BB69-23CF-44E3-9099-C40C66FF867C}">
                  <a14:compatExt spid="_x0000_s62172"/>
                </a:ext>
                <a:ext uri="{FF2B5EF4-FFF2-40B4-BE49-F238E27FC236}">
                  <a16:creationId xmlns:a16="http://schemas.microsoft.com/office/drawing/2014/main" xmlns="" id="{00000000-0008-0000-3C00-0000D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983107</xdr:row>
          <xdr:rowOff>0</xdr:rowOff>
        </xdr:from>
        <xdr:to>
          <xdr:col>10492</xdr:col>
          <xdr:colOff>0</xdr:colOff>
          <xdr:row>983107</xdr:row>
          <xdr:rowOff>0</xdr:rowOff>
        </xdr:to>
        <xdr:sp macro="" textlink="">
          <xdr:nvSpPr>
            <xdr:cNvPr id="62173" name="Button 733" hidden="1">
              <a:extLst>
                <a:ext uri="{63B3BB69-23CF-44E3-9099-C40C66FF867C}">
                  <a14:compatExt spid="_x0000_s62173"/>
                </a:ext>
                <a:ext uri="{FF2B5EF4-FFF2-40B4-BE49-F238E27FC236}">
                  <a16:creationId xmlns:a16="http://schemas.microsoft.com/office/drawing/2014/main" xmlns="" id="{00000000-0008-0000-3C00-0000D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67</xdr:row>
          <xdr:rowOff>0</xdr:rowOff>
        </xdr:from>
        <xdr:to>
          <xdr:col>10748</xdr:col>
          <xdr:colOff>0</xdr:colOff>
          <xdr:row>67</xdr:row>
          <xdr:rowOff>0</xdr:rowOff>
        </xdr:to>
        <xdr:sp macro="" textlink="">
          <xdr:nvSpPr>
            <xdr:cNvPr id="62174" name="Button 734" hidden="1">
              <a:extLst>
                <a:ext uri="{63B3BB69-23CF-44E3-9099-C40C66FF867C}">
                  <a14:compatExt spid="_x0000_s62174"/>
                </a:ext>
                <a:ext uri="{FF2B5EF4-FFF2-40B4-BE49-F238E27FC236}">
                  <a16:creationId xmlns:a16="http://schemas.microsoft.com/office/drawing/2014/main" xmlns="" id="{00000000-0008-0000-3C00-0000D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65603</xdr:row>
          <xdr:rowOff>0</xdr:rowOff>
        </xdr:from>
        <xdr:to>
          <xdr:col>10748</xdr:col>
          <xdr:colOff>0</xdr:colOff>
          <xdr:row>65603</xdr:row>
          <xdr:rowOff>0</xdr:rowOff>
        </xdr:to>
        <xdr:sp macro="" textlink="">
          <xdr:nvSpPr>
            <xdr:cNvPr id="62175" name="Button 735" hidden="1">
              <a:extLst>
                <a:ext uri="{63B3BB69-23CF-44E3-9099-C40C66FF867C}">
                  <a14:compatExt spid="_x0000_s62175"/>
                </a:ext>
                <a:ext uri="{FF2B5EF4-FFF2-40B4-BE49-F238E27FC236}">
                  <a16:creationId xmlns:a16="http://schemas.microsoft.com/office/drawing/2014/main" xmlns="" id="{00000000-0008-0000-3C00-0000D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131139</xdr:row>
          <xdr:rowOff>0</xdr:rowOff>
        </xdr:from>
        <xdr:to>
          <xdr:col>10748</xdr:col>
          <xdr:colOff>0</xdr:colOff>
          <xdr:row>131139</xdr:row>
          <xdr:rowOff>0</xdr:rowOff>
        </xdr:to>
        <xdr:sp macro="" textlink="">
          <xdr:nvSpPr>
            <xdr:cNvPr id="62176" name="Button 736" hidden="1">
              <a:extLst>
                <a:ext uri="{63B3BB69-23CF-44E3-9099-C40C66FF867C}">
                  <a14:compatExt spid="_x0000_s62176"/>
                </a:ext>
                <a:ext uri="{FF2B5EF4-FFF2-40B4-BE49-F238E27FC236}">
                  <a16:creationId xmlns:a16="http://schemas.microsoft.com/office/drawing/2014/main" xmlns="" id="{00000000-0008-0000-3C00-0000E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196675</xdr:row>
          <xdr:rowOff>0</xdr:rowOff>
        </xdr:from>
        <xdr:to>
          <xdr:col>10748</xdr:col>
          <xdr:colOff>0</xdr:colOff>
          <xdr:row>196675</xdr:row>
          <xdr:rowOff>0</xdr:rowOff>
        </xdr:to>
        <xdr:sp macro="" textlink="">
          <xdr:nvSpPr>
            <xdr:cNvPr id="62177" name="Button 737" hidden="1">
              <a:extLst>
                <a:ext uri="{63B3BB69-23CF-44E3-9099-C40C66FF867C}">
                  <a14:compatExt spid="_x0000_s62177"/>
                </a:ext>
                <a:ext uri="{FF2B5EF4-FFF2-40B4-BE49-F238E27FC236}">
                  <a16:creationId xmlns:a16="http://schemas.microsoft.com/office/drawing/2014/main" xmlns="" id="{00000000-0008-0000-3C00-0000E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262211</xdr:row>
          <xdr:rowOff>0</xdr:rowOff>
        </xdr:from>
        <xdr:to>
          <xdr:col>10748</xdr:col>
          <xdr:colOff>0</xdr:colOff>
          <xdr:row>262211</xdr:row>
          <xdr:rowOff>0</xdr:rowOff>
        </xdr:to>
        <xdr:sp macro="" textlink="">
          <xdr:nvSpPr>
            <xdr:cNvPr id="62178" name="Button 738" hidden="1">
              <a:extLst>
                <a:ext uri="{63B3BB69-23CF-44E3-9099-C40C66FF867C}">
                  <a14:compatExt spid="_x0000_s62178"/>
                </a:ext>
                <a:ext uri="{FF2B5EF4-FFF2-40B4-BE49-F238E27FC236}">
                  <a16:creationId xmlns:a16="http://schemas.microsoft.com/office/drawing/2014/main" xmlns="" id="{00000000-0008-0000-3C00-0000E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327747</xdr:row>
          <xdr:rowOff>0</xdr:rowOff>
        </xdr:from>
        <xdr:to>
          <xdr:col>10748</xdr:col>
          <xdr:colOff>0</xdr:colOff>
          <xdr:row>327747</xdr:row>
          <xdr:rowOff>0</xdr:rowOff>
        </xdr:to>
        <xdr:sp macro="" textlink="">
          <xdr:nvSpPr>
            <xdr:cNvPr id="62179" name="Button 739" hidden="1">
              <a:extLst>
                <a:ext uri="{63B3BB69-23CF-44E3-9099-C40C66FF867C}">
                  <a14:compatExt spid="_x0000_s62179"/>
                </a:ext>
                <a:ext uri="{FF2B5EF4-FFF2-40B4-BE49-F238E27FC236}">
                  <a16:creationId xmlns:a16="http://schemas.microsoft.com/office/drawing/2014/main" xmlns="" id="{00000000-0008-0000-3C00-0000E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393283</xdr:row>
          <xdr:rowOff>0</xdr:rowOff>
        </xdr:from>
        <xdr:to>
          <xdr:col>10748</xdr:col>
          <xdr:colOff>0</xdr:colOff>
          <xdr:row>393283</xdr:row>
          <xdr:rowOff>0</xdr:rowOff>
        </xdr:to>
        <xdr:sp macro="" textlink="">
          <xdr:nvSpPr>
            <xdr:cNvPr id="62180" name="Button 740" hidden="1">
              <a:extLst>
                <a:ext uri="{63B3BB69-23CF-44E3-9099-C40C66FF867C}">
                  <a14:compatExt spid="_x0000_s62180"/>
                </a:ext>
                <a:ext uri="{FF2B5EF4-FFF2-40B4-BE49-F238E27FC236}">
                  <a16:creationId xmlns:a16="http://schemas.microsoft.com/office/drawing/2014/main" xmlns="" id="{00000000-0008-0000-3C00-0000E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458819</xdr:row>
          <xdr:rowOff>0</xdr:rowOff>
        </xdr:from>
        <xdr:to>
          <xdr:col>10748</xdr:col>
          <xdr:colOff>0</xdr:colOff>
          <xdr:row>458819</xdr:row>
          <xdr:rowOff>0</xdr:rowOff>
        </xdr:to>
        <xdr:sp macro="" textlink="">
          <xdr:nvSpPr>
            <xdr:cNvPr id="62181" name="Button 741" hidden="1">
              <a:extLst>
                <a:ext uri="{63B3BB69-23CF-44E3-9099-C40C66FF867C}">
                  <a14:compatExt spid="_x0000_s62181"/>
                </a:ext>
                <a:ext uri="{FF2B5EF4-FFF2-40B4-BE49-F238E27FC236}">
                  <a16:creationId xmlns:a16="http://schemas.microsoft.com/office/drawing/2014/main" xmlns="" id="{00000000-0008-0000-3C00-0000E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524355</xdr:row>
          <xdr:rowOff>0</xdr:rowOff>
        </xdr:from>
        <xdr:to>
          <xdr:col>10748</xdr:col>
          <xdr:colOff>0</xdr:colOff>
          <xdr:row>524355</xdr:row>
          <xdr:rowOff>0</xdr:rowOff>
        </xdr:to>
        <xdr:sp macro="" textlink="">
          <xdr:nvSpPr>
            <xdr:cNvPr id="62182" name="Button 742" hidden="1">
              <a:extLst>
                <a:ext uri="{63B3BB69-23CF-44E3-9099-C40C66FF867C}">
                  <a14:compatExt spid="_x0000_s62182"/>
                </a:ext>
                <a:ext uri="{FF2B5EF4-FFF2-40B4-BE49-F238E27FC236}">
                  <a16:creationId xmlns:a16="http://schemas.microsoft.com/office/drawing/2014/main" xmlns="" id="{00000000-0008-0000-3C00-0000E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589891</xdr:row>
          <xdr:rowOff>0</xdr:rowOff>
        </xdr:from>
        <xdr:to>
          <xdr:col>10748</xdr:col>
          <xdr:colOff>0</xdr:colOff>
          <xdr:row>589891</xdr:row>
          <xdr:rowOff>0</xdr:rowOff>
        </xdr:to>
        <xdr:sp macro="" textlink="">
          <xdr:nvSpPr>
            <xdr:cNvPr id="62183" name="Button 743" hidden="1">
              <a:extLst>
                <a:ext uri="{63B3BB69-23CF-44E3-9099-C40C66FF867C}">
                  <a14:compatExt spid="_x0000_s62183"/>
                </a:ext>
                <a:ext uri="{FF2B5EF4-FFF2-40B4-BE49-F238E27FC236}">
                  <a16:creationId xmlns:a16="http://schemas.microsoft.com/office/drawing/2014/main" xmlns="" id="{00000000-0008-0000-3C00-0000E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655427</xdr:row>
          <xdr:rowOff>0</xdr:rowOff>
        </xdr:from>
        <xdr:to>
          <xdr:col>10748</xdr:col>
          <xdr:colOff>0</xdr:colOff>
          <xdr:row>655427</xdr:row>
          <xdr:rowOff>0</xdr:rowOff>
        </xdr:to>
        <xdr:sp macro="" textlink="">
          <xdr:nvSpPr>
            <xdr:cNvPr id="62184" name="Button 744" hidden="1">
              <a:extLst>
                <a:ext uri="{63B3BB69-23CF-44E3-9099-C40C66FF867C}">
                  <a14:compatExt spid="_x0000_s62184"/>
                </a:ext>
                <a:ext uri="{FF2B5EF4-FFF2-40B4-BE49-F238E27FC236}">
                  <a16:creationId xmlns:a16="http://schemas.microsoft.com/office/drawing/2014/main" xmlns="" id="{00000000-0008-0000-3C00-0000E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720963</xdr:row>
          <xdr:rowOff>0</xdr:rowOff>
        </xdr:from>
        <xdr:to>
          <xdr:col>10748</xdr:col>
          <xdr:colOff>0</xdr:colOff>
          <xdr:row>720963</xdr:row>
          <xdr:rowOff>0</xdr:rowOff>
        </xdr:to>
        <xdr:sp macro="" textlink="">
          <xdr:nvSpPr>
            <xdr:cNvPr id="62185" name="Button 745" hidden="1">
              <a:extLst>
                <a:ext uri="{63B3BB69-23CF-44E3-9099-C40C66FF867C}">
                  <a14:compatExt spid="_x0000_s62185"/>
                </a:ext>
                <a:ext uri="{FF2B5EF4-FFF2-40B4-BE49-F238E27FC236}">
                  <a16:creationId xmlns:a16="http://schemas.microsoft.com/office/drawing/2014/main" xmlns="" id="{00000000-0008-0000-3C00-0000E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786499</xdr:row>
          <xdr:rowOff>0</xdr:rowOff>
        </xdr:from>
        <xdr:to>
          <xdr:col>10748</xdr:col>
          <xdr:colOff>0</xdr:colOff>
          <xdr:row>786499</xdr:row>
          <xdr:rowOff>0</xdr:rowOff>
        </xdr:to>
        <xdr:sp macro="" textlink="">
          <xdr:nvSpPr>
            <xdr:cNvPr id="62186" name="Button 746" hidden="1">
              <a:extLst>
                <a:ext uri="{63B3BB69-23CF-44E3-9099-C40C66FF867C}">
                  <a14:compatExt spid="_x0000_s62186"/>
                </a:ext>
                <a:ext uri="{FF2B5EF4-FFF2-40B4-BE49-F238E27FC236}">
                  <a16:creationId xmlns:a16="http://schemas.microsoft.com/office/drawing/2014/main" xmlns="" id="{00000000-0008-0000-3C00-0000E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852035</xdr:row>
          <xdr:rowOff>0</xdr:rowOff>
        </xdr:from>
        <xdr:to>
          <xdr:col>10748</xdr:col>
          <xdr:colOff>0</xdr:colOff>
          <xdr:row>852035</xdr:row>
          <xdr:rowOff>0</xdr:rowOff>
        </xdr:to>
        <xdr:sp macro="" textlink="">
          <xdr:nvSpPr>
            <xdr:cNvPr id="62187" name="Button 747" hidden="1">
              <a:extLst>
                <a:ext uri="{63B3BB69-23CF-44E3-9099-C40C66FF867C}">
                  <a14:compatExt spid="_x0000_s62187"/>
                </a:ext>
                <a:ext uri="{FF2B5EF4-FFF2-40B4-BE49-F238E27FC236}">
                  <a16:creationId xmlns:a16="http://schemas.microsoft.com/office/drawing/2014/main" xmlns="" id="{00000000-0008-0000-3C00-0000E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917571</xdr:row>
          <xdr:rowOff>0</xdr:rowOff>
        </xdr:from>
        <xdr:to>
          <xdr:col>10748</xdr:col>
          <xdr:colOff>0</xdr:colOff>
          <xdr:row>917571</xdr:row>
          <xdr:rowOff>0</xdr:rowOff>
        </xdr:to>
        <xdr:sp macro="" textlink="">
          <xdr:nvSpPr>
            <xdr:cNvPr id="62188" name="Button 748" hidden="1">
              <a:extLst>
                <a:ext uri="{63B3BB69-23CF-44E3-9099-C40C66FF867C}">
                  <a14:compatExt spid="_x0000_s62188"/>
                </a:ext>
                <a:ext uri="{FF2B5EF4-FFF2-40B4-BE49-F238E27FC236}">
                  <a16:creationId xmlns:a16="http://schemas.microsoft.com/office/drawing/2014/main" xmlns="" id="{00000000-0008-0000-3C00-0000E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983107</xdr:row>
          <xdr:rowOff>0</xdr:rowOff>
        </xdr:from>
        <xdr:to>
          <xdr:col>10748</xdr:col>
          <xdr:colOff>0</xdr:colOff>
          <xdr:row>983107</xdr:row>
          <xdr:rowOff>0</xdr:rowOff>
        </xdr:to>
        <xdr:sp macro="" textlink="">
          <xdr:nvSpPr>
            <xdr:cNvPr id="62189" name="Button 749" hidden="1">
              <a:extLst>
                <a:ext uri="{63B3BB69-23CF-44E3-9099-C40C66FF867C}">
                  <a14:compatExt spid="_x0000_s62189"/>
                </a:ext>
                <a:ext uri="{FF2B5EF4-FFF2-40B4-BE49-F238E27FC236}">
                  <a16:creationId xmlns:a16="http://schemas.microsoft.com/office/drawing/2014/main" xmlns="" id="{00000000-0008-0000-3C00-0000E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67</xdr:row>
          <xdr:rowOff>0</xdr:rowOff>
        </xdr:from>
        <xdr:to>
          <xdr:col>11004</xdr:col>
          <xdr:colOff>0</xdr:colOff>
          <xdr:row>67</xdr:row>
          <xdr:rowOff>0</xdr:rowOff>
        </xdr:to>
        <xdr:sp macro="" textlink="">
          <xdr:nvSpPr>
            <xdr:cNvPr id="62190" name="Button 750" hidden="1">
              <a:extLst>
                <a:ext uri="{63B3BB69-23CF-44E3-9099-C40C66FF867C}">
                  <a14:compatExt spid="_x0000_s62190"/>
                </a:ext>
                <a:ext uri="{FF2B5EF4-FFF2-40B4-BE49-F238E27FC236}">
                  <a16:creationId xmlns:a16="http://schemas.microsoft.com/office/drawing/2014/main" xmlns="" id="{00000000-0008-0000-3C00-0000E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65603</xdr:row>
          <xdr:rowOff>0</xdr:rowOff>
        </xdr:from>
        <xdr:to>
          <xdr:col>11004</xdr:col>
          <xdr:colOff>0</xdr:colOff>
          <xdr:row>65603</xdr:row>
          <xdr:rowOff>0</xdr:rowOff>
        </xdr:to>
        <xdr:sp macro="" textlink="">
          <xdr:nvSpPr>
            <xdr:cNvPr id="62191" name="Button 751" hidden="1">
              <a:extLst>
                <a:ext uri="{63B3BB69-23CF-44E3-9099-C40C66FF867C}">
                  <a14:compatExt spid="_x0000_s62191"/>
                </a:ext>
                <a:ext uri="{FF2B5EF4-FFF2-40B4-BE49-F238E27FC236}">
                  <a16:creationId xmlns:a16="http://schemas.microsoft.com/office/drawing/2014/main" xmlns="" id="{00000000-0008-0000-3C00-0000E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131139</xdr:row>
          <xdr:rowOff>0</xdr:rowOff>
        </xdr:from>
        <xdr:to>
          <xdr:col>11004</xdr:col>
          <xdr:colOff>0</xdr:colOff>
          <xdr:row>131139</xdr:row>
          <xdr:rowOff>0</xdr:rowOff>
        </xdr:to>
        <xdr:sp macro="" textlink="">
          <xdr:nvSpPr>
            <xdr:cNvPr id="62192" name="Button 752" hidden="1">
              <a:extLst>
                <a:ext uri="{63B3BB69-23CF-44E3-9099-C40C66FF867C}">
                  <a14:compatExt spid="_x0000_s62192"/>
                </a:ext>
                <a:ext uri="{FF2B5EF4-FFF2-40B4-BE49-F238E27FC236}">
                  <a16:creationId xmlns:a16="http://schemas.microsoft.com/office/drawing/2014/main" xmlns="" id="{00000000-0008-0000-3C00-0000F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196675</xdr:row>
          <xdr:rowOff>0</xdr:rowOff>
        </xdr:from>
        <xdr:to>
          <xdr:col>11004</xdr:col>
          <xdr:colOff>0</xdr:colOff>
          <xdr:row>196675</xdr:row>
          <xdr:rowOff>0</xdr:rowOff>
        </xdr:to>
        <xdr:sp macro="" textlink="">
          <xdr:nvSpPr>
            <xdr:cNvPr id="62193" name="Button 753" hidden="1">
              <a:extLst>
                <a:ext uri="{63B3BB69-23CF-44E3-9099-C40C66FF867C}">
                  <a14:compatExt spid="_x0000_s62193"/>
                </a:ext>
                <a:ext uri="{FF2B5EF4-FFF2-40B4-BE49-F238E27FC236}">
                  <a16:creationId xmlns:a16="http://schemas.microsoft.com/office/drawing/2014/main" xmlns="" id="{00000000-0008-0000-3C00-0000F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262211</xdr:row>
          <xdr:rowOff>0</xdr:rowOff>
        </xdr:from>
        <xdr:to>
          <xdr:col>11004</xdr:col>
          <xdr:colOff>0</xdr:colOff>
          <xdr:row>262211</xdr:row>
          <xdr:rowOff>0</xdr:rowOff>
        </xdr:to>
        <xdr:sp macro="" textlink="">
          <xdr:nvSpPr>
            <xdr:cNvPr id="62194" name="Button 754" hidden="1">
              <a:extLst>
                <a:ext uri="{63B3BB69-23CF-44E3-9099-C40C66FF867C}">
                  <a14:compatExt spid="_x0000_s62194"/>
                </a:ext>
                <a:ext uri="{FF2B5EF4-FFF2-40B4-BE49-F238E27FC236}">
                  <a16:creationId xmlns:a16="http://schemas.microsoft.com/office/drawing/2014/main" xmlns="" id="{00000000-0008-0000-3C00-0000F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327747</xdr:row>
          <xdr:rowOff>0</xdr:rowOff>
        </xdr:from>
        <xdr:to>
          <xdr:col>11004</xdr:col>
          <xdr:colOff>0</xdr:colOff>
          <xdr:row>327747</xdr:row>
          <xdr:rowOff>0</xdr:rowOff>
        </xdr:to>
        <xdr:sp macro="" textlink="">
          <xdr:nvSpPr>
            <xdr:cNvPr id="62195" name="Button 755" hidden="1">
              <a:extLst>
                <a:ext uri="{63B3BB69-23CF-44E3-9099-C40C66FF867C}">
                  <a14:compatExt spid="_x0000_s62195"/>
                </a:ext>
                <a:ext uri="{FF2B5EF4-FFF2-40B4-BE49-F238E27FC236}">
                  <a16:creationId xmlns:a16="http://schemas.microsoft.com/office/drawing/2014/main" xmlns="" id="{00000000-0008-0000-3C00-0000F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393283</xdr:row>
          <xdr:rowOff>0</xdr:rowOff>
        </xdr:from>
        <xdr:to>
          <xdr:col>11004</xdr:col>
          <xdr:colOff>0</xdr:colOff>
          <xdr:row>393283</xdr:row>
          <xdr:rowOff>0</xdr:rowOff>
        </xdr:to>
        <xdr:sp macro="" textlink="">
          <xdr:nvSpPr>
            <xdr:cNvPr id="62196" name="Button 756" hidden="1">
              <a:extLst>
                <a:ext uri="{63B3BB69-23CF-44E3-9099-C40C66FF867C}">
                  <a14:compatExt spid="_x0000_s62196"/>
                </a:ext>
                <a:ext uri="{FF2B5EF4-FFF2-40B4-BE49-F238E27FC236}">
                  <a16:creationId xmlns:a16="http://schemas.microsoft.com/office/drawing/2014/main" xmlns="" id="{00000000-0008-0000-3C00-0000F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458819</xdr:row>
          <xdr:rowOff>0</xdr:rowOff>
        </xdr:from>
        <xdr:to>
          <xdr:col>11004</xdr:col>
          <xdr:colOff>0</xdr:colOff>
          <xdr:row>458819</xdr:row>
          <xdr:rowOff>0</xdr:rowOff>
        </xdr:to>
        <xdr:sp macro="" textlink="">
          <xdr:nvSpPr>
            <xdr:cNvPr id="62197" name="Button 757" hidden="1">
              <a:extLst>
                <a:ext uri="{63B3BB69-23CF-44E3-9099-C40C66FF867C}">
                  <a14:compatExt spid="_x0000_s62197"/>
                </a:ext>
                <a:ext uri="{FF2B5EF4-FFF2-40B4-BE49-F238E27FC236}">
                  <a16:creationId xmlns:a16="http://schemas.microsoft.com/office/drawing/2014/main" xmlns="" id="{00000000-0008-0000-3C00-0000F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524355</xdr:row>
          <xdr:rowOff>0</xdr:rowOff>
        </xdr:from>
        <xdr:to>
          <xdr:col>11004</xdr:col>
          <xdr:colOff>0</xdr:colOff>
          <xdr:row>524355</xdr:row>
          <xdr:rowOff>0</xdr:rowOff>
        </xdr:to>
        <xdr:sp macro="" textlink="">
          <xdr:nvSpPr>
            <xdr:cNvPr id="62198" name="Button 758" hidden="1">
              <a:extLst>
                <a:ext uri="{63B3BB69-23CF-44E3-9099-C40C66FF867C}">
                  <a14:compatExt spid="_x0000_s62198"/>
                </a:ext>
                <a:ext uri="{FF2B5EF4-FFF2-40B4-BE49-F238E27FC236}">
                  <a16:creationId xmlns:a16="http://schemas.microsoft.com/office/drawing/2014/main" xmlns="" id="{00000000-0008-0000-3C00-0000F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589891</xdr:row>
          <xdr:rowOff>0</xdr:rowOff>
        </xdr:from>
        <xdr:to>
          <xdr:col>11004</xdr:col>
          <xdr:colOff>0</xdr:colOff>
          <xdr:row>589891</xdr:row>
          <xdr:rowOff>0</xdr:rowOff>
        </xdr:to>
        <xdr:sp macro="" textlink="">
          <xdr:nvSpPr>
            <xdr:cNvPr id="62199" name="Button 759" hidden="1">
              <a:extLst>
                <a:ext uri="{63B3BB69-23CF-44E3-9099-C40C66FF867C}">
                  <a14:compatExt spid="_x0000_s62199"/>
                </a:ext>
                <a:ext uri="{FF2B5EF4-FFF2-40B4-BE49-F238E27FC236}">
                  <a16:creationId xmlns:a16="http://schemas.microsoft.com/office/drawing/2014/main" xmlns="" id="{00000000-0008-0000-3C00-0000F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655427</xdr:row>
          <xdr:rowOff>0</xdr:rowOff>
        </xdr:from>
        <xdr:to>
          <xdr:col>11004</xdr:col>
          <xdr:colOff>0</xdr:colOff>
          <xdr:row>655427</xdr:row>
          <xdr:rowOff>0</xdr:rowOff>
        </xdr:to>
        <xdr:sp macro="" textlink="">
          <xdr:nvSpPr>
            <xdr:cNvPr id="62200" name="Button 760" hidden="1">
              <a:extLst>
                <a:ext uri="{63B3BB69-23CF-44E3-9099-C40C66FF867C}">
                  <a14:compatExt spid="_x0000_s62200"/>
                </a:ext>
                <a:ext uri="{FF2B5EF4-FFF2-40B4-BE49-F238E27FC236}">
                  <a16:creationId xmlns:a16="http://schemas.microsoft.com/office/drawing/2014/main" xmlns="" id="{00000000-0008-0000-3C00-0000F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720963</xdr:row>
          <xdr:rowOff>0</xdr:rowOff>
        </xdr:from>
        <xdr:to>
          <xdr:col>11004</xdr:col>
          <xdr:colOff>0</xdr:colOff>
          <xdr:row>720963</xdr:row>
          <xdr:rowOff>0</xdr:rowOff>
        </xdr:to>
        <xdr:sp macro="" textlink="">
          <xdr:nvSpPr>
            <xdr:cNvPr id="62201" name="Button 761" hidden="1">
              <a:extLst>
                <a:ext uri="{63B3BB69-23CF-44E3-9099-C40C66FF867C}">
                  <a14:compatExt spid="_x0000_s62201"/>
                </a:ext>
                <a:ext uri="{FF2B5EF4-FFF2-40B4-BE49-F238E27FC236}">
                  <a16:creationId xmlns:a16="http://schemas.microsoft.com/office/drawing/2014/main" xmlns="" id="{00000000-0008-0000-3C00-0000F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786499</xdr:row>
          <xdr:rowOff>0</xdr:rowOff>
        </xdr:from>
        <xdr:to>
          <xdr:col>11004</xdr:col>
          <xdr:colOff>0</xdr:colOff>
          <xdr:row>786499</xdr:row>
          <xdr:rowOff>0</xdr:rowOff>
        </xdr:to>
        <xdr:sp macro="" textlink="">
          <xdr:nvSpPr>
            <xdr:cNvPr id="62202" name="Button 762" hidden="1">
              <a:extLst>
                <a:ext uri="{63B3BB69-23CF-44E3-9099-C40C66FF867C}">
                  <a14:compatExt spid="_x0000_s62202"/>
                </a:ext>
                <a:ext uri="{FF2B5EF4-FFF2-40B4-BE49-F238E27FC236}">
                  <a16:creationId xmlns:a16="http://schemas.microsoft.com/office/drawing/2014/main" xmlns="" id="{00000000-0008-0000-3C00-0000F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852035</xdr:row>
          <xdr:rowOff>0</xdr:rowOff>
        </xdr:from>
        <xdr:to>
          <xdr:col>11004</xdr:col>
          <xdr:colOff>0</xdr:colOff>
          <xdr:row>852035</xdr:row>
          <xdr:rowOff>0</xdr:rowOff>
        </xdr:to>
        <xdr:sp macro="" textlink="">
          <xdr:nvSpPr>
            <xdr:cNvPr id="62203" name="Button 763" hidden="1">
              <a:extLst>
                <a:ext uri="{63B3BB69-23CF-44E3-9099-C40C66FF867C}">
                  <a14:compatExt spid="_x0000_s62203"/>
                </a:ext>
                <a:ext uri="{FF2B5EF4-FFF2-40B4-BE49-F238E27FC236}">
                  <a16:creationId xmlns:a16="http://schemas.microsoft.com/office/drawing/2014/main" xmlns="" id="{00000000-0008-0000-3C00-0000F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917571</xdr:row>
          <xdr:rowOff>0</xdr:rowOff>
        </xdr:from>
        <xdr:to>
          <xdr:col>11004</xdr:col>
          <xdr:colOff>0</xdr:colOff>
          <xdr:row>917571</xdr:row>
          <xdr:rowOff>0</xdr:rowOff>
        </xdr:to>
        <xdr:sp macro="" textlink="">
          <xdr:nvSpPr>
            <xdr:cNvPr id="62204" name="Button 764" hidden="1">
              <a:extLst>
                <a:ext uri="{63B3BB69-23CF-44E3-9099-C40C66FF867C}">
                  <a14:compatExt spid="_x0000_s62204"/>
                </a:ext>
                <a:ext uri="{FF2B5EF4-FFF2-40B4-BE49-F238E27FC236}">
                  <a16:creationId xmlns:a16="http://schemas.microsoft.com/office/drawing/2014/main" xmlns="" id="{00000000-0008-0000-3C00-0000F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983107</xdr:row>
          <xdr:rowOff>0</xdr:rowOff>
        </xdr:from>
        <xdr:to>
          <xdr:col>11004</xdr:col>
          <xdr:colOff>0</xdr:colOff>
          <xdr:row>983107</xdr:row>
          <xdr:rowOff>0</xdr:rowOff>
        </xdr:to>
        <xdr:sp macro="" textlink="">
          <xdr:nvSpPr>
            <xdr:cNvPr id="62205" name="Button 765" hidden="1">
              <a:extLst>
                <a:ext uri="{63B3BB69-23CF-44E3-9099-C40C66FF867C}">
                  <a14:compatExt spid="_x0000_s62205"/>
                </a:ext>
                <a:ext uri="{FF2B5EF4-FFF2-40B4-BE49-F238E27FC236}">
                  <a16:creationId xmlns:a16="http://schemas.microsoft.com/office/drawing/2014/main" xmlns="" id="{00000000-0008-0000-3C00-0000F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67</xdr:row>
          <xdr:rowOff>0</xdr:rowOff>
        </xdr:from>
        <xdr:to>
          <xdr:col>11260</xdr:col>
          <xdr:colOff>0</xdr:colOff>
          <xdr:row>67</xdr:row>
          <xdr:rowOff>0</xdr:rowOff>
        </xdr:to>
        <xdr:sp macro="" textlink="">
          <xdr:nvSpPr>
            <xdr:cNvPr id="62206" name="Button 766" hidden="1">
              <a:extLst>
                <a:ext uri="{63B3BB69-23CF-44E3-9099-C40C66FF867C}">
                  <a14:compatExt spid="_x0000_s62206"/>
                </a:ext>
                <a:ext uri="{FF2B5EF4-FFF2-40B4-BE49-F238E27FC236}">
                  <a16:creationId xmlns:a16="http://schemas.microsoft.com/office/drawing/2014/main" xmlns="" id="{00000000-0008-0000-3C00-0000F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65603</xdr:row>
          <xdr:rowOff>0</xdr:rowOff>
        </xdr:from>
        <xdr:to>
          <xdr:col>11260</xdr:col>
          <xdr:colOff>0</xdr:colOff>
          <xdr:row>65603</xdr:row>
          <xdr:rowOff>0</xdr:rowOff>
        </xdr:to>
        <xdr:sp macro="" textlink="">
          <xdr:nvSpPr>
            <xdr:cNvPr id="62207" name="Button 767" hidden="1">
              <a:extLst>
                <a:ext uri="{63B3BB69-23CF-44E3-9099-C40C66FF867C}">
                  <a14:compatExt spid="_x0000_s62207"/>
                </a:ext>
                <a:ext uri="{FF2B5EF4-FFF2-40B4-BE49-F238E27FC236}">
                  <a16:creationId xmlns:a16="http://schemas.microsoft.com/office/drawing/2014/main" xmlns="" id="{00000000-0008-0000-3C00-0000F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131139</xdr:row>
          <xdr:rowOff>0</xdr:rowOff>
        </xdr:from>
        <xdr:to>
          <xdr:col>11260</xdr:col>
          <xdr:colOff>0</xdr:colOff>
          <xdr:row>131139</xdr:row>
          <xdr:rowOff>0</xdr:rowOff>
        </xdr:to>
        <xdr:sp macro="" textlink="">
          <xdr:nvSpPr>
            <xdr:cNvPr id="62208" name="Button 768" hidden="1">
              <a:extLst>
                <a:ext uri="{63B3BB69-23CF-44E3-9099-C40C66FF867C}">
                  <a14:compatExt spid="_x0000_s62208"/>
                </a:ext>
                <a:ext uri="{FF2B5EF4-FFF2-40B4-BE49-F238E27FC236}">
                  <a16:creationId xmlns:a16="http://schemas.microsoft.com/office/drawing/2014/main" xmlns="" id="{00000000-0008-0000-3C00-00000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196675</xdr:row>
          <xdr:rowOff>0</xdr:rowOff>
        </xdr:from>
        <xdr:to>
          <xdr:col>11260</xdr:col>
          <xdr:colOff>0</xdr:colOff>
          <xdr:row>196675</xdr:row>
          <xdr:rowOff>0</xdr:rowOff>
        </xdr:to>
        <xdr:sp macro="" textlink="">
          <xdr:nvSpPr>
            <xdr:cNvPr id="62209" name="Button 769" hidden="1">
              <a:extLst>
                <a:ext uri="{63B3BB69-23CF-44E3-9099-C40C66FF867C}">
                  <a14:compatExt spid="_x0000_s62209"/>
                </a:ext>
                <a:ext uri="{FF2B5EF4-FFF2-40B4-BE49-F238E27FC236}">
                  <a16:creationId xmlns:a16="http://schemas.microsoft.com/office/drawing/2014/main" xmlns="" id="{00000000-0008-0000-3C00-00000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262211</xdr:row>
          <xdr:rowOff>0</xdr:rowOff>
        </xdr:from>
        <xdr:to>
          <xdr:col>11260</xdr:col>
          <xdr:colOff>0</xdr:colOff>
          <xdr:row>262211</xdr:row>
          <xdr:rowOff>0</xdr:rowOff>
        </xdr:to>
        <xdr:sp macro="" textlink="">
          <xdr:nvSpPr>
            <xdr:cNvPr id="62210" name="Button 770" hidden="1">
              <a:extLst>
                <a:ext uri="{63B3BB69-23CF-44E3-9099-C40C66FF867C}">
                  <a14:compatExt spid="_x0000_s62210"/>
                </a:ext>
                <a:ext uri="{FF2B5EF4-FFF2-40B4-BE49-F238E27FC236}">
                  <a16:creationId xmlns:a16="http://schemas.microsoft.com/office/drawing/2014/main" xmlns="" id="{00000000-0008-0000-3C00-00000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327747</xdr:row>
          <xdr:rowOff>0</xdr:rowOff>
        </xdr:from>
        <xdr:to>
          <xdr:col>11260</xdr:col>
          <xdr:colOff>0</xdr:colOff>
          <xdr:row>327747</xdr:row>
          <xdr:rowOff>0</xdr:rowOff>
        </xdr:to>
        <xdr:sp macro="" textlink="">
          <xdr:nvSpPr>
            <xdr:cNvPr id="62211" name="Button 771" hidden="1">
              <a:extLst>
                <a:ext uri="{63B3BB69-23CF-44E3-9099-C40C66FF867C}">
                  <a14:compatExt spid="_x0000_s62211"/>
                </a:ext>
                <a:ext uri="{FF2B5EF4-FFF2-40B4-BE49-F238E27FC236}">
                  <a16:creationId xmlns:a16="http://schemas.microsoft.com/office/drawing/2014/main" xmlns="" id="{00000000-0008-0000-3C00-00000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393283</xdr:row>
          <xdr:rowOff>0</xdr:rowOff>
        </xdr:from>
        <xdr:to>
          <xdr:col>11260</xdr:col>
          <xdr:colOff>0</xdr:colOff>
          <xdr:row>393283</xdr:row>
          <xdr:rowOff>0</xdr:rowOff>
        </xdr:to>
        <xdr:sp macro="" textlink="">
          <xdr:nvSpPr>
            <xdr:cNvPr id="62212" name="Button 772" hidden="1">
              <a:extLst>
                <a:ext uri="{63B3BB69-23CF-44E3-9099-C40C66FF867C}">
                  <a14:compatExt spid="_x0000_s62212"/>
                </a:ext>
                <a:ext uri="{FF2B5EF4-FFF2-40B4-BE49-F238E27FC236}">
                  <a16:creationId xmlns:a16="http://schemas.microsoft.com/office/drawing/2014/main" xmlns="" id="{00000000-0008-0000-3C00-00000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458819</xdr:row>
          <xdr:rowOff>0</xdr:rowOff>
        </xdr:from>
        <xdr:to>
          <xdr:col>11260</xdr:col>
          <xdr:colOff>0</xdr:colOff>
          <xdr:row>458819</xdr:row>
          <xdr:rowOff>0</xdr:rowOff>
        </xdr:to>
        <xdr:sp macro="" textlink="">
          <xdr:nvSpPr>
            <xdr:cNvPr id="62213" name="Button 773" hidden="1">
              <a:extLst>
                <a:ext uri="{63B3BB69-23CF-44E3-9099-C40C66FF867C}">
                  <a14:compatExt spid="_x0000_s62213"/>
                </a:ext>
                <a:ext uri="{FF2B5EF4-FFF2-40B4-BE49-F238E27FC236}">
                  <a16:creationId xmlns:a16="http://schemas.microsoft.com/office/drawing/2014/main" xmlns="" id="{00000000-0008-0000-3C00-00000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524355</xdr:row>
          <xdr:rowOff>0</xdr:rowOff>
        </xdr:from>
        <xdr:to>
          <xdr:col>11260</xdr:col>
          <xdr:colOff>0</xdr:colOff>
          <xdr:row>524355</xdr:row>
          <xdr:rowOff>0</xdr:rowOff>
        </xdr:to>
        <xdr:sp macro="" textlink="">
          <xdr:nvSpPr>
            <xdr:cNvPr id="62214" name="Button 774" hidden="1">
              <a:extLst>
                <a:ext uri="{63B3BB69-23CF-44E3-9099-C40C66FF867C}">
                  <a14:compatExt spid="_x0000_s62214"/>
                </a:ext>
                <a:ext uri="{FF2B5EF4-FFF2-40B4-BE49-F238E27FC236}">
                  <a16:creationId xmlns:a16="http://schemas.microsoft.com/office/drawing/2014/main" xmlns="" id="{00000000-0008-0000-3C00-00000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589891</xdr:row>
          <xdr:rowOff>0</xdr:rowOff>
        </xdr:from>
        <xdr:to>
          <xdr:col>11260</xdr:col>
          <xdr:colOff>0</xdr:colOff>
          <xdr:row>589891</xdr:row>
          <xdr:rowOff>0</xdr:rowOff>
        </xdr:to>
        <xdr:sp macro="" textlink="">
          <xdr:nvSpPr>
            <xdr:cNvPr id="62215" name="Button 775" hidden="1">
              <a:extLst>
                <a:ext uri="{63B3BB69-23CF-44E3-9099-C40C66FF867C}">
                  <a14:compatExt spid="_x0000_s62215"/>
                </a:ext>
                <a:ext uri="{FF2B5EF4-FFF2-40B4-BE49-F238E27FC236}">
                  <a16:creationId xmlns:a16="http://schemas.microsoft.com/office/drawing/2014/main" xmlns="" id="{00000000-0008-0000-3C00-00000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655427</xdr:row>
          <xdr:rowOff>0</xdr:rowOff>
        </xdr:from>
        <xdr:to>
          <xdr:col>11260</xdr:col>
          <xdr:colOff>0</xdr:colOff>
          <xdr:row>655427</xdr:row>
          <xdr:rowOff>0</xdr:rowOff>
        </xdr:to>
        <xdr:sp macro="" textlink="">
          <xdr:nvSpPr>
            <xdr:cNvPr id="62216" name="Button 776" hidden="1">
              <a:extLst>
                <a:ext uri="{63B3BB69-23CF-44E3-9099-C40C66FF867C}">
                  <a14:compatExt spid="_x0000_s62216"/>
                </a:ext>
                <a:ext uri="{FF2B5EF4-FFF2-40B4-BE49-F238E27FC236}">
                  <a16:creationId xmlns:a16="http://schemas.microsoft.com/office/drawing/2014/main" xmlns="" id="{00000000-0008-0000-3C00-00000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720963</xdr:row>
          <xdr:rowOff>0</xdr:rowOff>
        </xdr:from>
        <xdr:to>
          <xdr:col>11260</xdr:col>
          <xdr:colOff>0</xdr:colOff>
          <xdr:row>720963</xdr:row>
          <xdr:rowOff>0</xdr:rowOff>
        </xdr:to>
        <xdr:sp macro="" textlink="">
          <xdr:nvSpPr>
            <xdr:cNvPr id="62217" name="Button 777" hidden="1">
              <a:extLst>
                <a:ext uri="{63B3BB69-23CF-44E3-9099-C40C66FF867C}">
                  <a14:compatExt spid="_x0000_s62217"/>
                </a:ext>
                <a:ext uri="{FF2B5EF4-FFF2-40B4-BE49-F238E27FC236}">
                  <a16:creationId xmlns:a16="http://schemas.microsoft.com/office/drawing/2014/main" xmlns="" id="{00000000-0008-0000-3C00-00000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786499</xdr:row>
          <xdr:rowOff>0</xdr:rowOff>
        </xdr:from>
        <xdr:to>
          <xdr:col>11260</xdr:col>
          <xdr:colOff>0</xdr:colOff>
          <xdr:row>786499</xdr:row>
          <xdr:rowOff>0</xdr:rowOff>
        </xdr:to>
        <xdr:sp macro="" textlink="">
          <xdr:nvSpPr>
            <xdr:cNvPr id="62218" name="Button 778" hidden="1">
              <a:extLst>
                <a:ext uri="{63B3BB69-23CF-44E3-9099-C40C66FF867C}">
                  <a14:compatExt spid="_x0000_s62218"/>
                </a:ext>
                <a:ext uri="{FF2B5EF4-FFF2-40B4-BE49-F238E27FC236}">
                  <a16:creationId xmlns:a16="http://schemas.microsoft.com/office/drawing/2014/main" xmlns="" id="{00000000-0008-0000-3C00-00000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852035</xdr:row>
          <xdr:rowOff>0</xdr:rowOff>
        </xdr:from>
        <xdr:to>
          <xdr:col>11260</xdr:col>
          <xdr:colOff>0</xdr:colOff>
          <xdr:row>852035</xdr:row>
          <xdr:rowOff>0</xdr:rowOff>
        </xdr:to>
        <xdr:sp macro="" textlink="">
          <xdr:nvSpPr>
            <xdr:cNvPr id="62219" name="Button 779" hidden="1">
              <a:extLst>
                <a:ext uri="{63B3BB69-23CF-44E3-9099-C40C66FF867C}">
                  <a14:compatExt spid="_x0000_s62219"/>
                </a:ext>
                <a:ext uri="{FF2B5EF4-FFF2-40B4-BE49-F238E27FC236}">
                  <a16:creationId xmlns:a16="http://schemas.microsoft.com/office/drawing/2014/main" xmlns="" id="{00000000-0008-0000-3C00-00000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917571</xdr:row>
          <xdr:rowOff>0</xdr:rowOff>
        </xdr:from>
        <xdr:to>
          <xdr:col>11260</xdr:col>
          <xdr:colOff>0</xdr:colOff>
          <xdr:row>917571</xdr:row>
          <xdr:rowOff>0</xdr:rowOff>
        </xdr:to>
        <xdr:sp macro="" textlink="">
          <xdr:nvSpPr>
            <xdr:cNvPr id="62220" name="Button 780" hidden="1">
              <a:extLst>
                <a:ext uri="{63B3BB69-23CF-44E3-9099-C40C66FF867C}">
                  <a14:compatExt spid="_x0000_s62220"/>
                </a:ext>
                <a:ext uri="{FF2B5EF4-FFF2-40B4-BE49-F238E27FC236}">
                  <a16:creationId xmlns:a16="http://schemas.microsoft.com/office/drawing/2014/main" xmlns="" id="{00000000-0008-0000-3C00-00000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983107</xdr:row>
          <xdr:rowOff>0</xdr:rowOff>
        </xdr:from>
        <xdr:to>
          <xdr:col>11260</xdr:col>
          <xdr:colOff>0</xdr:colOff>
          <xdr:row>983107</xdr:row>
          <xdr:rowOff>0</xdr:rowOff>
        </xdr:to>
        <xdr:sp macro="" textlink="">
          <xdr:nvSpPr>
            <xdr:cNvPr id="62221" name="Button 781" hidden="1">
              <a:extLst>
                <a:ext uri="{63B3BB69-23CF-44E3-9099-C40C66FF867C}">
                  <a14:compatExt spid="_x0000_s62221"/>
                </a:ext>
                <a:ext uri="{FF2B5EF4-FFF2-40B4-BE49-F238E27FC236}">
                  <a16:creationId xmlns:a16="http://schemas.microsoft.com/office/drawing/2014/main" xmlns="" id="{00000000-0008-0000-3C00-00000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67</xdr:row>
          <xdr:rowOff>0</xdr:rowOff>
        </xdr:from>
        <xdr:to>
          <xdr:col>11516</xdr:col>
          <xdr:colOff>0</xdr:colOff>
          <xdr:row>67</xdr:row>
          <xdr:rowOff>0</xdr:rowOff>
        </xdr:to>
        <xdr:sp macro="" textlink="">
          <xdr:nvSpPr>
            <xdr:cNvPr id="62222" name="Button 782" hidden="1">
              <a:extLst>
                <a:ext uri="{63B3BB69-23CF-44E3-9099-C40C66FF867C}">
                  <a14:compatExt spid="_x0000_s62222"/>
                </a:ext>
                <a:ext uri="{FF2B5EF4-FFF2-40B4-BE49-F238E27FC236}">
                  <a16:creationId xmlns:a16="http://schemas.microsoft.com/office/drawing/2014/main" xmlns="" id="{00000000-0008-0000-3C00-00000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65603</xdr:row>
          <xdr:rowOff>0</xdr:rowOff>
        </xdr:from>
        <xdr:to>
          <xdr:col>11516</xdr:col>
          <xdr:colOff>0</xdr:colOff>
          <xdr:row>65603</xdr:row>
          <xdr:rowOff>0</xdr:rowOff>
        </xdr:to>
        <xdr:sp macro="" textlink="">
          <xdr:nvSpPr>
            <xdr:cNvPr id="62223" name="Button 783" hidden="1">
              <a:extLst>
                <a:ext uri="{63B3BB69-23CF-44E3-9099-C40C66FF867C}">
                  <a14:compatExt spid="_x0000_s62223"/>
                </a:ext>
                <a:ext uri="{FF2B5EF4-FFF2-40B4-BE49-F238E27FC236}">
                  <a16:creationId xmlns:a16="http://schemas.microsoft.com/office/drawing/2014/main" xmlns="" id="{00000000-0008-0000-3C00-00000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131139</xdr:row>
          <xdr:rowOff>0</xdr:rowOff>
        </xdr:from>
        <xdr:to>
          <xdr:col>11516</xdr:col>
          <xdr:colOff>0</xdr:colOff>
          <xdr:row>131139</xdr:row>
          <xdr:rowOff>0</xdr:rowOff>
        </xdr:to>
        <xdr:sp macro="" textlink="">
          <xdr:nvSpPr>
            <xdr:cNvPr id="62224" name="Button 784" hidden="1">
              <a:extLst>
                <a:ext uri="{63B3BB69-23CF-44E3-9099-C40C66FF867C}">
                  <a14:compatExt spid="_x0000_s62224"/>
                </a:ext>
                <a:ext uri="{FF2B5EF4-FFF2-40B4-BE49-F238E27FC236}">
                  <a16:creationId xmlns:a16="http://schemas.microsoft.com/office/drawing/2014/main" xmlns="" id="{00000000-0008-0000-3C00-00001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196675</xdr:row>
          <xdr:rowOff>0</xdr:rowOff>
        </xdr:from>
        <xdr:to>
          <xdr:col>11516</xdr:col>
          <xdr:colOff>0</xdr:colOff>
          <xdr:row>196675</xdr:row>
          <xdr:rowOff>0</xdr:rowOff>
        </xdr:to>
        <xdr:sp macro="" textlink="">
          <xdr:nvSpPr>
            <xdr:cNvPr id="62225" name="Button 785" hidden="1">
              <a:extLst>
                <a:ext uri="{63B3BB69-23CF-44E3-9099-C40C66FF867C}">
                  <a14:compatExt spid="_x0000_s62225"/>
                </a:ext>
                <a:ext uri="{FF2B5EF4-FFF2-40B4-BE49-F238E27FC236}">
                  <a16:creationId xmlns:a16="http://schemas.microsoft.com/office/drawing/2014/main" xmlns="" id="{00000000-0008-0000-3C00-00001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262211</xdr:row>
          <xdr:rowOff>0</xdr:rowOff>
        </xdr:from>
        <xdr:to>
          <xdr:col>11516</xdr:col>
          <xdr:colOff>0</xdr:colOff>
          <xdr:row>262211</xdr:row>
          <xdr:rowOff>0</xdr:rowOff>
        </xdr:to>
        <xdr:sp macro="" textlink="">
          <xdr:nvSpPr>
            <xdr:cNvPr id="62226" name="Button 786" hidden="1">
              <a:extLst>
                <a:ext uri="{63B3BB69-23CF-44E3-9099-C40C66FF867C}">
                  <a14:compatExt spid="_x0000_s62226"/>
                </a:ext>
                <a:ext uri="{FF2B5EF4-FFF2-40B4-BE49-F238E27FC236}">
                  <a16:creationId xmlns:a16="http://schemas.microsoft.com/office/drawing/2014/main" xmlns="" id="{00000000-0008-0000-3C00-00001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327747</xdr:row>
          <xdr:rowOff>0</xdr:rowOff>
        </xdr:from>
        <xdr:to>
          <xdr:col>11516</xdr:col>
          <xdr:colOff>0</xdr:colOff>
          <xdr:row>327747</xdr:row>
          <xdr:rowOff>0</xdr:rowOff>
        </xdr:to>
        <xdr:sp macro="" textlink="">
          <xdr:nvSpPr>
            <xdr:cNvPr id="62227" name="Button 787" hidden="1">
              <a:extLst>
                <a:ext uri="{63B3BB69-23CF-44E3-9099-C40C66FF867C}">
                  <a14:compatExt spid="_x0000_s62227"/>
                </a:ext>
                <a:ext uri="{FF2B5EF4-FFF2-40B4-BE49-F238E27FC236}">
                  <a16:creationId xmlns:a16="http://schemas.microsoft.com/office/drawing/2014/main" xmlns="" id="{00000000-0008-0000-3C00-00001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393283</xdr:row>
          <xdr:rowOff>0</xdr:rowOff>
        </xdr:from>
        <xdr:to>
          <xdr:col>11516</xdr:col>
          <xdr:colOff>0</xdr:colOff>
          <xdr:row>393283</xdr:row>
          <xdr:rowOff>0</xdr:rowOff>
        </xdr:to>
        <xdr:sp macro="" textlink="">
          <xdr:nvSpPr>
            <xdr:cNvPr id="62228" name="Button 788" hidden="1">
              <a:extLst>
                <a:ext uri="{63B3BB69-23CF-44E3-9099-C40C66FF867C}">
                  <a14:compatExt spid="_x0000_s62228"/>
                </a:ext>
                <a:ext uri="{FF2B5EF4-FFF2-40B4-BE49-F238E27FC236}">
                  <a16:creationId xmlns:a16="http://schemas.microsoft.com/office/drawing/2014/main" xmlns="" id="{00000000-0008-0000-3C00-00001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458819</xdr:row>
          <xdr:rowOff>0</xdr:rowOff>
        </xdr:from>
        <xdr:to>
          <xdr:col>11516</xdr:col>
          <xdr:colOff>0</xdr:colOff>
          <xdr:row>458819</xdr:row>
          <xdr:rowOff>0</xdr:rowOff>
        </xdr:to>
        <xdr:sp macro="" textlink="">
          <xdr:nvSpPr>
            <xdr:cNvPr id="62229" name="Button 789" hidden="1">
              <a:extLst>
                <a:ext uri="{63B3BB69-23CF-44E3-9099-C40C66FF867C}">
                  <a14:compatExt spid="_x0000_s62229"/>
                </a:ext>
                <a:ext uri="{FF2B5EF4-FFF2-40B4-BE49-F238E27FC236}">
                  <a16:creationId xmlns:a16="http://schemas.microsoft.com/office/drawing/2014/main" xmlns="" id="{00000000-0008-0000-3C00-00001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524355</xdr:row>
          <xdr:rowOff>0</xdr:rowOff>
        </xdr:from>
        <xdr:to>
          <xdr:col>11516</xdr:col>
          <xdr:colOff>0</xdr:colOff>
          <xdr:row>524355</xdr:row>
          <xdr:rowOff>0</xdr:rowOff>
        </xdr:to>
        <xdr:sp macro="" textlink="">
          <xdr:nvSpPr>
            <xdr:cNvPr id="62230" name="Button 790" hidden="1">
              <a:extLst>
                <a:ext uri="{63B3BB69-23CF-44E3-9099-C40C66FF867C}">
                  <a14:compatExt spid="_x0000_s62230"/>
                </a:ext>
                <a:ext uri="{FF2B5EF4-FFF2-40B4-BE49-F238E27FC236}">
                  <a16:creationId xmlns:a16="http://schemas.microsoft.com/office/drawing/2014/main" xmlns="" id="{00000000-0008-0000-3C00-00001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589891</xdr:row>
          <xdr:rowOff>0</xdr:rowOff>
        </xdr:from>
        <xdr:to>
          <xdr:col>11516</xdr:col>
          <xdr:colOff>0</xdr:colOff>
          <xdr:row>589891</xdr:row>
          <xdr:rowOff>0</xdr:rowOff>
        </xdr:to>
        <xdr:sp macro="" textlink="">
          <xdr:nvSpPr>
            <xdr:cNvPr id="62231" name="Button 791" hidden="1">
              <a:extLst>
                <a:ext uri="{63B3BB69-23CF-44E3-9099-C40C66FF867C}">
                  <a14:compatExt spid="_x0000_s62231"/>
                </a:ext>
                <a:ext uri="{FF2B5EF4-FFF2-40B4-BE49-F238E27FC236}">
                  <a16:creationId xmlns:a16="http://schemas.microsoft.com/office/drawing/2014/main" xmlns="" id="{00000000-0008-0000-3C00-00001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655427</xdr:row>
          <xdr:rowOff>0</xdr:rowOff>
        </xdr:from>
        <xdr:to>
          <xdr:col>11516</xdr:col>
          <xdr:colOff>0</xdr:colOff>
          <xdr:row>655427</xdr:row>
          <xdr:rowOff>0</xdr:rowOff>
        </xdr:to>
        <xdr:sp macro="" textlink="">
          <xdr:nvSpPr>
            <xdr:cNvPr id="62232" name="Button 792" hidden="1">
              <a:extLst>
                <a:ext uri="{63B3BB69-23CF-44E3-9099-C40C66FF867C}">
                  <a14:compatExt spid="_x0000_s62232"/>
                </a:ext>
                <a:ext uri="{FF2B5EF4-FFF2-40B4-BE49-F238E27FC236}">
                  <a16:creationId xmlns:a16="http://schemas.microsoft.com/office/drawing/2014/main" xmlns="" id="{00000000-0008-0000-3C00-00001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720963</xdr:row>
          <xdr:rowOff>0</xdr:rowOff>
        </xdr:from>
        <xdr:to>
          <xdr:col>11516</xdr:col>
          <xdr:colOff>0</xdr:colOff>
          <xdr:row>720963</xdr:row>
          <xdr:rowOff>0</xdr:rowOff>
        </xdr:to>
        <xdr:sp macro="" textlink="">
          <xdr:nvSpPr>
            <xdr:cNvPr id="62233" name="Button 793" hidden="1">
              <a:extLst>
                <a:ext uri="{63B3BB69-23CF-44E3-9099-C40C66FF867C}">
                  <a14:compatExt spid="_x0000_s62233"/>
                </a:ext>
                <a:ext uri="{FF2B5EF4-FFF2-40B4-BE49-F238E27FC236}">
                  <a16:creationId xmlns:a16="http://schemas.microsoft.com/office/drawing/2014/main" xmlns="" id="{00000000-0008-0000-3C00-00001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786499</xdr:row>
          <xdr:rowOff>0</xdr:rowOff>
        </xdr:from>
        <xdr:to>
          <xdr:col>11516</xdr:col>
          <xdr:colOff>0</xdr:colOff>
          <xdr:row>786499</xdr:row>
          <xdr:rowOff>0</xdr:rowOff>
        </xdr:to>
        <xdr:sp macro="" textlink="">
          <xdr:nvSpPr>
            <xdr:cNvPr id="62234" name="Button 794" hidden="1">
              <a:extLst>
                <a:ext uri="{63B3BB69-23CF-44E3-9099-C40C66FF867C}">
                  <a14:compatExt spid="_x0000_s62234"/>
                </a:ext>
                <a:ext uri="{FF2B5EF4-FFF2-40B4-BE49-F238E27FC236}">
                  <a16:creationId xmlns:a16="http://schemas.microsoft.com/office/drawing/2014/main" xmlns="" id="{00000000-0008-0000-3C00-00001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852035</xdr:row>
          <xdr:rowOff>0</xdr:rowOff>
        </xdr:from>
        <xdr:to>
          <xdr:col>11516</xdr:col>
          <xdr:colOff>0</xdr:colOff>
          <xdr:row>852035</xdr:row>
          <xdr:rowOff>0</xdr:rowOff>
        </xdr:to>
        <xdr:sp macro="" textlink="">
          <xdr:nvSpPr>
            <xdr:cNvPr id="62235" name="Button 795" hidden="1">
              <a:extLst>
                <a:ext uri="{63B3BB69-23CF-44E3-9099-C40C66FF867C}">
                  <a14:compatExt spid="_x0000_s62235"/>
                </a:ext>
                <a:ext uri="{FF2B5EF4-FFF2-40B4-BE49-F238E27FC236}">
                  <a16:creationId xmlns:a16="http://schemas.microsoft.com/office/drawing/2014/main" xmlns="" id="{00000000-0008-0000-3C00-00001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917571</xdr:row>
          <xdr:rowOff>0</xdr:rowOff>
        </xdr:from>
        <xdr:to>
          <xdr:col>11516</xdr:col>
          <xdr:colOff>0</xdr:colOff>
          <xdr:row>917571</xdr:row>
          <xdr:rowOff>0</xdr:rowOff>
        </xdr:to>
        <xdr:sp macro="" textlink="">
          <xdr:nvSpPr>
            <xdr:cNvPr id="62236" name="Button 796" hidden="1">
              <a:extLst>
                <a:ext uri="{63B3BB69-23CF-44E3-9099-C40C66FF867C}">
                  <a14:compatExt spid="_x0000_s62236"/>
                </a:ext>
                <a:ext uri="{FF2B5EF4-FFF2-40B4-BE49-F238E27FC236}">
                  <a16:creationId xmlns:a16="http://schemas.microsoft.com/office/drawing/2014/main" xmlns="" id="{00000000-0008-0000-3C00-00001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983107</xdr:row>
          <xdr:rowOff>0</xdr:rowOff>
        </xdr:from>
        <xdr:to>
          <xdr:col>11516</xdr:col>
          <xdr:colOff>0</xdr:colOff>
          <xdr:row>983107</xdr:row>
          <xdr:rowOff>0</xdr:rowOff>
        </xdr:to>
        <xdr:sp macro="" textlink="">
          <xdr:nvSpPr>
            <xdr:cNvPr id="62237" name="Button 797" hidden="1">
              <a:extLst>
                <a:ext uri="{63B3BB69-23CF-44E3-9099-C40C66FF867C}">
                  <a14:compatExt spid="_x0000_s62237"/>
                </a:ext>
                <a:ext uri="{FF2B5EF4-FFF2-40B4-BE49-F238E27FC236}">
                  <a16:creationId xmlns:a16="http://schemas.microsoft.com/office/drawing/2014/main" xmlns="" id="{00000000-0008-0000-3C00-00001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67</xdr:row>
          <xdr:rowOff>0</xdr:rowOff>
        </xdr:from>
        <xdr:to>
          <xdr:col>11772</xdr:col>
          <xdr:colOff>0</xdr:colOff>
          <xdr:row>67</xdr:row>
          <xdr:rowOff>0</xdr:rowOff>
        </xdr:to>
        <xdr:sp macro="" textlink="">
          <xdr:nvSpPr>
            <xdr:cNvPr id="62238" name="Button 798" hidden="1">
              <a:extLst>
                <a:ext uri="{63B3BB69-23CF-44E3-9099-C40C66FF867C}">
                  <a14:compatExt spid="_x0000_s62238"/>
                </a:ext>
                <a:ext uri="{FF2B5EF4-FFF2-40B4-BE49-F238E27FC236}">
                  <a16:creationId xmlns:a16="http://schemas.microsoft.com/office/drawing/2014/main" xmlns="" id="{00000000-0008-0000-3C00-00001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65603</xdr:row>
          <xdr:rowOff>0</xdr:rowOff>
        </xdr:from>
        <xdr:to>
          <xdr:col>11772</xdr:col>
          <xdr:colOff>0</xdr:colOff>
          <xdr:row>65603</xdr:row>
          <xdr:rowOff>0</xdr:rowOff>
        </xdr:to>
        <xdr:sp macro="" textlink="">
          <xdr:nvSpPr>
            <xdr:cNvPr id="62239" name="Button 799" hidden="1">
              <a:extLst>
                <a:ext uri="{63B3BB69-23CF-44E3-9099-C40C66FF867C}">
                  <a14:compatExt spid="_x0000_s62239"/>
                </a:ext>
                <a:ext uri="{FF2B5EF4-FFF2-40B4-BE49-F238E27FC236}">
                  <a16:creationId xmlns:a16="http://schemas.microsoft.com/office/drawing/2014/main" xmlns="" id="{00000000-0008-0000-3C00-00001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131139</xdr:row>
          <xdr:rowOff>0</xdr:rowOff>
        </xdr:from>
        <xdr:to>
          <xdr:col>11772</xdr:col>
          <xdr:colOff>0</xdr:colOff>
          <xdr:row>131139</xdr:row>
          <xdr:rowOff>0</xdr:rowOff>
        </xdr:to>
        <xdr:sp macro="" textlink="">
          <xdr:nvSpPr>
            <xdr:cNvPr id="62240" name="Button 800" hidden="1">
              <a:extLst>
                <a:ext uri="{63B3BB69-23CF-44E3-9099-C40C66FF867C}">
                  <a14:compatExt spid="_x0000_s62240"/>
                </a:ext>
                <a:ext uri="{FF2B5EF4-FFF2-40B4-BE49-F238E27FC236}">
                  <a16:creationId xmlns:a16="http://schemas.microsoft.com/office/drawing/2014/main" xmlns="" id="{00000000-0008-0000-3C00-00002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196675</xdr:row>
          <xdr:rowOff>0</xdr:rowOff>
        </xdr:from>
        <xdr:to>
          <xdr:col>11772</xdr:col>
          <xdr:colOff>0</xdr:colOff>
          <xdr:row>196675</xdr:row>
          <xdr:rowOff>0</xdr:rowOff>
        </xdr:to>
        <xdr:sp macro="" textlink="">
          <xdr:nvSpPr>
            <xdr:cNvPr id="62241" name="Button 801" hidden="1">
              <a:extLst>
                <a:ext uri="{63B3BB69-23CF-44E3-9099-C40C66FF867C}">
                  <a14:compatExt spid="_x0000_s62241"/>
                </a:ext>
                <a:ext uri="{FF2B5EF4-FFF2-40B4-BE49-F238E27FC236}">
                  <a16:creationId xmlns:a16="http://schemas.microsoft.com/office/drawing/2014/main" xmlns="" id="{00000000-0008-0000-3C00-00002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262211</xdr:row>
          <xdr:rowOff>0</xdr:rowOff>
        </xdr:from>
        <xdr:to>
          <xdr:col>11772</xdr:col>
          <xdr:colOff>0</xdr:colOff>
          <xdr:row>262211</xdr:row>
          <xdr:rowOff>0</xdr:rowOff>
        </xdr:to>
        <xdr:sp macro="" textlink="">
          <xdr:nvSpPr>
            <xdr:cNvPr id="62242" name="Button 802" hidden="1">
              <a:extLst>
                <a:ext uri="{63B3BB69-23CF-44E3-9099-C40C66FF867C}">
                  <a14:compatExt spid="_x0000_s62242"/>
                </a:ext>
                <a:ext uri="{FF2B5EF4-FFF2-40B4-BE49-F238E27FC236}">
                  <a16:creationId xmlns:a16="http://schemas.microsoft.com/office/drawing/2014/main" xmlns="" id="{00000000-0008-0000-3C00-00002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327747</xdr:row>
          <xdr:rowOff>0</xdr:rowOff>
        </xdr:from>
        <xdr:to>
          <xdr:col>11772</xdr:col>
          <xdr:colOff>0</xdr:colOff>
          <xdr:row>327747</xdr:row>
          <xdr:rowOff>0</xdr:rowOff>
        </xdr:to>
        <xdr:sp macro="" textlink="">
          <xdr:nvSpPr>
            <xdr:cNvPr id="62243" name="Button 803" hidden="1">
              <a:extLst>
                <a:ext uri="{63B3BB69-23CF-44E3-9099-C40C66FF867C}">
                  <a14:compatExt spid="_x0000_s62243"/>
                </a:ext>
                <a:ext uri="{FF2B5EF4-FFF2-40B4-BE49-F238E27FC236}">
                  <a16:creationId xmlns:a16="http://schemas.microsoft.com/office/drawing/2014/main" xmlns="" id="{00000000-0008-0000-3C00-00002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393283</xdr:row>
          <xdr:rowOff>0</xdr:rowOff>
        </xdr:from>
        <xdr:to>
          <xdr:col>11772</xdr:col>
          <xdr:colOff>0</xdr:colOff>
          <xdr:row>393283</xdr:row>
          <xdr:rowOff>0</xdr:rowOff>
        </xdr:to>
        <xdr:sp macro="" textlink="">
          <xdr:nvSpPr>
            <xdr:cNvPr id="62244" name="Button 804" hidden="1">
              <a:extLst>
                <a:ext uri="{63B3BB69-23CF-44E3-9099-C40C66FF867C}">
                  <a14:compatExt spid="_x0000_s62244"/>
                </a:ext>
                <a:ext uri="{FF2B5EF4-FFF2-40B4-BE49-F238E27FC236}">
                  <a16:creationId xmlns:a16="http://schemas.microsoft.com/office/drawing/2014/main" xmlns="" id="{00000000-0008-0000-3C00-00002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458819</xdr:row>
          <xdr:rowOff>0</xdr:rowOff>
        </xdr:from>
        <xdr:to>
          <xdr:col>11772</xdr:col>
          <xdr:colOff>0</xdr:colOff>
          <xdr:row>458819</xdr:row>
          <xdr:rowOff>0</xdr:rowOff>
        </xdr:to>
        <xdr:sp macro="" textlink="">
          <xdr:nvSpPr>
            <xdr:cNvPr id="62245" name="Button 805" hidden="1">
              <a:extLst>
                <a:ext uri="{63B3BB69-23CF-44E3-9099-C40C66FF867C}">
                  <a14:compatExt spid="_x0000_s62245"/>
                </a:ext>
                <a:ext uri="{FF2B5EF4-FFF2-40B4-BE49-F238E27FC236}">
                  <a16:creationId xmlns:a16="http://schemas.microsoft.com/office/drawing/2014/main" xmlns="" id="{00000000-0008-0000-3C00-00002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524355</xdr:row>
          <xdr:rowOff>0</xdr:rowOff>
        </xdr:from>
        <xdr:to>
          <xdr:col>11772</xdr:col>
          <xdr:colOff>0</xdr:colOff>
          <xdr:row>524355</xdr:row>
          <xdr:rowOff>0</xdr:rowOff>
        </xdr:to>
        <xdr:sp macro="" textlink="">
          <xdr:nvSpPr>
            <xdr:cNvPr id="62246" name="Button 806" hidden="1">
              <a:extLst>
                <a:ext uri="{63B3BB69-23CF-44E3-9099-C40C66FF867C}">
                  <a14:compatExt spid="_x0000_s62246"/>
                </a:ext>
                <a:ext uri="{FF2B5EF4-FFF2-40B4-BE49-F238E27FC236}">
                  <a16:creationId xmlns:a16="http://schemas.microsoft.com/office/drawing/2014/main" xmlns="" id="{00000000-0008-0000-3C00-00002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589891</xdr:row>
          <xdr:rowOff>0</xdr:rowOff>
        </xdr:from>
        <xdr:to>
          <xdr:col>11772</xdr:col>
          <xdr:colOff>0</xdr:colOff>
          <xdr:row>589891</xdr:row>
          <xdr:rowOff>0</xdr:rowOff>
        </xdr:to>
        <xdr:sp macro="" textlink="">
          <xdr:nvSpPr>
            <xdr:cNvPr id="62247" name="Button 807" hidden="1">
              <a:extLst>
                <a:ext uri="{63B3BB69-23CF-44E3-9099-C40C66FF867C}">
                  <a14:compatExt spid="_x0000_s62247"/>
                </a:ext>
                <a:ext uri="{FF2B5EF4-FFF2-40B4-BE49-F238E27FC236}">
                  <a16:creationId xmlns:a16="http://schemas.microsoft.com/office/drawing/2014/main" xmlns="" id="{00000000-0008-0000-3C00-00002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655427</xdr:row>
          <xdr:rowOff>0</xdr:rowOff>
        </xdr:from>
        <xdr:to>
          <xdr:col>11772</xdr:col>
          <xdr:colOff>0</xdr:colOff>
          <xdr:row>655427</xdr:row>
          <xdr:rowOff>0</xdr:rowOff>
        </xdr:to>
        <xdr:sp macro="" textlink="">
          <xdr:nvSpPr>
            <xdr:cNvPr id="62248" name="Button 808" hidden="1">
              <a:extLst>
                <a:ext uri="{63B3BB69-23CF-44E3-9099-C40C66FF867C}">
                  <a14:compatExt spid="_x0000_s62248"/>
                </a:ext>
                <a:ext uri="{FF2B5EF4-FFF2-40B4-BE49-F238E27FC236}">
                  <a16:creationId xmlns:a16="http://schemas.microsoft.com/office/drawing/2014/main" xmlns="" id="{00000000-0008-0000-3C00-00002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720963</xdr:row>
          <xdr:rowOff>0</xdr:rowOff>
        </xdr:from>
        <xdr:to>
          <xdr:col>11772</xdr:col>
          <xdr:colOff>0</xdr:colOff>
          <xdr:row>720963</xdr:row>
          <xdr:rowOff>0</xdr:rowOff>
        </xdr:to>
        <xdr:sp macro="" textlink="">
          <xdr:nvSpPr>
            <xdr:cNvPr id="62249" name="Button 809" hidden="1">
              <a:extLst>
                <a:ext uri="{63B3BB69-23CF-44E3-9099-C40C66FF867C}">
                  <a14:compatExt spid="_x0000_s62249"/>
                </a:ext>
                <a:ext uri="{FF2B5EF4-FFF2-40B4-BE49-F238E27FC236}">
                  <a16:creationId xmlns:a16="http://schemas.microsoft.com/office/drawing/2014/main" xmlns="" id="{00000000-0008-0000-3C00-00002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786499</xdr:row>
          <xdr:rowOff>0</xdr:rowOff>
        </xdr:from>
        <xdr:to>
          <xdr:col>11772</xdr:col>
          <xdr:colOff>0</xdr:colOff>
          <xdr:row>786499</xdr:row>
          <xdr:rowOff>0</xdr:rowOff>
        </xdr:to>
        <xdr:sp macro="" textlink="">
          <xdr:nvSpPr>
            <xdr:cNvPr id="62250" name="Button 810" hidden="1">
              <a:extLst>
                <a:ext uri="{63B3BB69-23CF-44E3-9099-C40C66FF867C}">
                  <a14:compatExt spid="_x0000_s62250"/>
                </a:ext>
                <a:ext uri="{FF2B5EF4-FFF2-40B4-BE49-F238E27FC236}">
                  <a16:creationId xmlns:a16="http://schemas.microsoft.com/office/drawing/2014/main" xmlns="" id="{00000000-0008-0000-3C00-00002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852035</xdr:row>
          <xdr:rowOff>0</xdr:rowOff>
        </xdr:from>
        <xdr:to>
          <xdr:col>11772</xdr:col>
          <xdr:colOff>0</xdr:colOff>
          <xdr:row>852035</xdr:row>
          <xdr:rowOff>0</xdr:rowOff>
        </xdr:to>
        <xdr:sp macro="" textlink="">
          <xdr:nvSpPr>
            <xdr:cNvPr id="62251" name="Button 811" hidden="1">
              <a:extLst>
                <a:ext uri="{63B3BB69-23CF-44E3-9099-C40C66FF867C}">
                  <a14:compatExt spid="_x0000_s62251"/>
                </a:ext>
                <a:ext uri="{FF2B5EF4-FFF2-40B4-BE49-F238E27FC236}">
                  <a16:creationId xmlns:a16="http://schemas.microsoft.com/office/drawing/2014/main" xmlns="" id="{00000000-0008-0000-3C00-00002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917571</xdr:row>
          <xdr:rowOff>0</xdr:rowOff>
        </xdr:from>
        <xdr:to>
          <xdr:col>11772</xdr:col>
          <xdr:colOff>0</xdr:colOff>
          <xdr:row>917571</xdr:row>
          <xdr:rowOff>0</xdr:rowOff>
        </xdr:to>
        <xdr:sp macro="" textlink="">
          <xdr:nvSpPr>
            <xdr:cNvPr id="62252" name="Button 812" hidden="1">
              <a:extLst>
                <a:ext uri="{63B3BB69-23CF-44E3-9099-C40C66FF867C}">
                  <a14:compatExt spid="_x0000_s62252"/>
                </a:ext>
                <a:ext uri="{FF2B5EF4-FFF2-40B4-BE49-F238E27FC236}">
                  <a16:creationId xmlns:a16="http://schemas.microsoft.com/office/drawing/2014/main" xmlns="" id="{00000000-0008-0000-3C00-00002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983107</xdr:row>
          <xdr:rowOff>0</xdr:rowOff>
        </xdr:from>
        <xdr:to>
          <xdr:col>11772</xdr:col>
          <xdr:colOff>0</xdr:colOff>
          <xdr:row>983107</xdr:row>
          <xdr:rowOff>0</xdr:rowOff>
        </xdr:to>
        <xdr:sp macro="" textlink="">
          <xdr:nvSpPr>
            <xdr:cNvPr id="62253" name="Button 813" hidden="1">
              <a:extLst>
                <a:ext uri="{63B3BB69-23CF-44E3-9099-C40C66FF867C}">
                  <a14:compatExt spid="_x0000_s62253"/>
                </a:ext>
                <a:ext uri="{FF2B5EF4-FFF2-40B4-BE49-F238E27FC236}">
                  <a16:creationId xmlns:a16="http://schemas.microsoft.com/office/drawing/2014/main" xmlns="" id="{00000000-0008-0000-3C00-00002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67</xdr:row>
          <xdr:rowOff>0</xdr:rowOff>
        </xdr:from>
        <xdr:to>
          <xdr:col>12028</xdr:col>
          <xdr:colOff>0</xdr:colOff>
          <xdr:row>67</xdr:row>
          <xdr:rowOff>0</xdr:rowOff>
        </xdr:to>
        <xdr:sp macro="" textlink="">
          <xdr:nvSpPr>
            <xdr:cNvPr id="62254" name="Button 814" hidden="1">
              <a:extLst>
                <a:ext uri="{63B3BB69-23CF-44E3-9099-C40C66FF867C}">
                  <a14:compatExt spid="_x0000_s62254"/>
                </a:ext>
                <a:ext uri="{FF2B5EF4-FFF2-40B4-BE49-F238E27FC236}">
                  <a16:creationId xmlns:a16="http://schemas.microsoft.com/office/drawing/2014/main" xmlns="" id="{00000000-0008-0000-3C00-00002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65603</xdr:row>
          <xdr:rowOff>0</xdr:rowOff>
        </xdr:from>
        <xdr:to>
          <xdr:col>12028</xdr:col>
          <xdr:colOff>0</xdr:colOff>
          <xdr:row>65603</xdr:row>
          <xdr:rowOff>0</xdr:rowOff>
        </xdr:to>
        <xdr:sp macro="" textlink="">
          <xdr:nvSpPr>
            <xdr:cNvPr id="62255" name="Button 815" hidden="1">
              <a:extLst>
                <a:ext uri="{63B3BB69-23CF-44E3-9099-C40C66FF867C}">
                  <a14:compatExt spid="_x0000_s62255"/>
                </a:ext>
                <a:ext uri="{FF2B5EF4-FFF2-40B4-BE49-F238E27FC236}">
                  <a16:creationId xmlns:a16="http://schemas.microsoft.com/office/drawing/2014/main" xmlns="" id="{00000000-0008-0000-3C00-00002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131139</xdr:row>
          <xdr:rowOff>0</xdr:rowOff>
        </xdr:from>
        <xdr:to>
          <xdr:col>12028</xdr:col>
          <xdr:colOff>0</xdr:colOff>
          <xdr:row>131139</xdr:row>
          <xdr:rowOff>0</xdr:rowOff>
        </xdr:to>
        <xdr:sp macro="" textlink="">
          <xdr:nvSpPr>
            <xdr:cNvPr id="62256" name="Button 816" hidden="1">
              <a:extLst>
                <a:ext uri="{63B3BB69-23CF-44E3-9099-C40C66FF867C}">
                  <a14:compatExt spid="_x0000_s62256"/>
                </a:ext>
                <a:ext uri="{FF2B5EF4-FFF2-40B4-BE49-F238E27FC236}">
                  <a16:creationId xmlns:a16="http://schemas.microsoft.com/office/drawing/2014/main" xmlns="" id="{00000000-0008-0000-3C00-00003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196675</xdr:row>
          <xdr:rowOff>0</xdr:rowOff>
        </xdr:from>
        <xdr:to>
          <xdr:col>12028</xdr:col>
          <xdr:colOff>0</xdr:colOff>
          <xdr:row>196675</xdr:row>
          <xdr:rowOff>0</xdr:rowOff>
        </xdr:to>
        <xdr:sp macro="" textlink="">
          <xdr:nvSpPr>
            <xdr:cNvPr id="62257" name="Button 817" hidden="1">
              <a:extLst>
                <a:ext uri="{63B3BB69-23CF-44E3-9099-C40C66FF867C}">
                  <a14:compatExt spid="_x0000_s62257"/>
                </a:ext>
                <a:ext uri="{FF2B5EF4-FFF2-40B4-BE49-F238E27FC236}">
                  <a16:creationId xmlns:a16="http://schemas.microsoft.com/office/drawing/2014/main" xmlns="" id="{00000000-0008-0000-3C00-00003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262211</xdr:row>
          <xdr:rowOff>0</xdr:rowOff>
        </xdr:from>
        <xdr:to>
          <xdr:col>12028</xdr:col>
          <xdr:colOff>0</xdr:colOff>
          <xdr:row>262211</xdr:row>
          <xdr:rowOff>0</xdr:rowOff>
        </xdr:to>
        <xdr:sp macro="" textlink="">
          <xdr:nvSpPr>
            <xdr:cNvPr id="62258" name="Button 818" hidden="1">
              <a:extLst>
                <a:ext uri="{63B3BB69-23CF-44E3-9099-C40C66FF867C}">
                  <a14:compatExt spid="_x0000_s62258"/>
                </a:ext>
                <a:ext uri="{FF2B5EF4-FFF2-40B4-BE49-F238E27FC236}">
                  <a16:creationId xmlns:a16="http://schemas.microsoft.com/office/drawing/2014/main" xmlns="" id="{00000000-0008-0000-3C00-00003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327747</xdr:row>
          <xdr:rowOff>0</xdr:rowOff>
        </xdr:from>
        <xdr:to>
          <xdr:col>12028</xdr:col>
          <xdr:colOff>0</xdr:colOff>
          <xdr:row>327747</xdr:row>
          <xdr:rowOff>0</xdr:rowOff>
        </xdr:to>
        <xdr:sp macro="" textlink="">
          <xdr:nvSpPr>
            <xdr:cNvPr id="62259" name="Button 819" hidden="1">
              <a:extLst>
                <a:ext uri="{63B3BB69-23CF-44E3-9099-C40C66FF867C}">
                  <a14:compatExt spid="_x0000_s62259"/>
                </a:ext>
                <a:ext uri="{FF2B5EF4-FFF2-40B4-BE49-F238E27FC236}">
                  <a16:creationId xmlns:a16="http://schemas.microsoft.com/office/drawing/2014/main" xmlns="" id="{00000000-0008-0000-3C00-00003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393283</xdr:row>
          <xdr:rowOff>0</xdr:rowOff>
        </xdr:from>
        <xdr:to>
          <xdr:col>12028</xdr:col>
          <xdr:colOff>0</xdr:colOff>
          <xdr:row>393283</xdr:row>
          <xdr:rowOff>0</xdr:rowOff>
        </xdr:to>
        <xdr:sp macro="" textlink="">
          <xdr:nvSpPr>
            <xdr:cNvPr id="62260" name="Button 820" hidden="1">
              <a:extLst>
                <a:ext uri="{63B3BB69-23CF-44E3-9099-C40C66FF867C}">
                  <a14:compatExt spid="_x0000_s62260"/>
                </a:ext>
                <a:ext uri="{FF2B5EF4-FFF2-40B4-BE49-F238E27FC236}">
                  <a16:creationId xmlns:a16="http://schemas.microsoft.com/office/drawing/2014/main" xmlns="" id="{00000000-0008-0000-3C00-00003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458819</xdr:row>
          <xdr:rowOff>0</xdr:rowOff>
        </xdr:from>
        <xdr:to>
          <xdr:col>12028</xdr:col>
          <xdr:colOff>0</xdr:colOff>
          <xdr:row>458819</xdr:row>
          <xdr:rowOff>0</xdr:rowOff>
        </xdr:to>
        <xdr:sp macro="" textlink="">
          <xdr:nvSpPr>
            <xdr:cNvPr id="62261" name="Button 821" hidden="1">
              <a:extLst>
                <a:ext uri="{63B3BB69-23CF-44E3-9099-C40C66FF867C}">
                  <a14:compatExt spid="_x0000_s62261"/>
                </a:ext>
                <a:ext uri="{FF2B5EF4-FFF2-40B4-BE49-F238E27FC236}">
                  <a16:creationId xmlns:a16="http://schemas.microsoft.com/office/drawing/2014/main" xmlns="" id="{00000000-0008-0000-3C00-00003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524355</xdr:row>
          <xdr:rowOff>0</xdr:rowOff>
        </xdr:from>
        <xdr:to>
          <xdr:col>12028</xdr:col>
          <xdr:colOff>0</xdr:colOff>
          <xdr:row>524355</xdr:row>
          <xdr:rowOff>0</xdr:rowOff>
        </xdr:to>
        <xdr:sp macro="" textlink="">
          <xdr:nvSpPr>
            <xdr:cNvPr id="62262" name="Button 822" hidden="1">
              <a:extLst>
                <a:ext uri="{63B3BB69-23CF-44E3-9099-C40C66FF867C}">
                  <a14:compatExt spid="_x0000_s62262"/>
                </a:ext>
                <a:ext uri="{FF2B5EF4-FFF2-40B4-BE49-F238E27FC236}">
                  <a16:creationId xmlns:a16="http://schemas.microsoft.com/office/drawing/2014/main" xmlns="" id="{00000000-0008-0000-3C00-00003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589891</xdr:row>
          <xdr:rowOff>0</xdr:rowOff>
        </xdr:from>
        <xdr:to>
          <xdr:col>12028</xdr:col>
          <xdr:colOff>0</xdr:colOff>
          <xdr:row>589891</xdr:row>
          <xdr:rowOff>0</xdr:rowOff>
        </xdr:to>
        <xdr:sp macro="" textlink="">
          <xdr:nvSpPr>
            <xdr:cNvPr id="62263" name="Button 823" hidden="1">
              <a:extLst>
                <a:ext uri="{63B3BB69-23CF-44E3-9099-C40C66FF867C}">
                  <a14:compatExt spid="_x0000_s62263"/>
                </a:ext>
                <a:ext uri="{FF2B5EF4-FFF2-40B4-BE49-F238E27FC236}">
                  <a16:creationId xmlns:a16="http://schemas.microsoft.com/office/drawing/2014/main" xmlns="" id="{00000000-0008-0000-3C00-00003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655427</xdr:row>
          <xdr:rowOff>0</xdr:rowOff>
        </xdr:from>
        <xdr:to>
          <xdr:col>12028</xdr:col>
          <xdr:colOff>0</xdr:colOff>
          <xdr:row>655427</xdr:row>
          <xdr:rowOff>0</xdr:rowOff>
        </xdr:to>
        <xdr:sp macro="" textlink="">
          <xdr:nvSpPr>
            <xdr:cNvPr id="62264" name="Button 824" hidden="1">
              <a:extLst>
                <a:ext uri="{63B3BB69-23CF-44E3-9099-C40C66FF867C}">
                  <a14:compatExt spid="_x0000_s62264"/>
                </a:ext>
                <a:ext uri="{FF2B5EF4-FFF2-40B4-BE49-F238E27FC236}">
                  <a16:creationId xmlns:a16="http://schemas.microsoft.com/office/drawing/2014/main" xmlns="" id="{00000000-0008-0000-3C00-00003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720963</xdr:row>
          <xdr:rowOff>0</xdr:rowOff>
        </xdr:from>
        <xdr:to>
          <xdr:col>12028</xdr:col>
          <xdr:colOff>0</xdr:colOff>
          <xdr:row>720963</xdr:row>
          <xdr:rowOff>0</xdr:rowOff>
        </xdr:to>
        <xdr:sp macro="" textlink="">
          <xdr:nvSpPr>
            <xdr:cNvPr id="62265" name="Button 825" hidden="1">
              <a:extLst>
                <a:ext uri="{63B3BB69-23CF-44E3-9099-C40C66FF867C}">
                  <a14:compatExt spid="_x0000_s62265"/>
                </a:ext>
                <a:ext uri="{FF2B5EF4-FFF2-40B4-BE49-F238E27FC236}">
                  <a16:creationId xmlns:a16="http://schemas.microsoft.com/office/drawing/2014/main" xmlns="" id="{00000000-0008-0000-3C00-00003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786499</xdr:row>
          <xdr:rowOff>0</xdr:rowOff>
        </xdr:from>
        <xdr:to>
          <xdr:col>12028</xdr:col>
          <xdr:colOff>0</xdr:colOff>
          <xdr:row>786499</xdr:row>
          <xdr:rowOff>0</xdr:rowOff>
        </xdr:to>
        <xdr:sp macro="" textlink="">
          <xdr:nvSpPr>
            <xdr:cNvPr id="62266" name="Button 826" hidden="1">
              <a:extLst>
                <a:ext uri="{63B3BB69-23CF-44E3-9099-C40C66FF867C}">
                  <a14:compatExt spid="_x0000_s62266"/>
                </a:ext>
                <a:ext uri="{FF2B5EF4-FFF2-40B4-BE49-F238E27FC236}">
                  <a16:creationId xmlns:a16="http://schemas.microsoft.com/office/drawing/2014/main" xmlns="" id="{00000000-0008-0000-3C00-00003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852035</xdr:row>
          <xdr:rowOff>0</xdr:rowOff>
        </xdr:from>
        <xdr:to>
          <xdr:col>12028</xdr:col>
          <xdr:colOff>0</xdr:colOff>
          <xdr:row>852035</xdr:row>
          <xdr:rowOff>0</xdr:rowOff>
        </xdr:to>
        <xdr:sp macro="" textlink="">
          <xdr:nvSpPr>
            <xdr:cNvPr id="62267" name="Button 827" hidden="1">
              <a:extLst>
                <a:ext uri="{63B3BB69-23CF-44E3-9099-C40C66FF867C}">
                  <a14:compatExt spid="_x0000_s62267"/>
                </a:ext>
                <a:ext uri="{FF2B5EF4-FFF2-40B4-BE49-F238E27FC236}">
                  <a16:creationId xmlns:a16="http://schemas.microsoft.com/office/drawing/2014/main" xmlns="" id="{00000000-0008-0000-3C00-00003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917571</xdr:row>
          <xdr:rowOff>0</xdr:rowOff>
        </xdr:from>
        <xdr:to>
          <xdr:col>12028</xdr:col>
          <xdr:colOff>0</xdr:colOff>
          <xdr:row>917571</xdr:row>
          <xdr:rowOff>0</xdr:rowOff>
        </xdr:to>
        <xdr:sp macro="" textlink="">
          <xdr:nvSpPr>
            <xdr:cNvPr id="62268" name="Button 828" hidden="1">
              <a:extLst>
                <a:ext uri="{63B3BB69-23CF-44E3-9099-C40C66FF867C}">
                  <a14:compatExt spid="_x0000_s62268"/>
                </a:ext>
                <a:ext uri="{FF2B5EF4-FFF2-40B4-BE49-F238E27FC236}">
                  <a16:creationId xmlns:a16="http://schemas.microsoft.com/office/drawing/2014/main" xmlns="" id="{00000000-0008-0000-3C00-00003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983107</xdr:row>
          <xdr:rowOff>0</xdr:rowOff>
        </xdr:from>
        <xdr:to>
          <xdr:col>12028</xdr:col>
          <xdr:colOff>0</xdr:colOff>
          <xdr:row>983107</xdr:row>
          <xdr:rowOff>0</xdr:rowOff>
        </xdr:to>
        <xdr:sp macro="" textlink="">
          <xdr:nvSpPr>
            <xdr:cNvPr id="62269" name="Button 829" hidden="1">
              <a:extLst>
                <a:ext uri="{63B3BB69-23CF-44E3-9099-C40C66FF867C}">
                  <a14:compatExt spid="_x0000_s62269"/>
                </a:ext>
                <a:ext uri="{FF2B5EF4-FFF2-40B4-BE49-F238E27FC236}">
                  <a16:creationId xmlns:a16="http://schemas.microsoft.com/office/drawing/2014/main" xmlns="" id="{00000000-0008-0000-3C00-00003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67</xdr:row>
          <xdr:rowOff>0</xdr:rowOff>
        </xdr:from>
        <xdr:to>
          <xdr:col>12284</xdr:col>
          <xdr:colOff>0</xdr:colOff>
          <xdr:row>67</xdr:row>
          <xdr:rowOff>0</xdr:rowOff>
        </xdr:to>
        <xdr:sp macro="" textlink="">
          <xdr:nvSpPr>
            <xdr:cNvPr id="62270" name="Button 830" hidden="1">
              <a:extLst>
                <a:ext uri="{63B3BB69-23CF-44E3-9099-C40C66FF867C}">
                  <a14:compatExt spid="_x0000_s62270"/>
                </a:ext>
                <a:ext uri="{FF2B5EF4-FFF2-40B4-BE49-F238E27FC236}">
                  <a16:creationId xmlns:a16="http://schemas.microsoft.com/office/drawing/2014/main" xmlns="" id="{00000000-0008-0000-3C00-00003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65603</xdr:row>
          <xdr:rowOff>0</xdr:rowOff>
        </xdr:from>
        <xdr:to>
          <xdr:col>12284</xdr:col>
          <xdr:colOff>0</xdr:colOff>
          <xdr:row>65603</xdr:row>
          <xdr:rowOff>0</xdr:rowOff>
        </xdr:to>
        <xdr:sp macro="" textlink="">
          <xdr:nvSpPr>
            <xdr:cNvPr id="62271" name="Button 831" hidden="1">
              <a:extLst>
                <a:ext uri="{63B3BB69-23CF-44E3-9099-C40C66FF867C}">
                  <a14:compatExt spid="_x0000_s62271"/>
                </a:ext>
                <a:ext uri="{FF2B5EF4-FFF2-40B4-BE49-F238E27FC236}">
                  <a16:creationId xmlns:a16="http://schemas.microsoft.com/office/drawing/2014/main" xmlns="" id="{00000000-0008-0000-3C00-00003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131139</xdr:row>
          <xdr:rowOff>0</xdr:rowOff>
        </xdr:from>
        <xdr:to>
          <xdr:col>12284</xdr:col>
          <xdr:colOff>0</xdr:colOff>
          <xdr:row>131139</xdr:row>
          <xdr:rowOff>0</xdr:rowOff>
        </xdr:to>
        <xdr:sp macro="" textlink="">
          <xdr:nvSpPr>
            <xdr:cNvPr id="62272" name="Button 832" hidden="1">
              <a:extLst>
                <a:ext uri="{63B3BB69-23CF-44E3-9099-C40C66FF867C}">
                  <a14:compatExt spid="_x0000_s62272"/>
                </a:ext>
                <a:ext uri="{FF2B5EF4-FFF2-40B4-BE49-F238E27FC236}">
                  <a16:creationId xmlns:a16="http://schemas.microsoft.com/office/drawing/2014/main" xmlns="" id="{00000000-0008-0000-3C00-00004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196675</xdr:row>
          <xdr:rowOff>0</xdr:rowOff>
        </xdr:from>
        <xdr:to>
          <xdr:col>12284</xdr:col>
          <xdr:colOff>0</xdr:colOff>
          <xdr:row>196675</xdr:row>
          <xdr:rowOff>0</xdr:rowOff>
        </xdr:to>
        <xdr:sp macro="" textlink="">
          <xdr:nvSpPr>
            <xdr:cNvPr id="62273" name="Button 833" hidden="1">
              <a:extLst>
                <a:ext uri="{63B3BB69-23CF-44E3-9099-C40C66FF867C}">
                  <a14:compatExt spid="_x0000_s62273"/>
                </a:ext>
                <a:ext uri="{FF2B5EF4-FFF2-40B4-BE49-F238E27FC236}">
                  <a16:creationId xmlns:a16="http://schemas.microsoft.com/office/drawing/2014/main" xmlns="" id="{00000000-0008-0000-3C00-00004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262211</xdr:row>
          <xdr:rowOff>0</xdr:rowOff>
        </xdr:from>
        <xdr:to>
          <xdr:col>12284</xdr:col>
          <xdr:colOff>0</xdr:colOff>
          <xdr:row>262211</xdr:row>
          <xdr:rowOff>0</xdr:rowOff>
        </xdr:to>
        <xdr:sp macro="" textlink="">
          <xdr:nvSpPr>
            <xdr:cNvPr id="62274" name="Button 834" hidden="1">
              <a:extLst>
                <a:ext uri="{63B3BB69-23CF-44E3-9099-C40C66FF867C}">
                  <a14:compatExt spid="_x0000_s62274"/>
                </a:ext>
                <a:ext uri="{FF2B5EF4-FFF2-40B4-BE49-F238E27FC236}">
                  <a16:creationId xmlns:a16="http://schemas.microsoft.com/office/drawing/2014/main" xmlns="" id="{00000000-0008-0000-3C00-00004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327747</xdr:row>
          <xdr:rowOff>0</xdr:rowOff>
        </xdr:from>
        <xdr:to>
          <xdr:col>12284</xdr:col>
          <xdr:colOff>0</xdr:colOff>
          <xdr:row>327747</xdr:row>
          <xdr:rowOff>0</xdr:rowOff>
        </xdr:to>
        <xdr:sp macro="" textlink="">
          <xdr:nvSpPr>
            <xdr:cNvPr id="62275" name="Button 835" hidden="1">
              <a:extLst>
                <a:ext uri="{63B3BB69-23CF-44E3-9099-C40C66FF867C}">
                  <a14:compatExt spid="_x0000_s62275"/>
                </a:ext>
                <a:ext uri="{FF2B5EF4-FFF2-40B4-BE49-F238E27FC236}">
                  <a16:creationId xmlns:a16="http://schemas.microsoft.com/office/drawing/2014/main" xmlns="" id="{00000000-0008-0000-3C00-00004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393283</xdr:row>
          <xdr:rowOff>0</xdr:rowOff>
        </xdr:from>
        <xdr:to>
          <xdr:col>12284</xdr:col>
          <xdr:colOff>0</xdr:colOff>
          <xdr:row>393283</xdr:row>
          <xdr:rowOff>0</xdr:rowOff>
        </xdr:to>
        <xdr:sp macro="" textlink="">
          <xdr:nvSpPr>
            <xdr:cNvPr id="62276" name="Button 836" hidden="1">
              <a:extLst>
                <a:ext uri="{63B3BB69-23CF-44E3-9099-C40C66FF867C}">
                  <a14:compatExt spid="_x0000_s62276"/>
                </a:ext>
                <a:ext uri="{FF2B5EF4-FFF2-40B4-BE49-F238E27FC236}">
                  <a16:creationId xmlns:a16="http://schemas.microsoft.com/office/drawing/2014/main" xmlns="" id="{00000000-0008-0000-3C00-00004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458819</xdr:row>
          <xdr:rowOff>0</xdr:rowOff>
        </xdr:from>
        <xdr:to>
          <xdr:col>12284</xdr:col>
          <xdr:colOff>0</xdr:colOff>
          <xdr:row>458819</xdr:row>
          <xdr:rowOff>0</xdr:rowOff>
        </xdr:to>
        <xdr:sp macro="" textlink="">
          <xdr:nvSpPr>
            <xdr:cNvPr id="62277" name="Button 837" hidden="1">
              <a:extLst>
                <a:ext uri="{63B3BB69-23CF-44E3-9099-C40C66FF867C}">
                  <a14:compatExt spid="_x0000_s62277"/>
                </a:ext>
                <a:ext uri="{FF2B5EF4-FFF2-40B4-BE49-F238E27FC236}">
                  <a16:creationId xmlns:a16="http://schemas.microsoft.com/office/drawing/2014/main" xmlns="" id="{00000000-0008-0000-3C00-00004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524355</xdr:row>
          <xdr:rowOff>0</xdr:rowOff>
        </xdr:from>
        <xdr:to>
          <xdr:col>12284</xdr:col>
          <xdr:colOff>0</xdr:colOff>
          <xdr:row>524355</xdr:row>
          <xdr:rowOff>0</xdr:rowOff>
        </xdr:to>
        <xdr:sp macro="" textlink="">
          <xdr:nvSpPr>
            <xdr:cNvPr id="62278" name="Button 838" hidden="1">
              <a:extLst>
                <a:ext uri="{63B3BB69-23CF-44E3-9099-C40C66FF867C}">
                  <a14:compatExt spid="_x0000_s62278"/>
                </a:ext>
                <a:ext uri="{FF2B5EF4-FFF2-40B4-BE49-F238E27FC236}">
                  <a16:creationId xmlns:a16="http://schemas.microsoft.com/office/drawing/2014/main" xmlns="" id="{00000000-0008-0000-3C00-00004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589891</xdr:row>
          <xdr:rowOff>0</xdr:rowOff>
        </xdr:from>
        <xdr:to>
          <xdr:col>12284</xdr:col>
          <xdr:colOff>0</xdr:colOff>
          <xdr:row>589891</xdr:row>
          <xdr:rowOff>0</xdr:rowOff>
        </xdr:to>
        <xdr:sp macro="" textlink="">
          <xdr:nvSpPr>
            <xdr:cNvPr id="62279" name="Button 839" hidden="1">
              <a:extLst>
                <a:ext uri="{63B3BB69-23CF-44E3-9099-C40C66FF867C}">
                  <a14:compatExt spid="_x0000_s62279"/>
                </a:ext>
                <a:ext uri="{FF2B5EF4-FFF2-40B4-BE49-F238E27FC236}">
                  <a16:creationId xmlns:a16="http://schemas.microsoft.com/office/drawing/2014/main" xmlns="" id="{00000000-0008-0000-3C00-00004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655427</xdr:row>
          <xdr:rowOff>0</xdr:rowOff>
        </xdr:from>
        <xdr:to>
          <xdr:col>12284</xdr:col>
          <xdr:colOff>0</xdr:colOff>
          <xdr:row>655427</xdr:row>
          <xdr:rowOff>0</xdr:rowOff>
        </xdr:to>
        <xdr:sp macro="" textlink="">
          <xdr:nvSpPr>
            <xdr:cNvPr id="62280" name="Button 840" hidden="1">
              <a:extLst>
                <a:ext uri="{63B3BB69-23CF-44E3-9099-C40C66FF867C}">
                  <a14:compatExt spid="_x0000_s62280"/>
                </a:ext>
                <a:ext uri="{FF2B5EF4-FFF2-40B4-BE49-F238E27FC236}">
                  <a16:creationId xmlns:a16="http://schemas.microsoft.com/office/drawing/2014/main" xmlns="" id="{00000000-0008-0000-3C00-00004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720963</xdr:row>
          <xdr:rowOff>0</xdr:rowOff>
        </xdr:from>
        <xdr:to>
          <xdr:col>12284</xdr:col>
          <xdr:colOff>0</xdr:colOff>
          <xdr:row>720963</xdr:row>
          <xdr:rowOff>0</xdr:rowOff>
        </xdr:to>
        <xdr:sp macro="" textlink="">
          <xdr:nvSpPr>
            <xdr:cNvPr id="62281" name="Button 841" hidden="1">
              <a:extLst>
                <a:ext uri="{63B3BB69-23CF-44E3-9099-C40C66FF867C}">
                  <a14:compatExt spid="_x0000_s62281"/>
                </a:ext>
                <a:ext uri="{FF2B5EF4-FFF2-40B4-BE49-F238E27FC236}">
                  <a16:creationId xmlns:a16="http://schemas.microsoft.com/office/drawing/2014/main" xmlns="" id="{00000000-0008-0000-3C00-00004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786499</xdr:row>
          <xdr:rowOff>0</xdr:rowOff>
        </xdr:from>
        <xdr:to>
          <xdr:col>12284</xdr:col>
          <xdr:colOff>0</xdr:colOff>
          <xdr:row>786499</xdr:row>
          <xdr:rowOff>0</xdr:rowOff>
        </xdr:to>
        <xdr:sp macro="" textlink="">
          <xdr:nvSpPr>
            <xdr:cNvPr id="62282" name="Button 842" hidden="1">
              <a:extLst>
                <a:ext uri="{63B3BB69-23CF-44E3-9099-C40C66FF867C}">
                  <a14:compatExt spid="_x0000_s62282"/>
                </a:ext>
                <a:ext uri="{FF2B5EF4-FFF2-40B4-BE49-F238E27FC236}">
                  <a16:creationId xmlns:a16="http://schemas.microsoft.com/office/drawing/2014/main" xmlns="" id="{00000000-0008-0000-3C00-00004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852035</xdr:row>
          <xdr:rowOff>0</xdr:rowOff>
        </xdr:from>
        <xdr:to>
          <xdr:col>12284</xdr:col>
          <xdr:colOff>0</xdr:colOff>
          <xdr:row>852035</xdr:row>
          <xdr:rowOff>0</xdr:rowOff>
        </xdr:to>
        <xdr:sp macro="" textlink="">
          <xdr:nvSpPr>
            <xdr:cNvPr id="62283" name="Button 843" hidden="1">
              <a:extLst>
                <a:ext uri="{63B3BB69-23CF-44E3-9099-C40C66FF867C}">
                  <a14:compatExt spid="_x0000_s62283"/>
                </a:ext>
                <a:ext uri="{FF2B5EF4-FFF2-40B4-BE49-F238E27FC236}">
                  <a16:creationId xmlns:a16="http://schemas.microsoft.com/office/drawing/2014/main" xmlns="" id="{00000000-0008-0000-3C00-00004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917571</xdr:row>
          <xdr:rowOff>0</xdr:rowOff>
        </xdr:from>
        <xdr:to>
          <xdr:col>12284</xdr:col>
          <xdr:colOff>0</xdr:colOff>
          <xdr:row>917571</xdr:row>
          <xdr:rowOff>0</xdr:rowOff>
        </xdr:to>
        <xdr:sp macro="" textlink="">
          <xdr:nvSpPr>
            <xdr:cNvPr id="62284" name="Button 844" hidden="1">
              <a:extLst>
                <a:ext uri="{63B3BB69-23CF-44E3-9099-C40C66FF867C}">
                  <a14:compatExt spid="_x0000_s62284"/>
                </a:ext>
                <a:ext uri="{FF2B5EF4-FFF2-40B4-BE49-F238E27FC236}">
                  <a16:creationId xmlns:a16="http://schemas.microsoft.com/office/drawing/2014/main" xmlns="" id="{00000000-0008-0000-3C00-00004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983107</xdr:row>
          <xdr:rowOff>0</xdr:rowOff>
        </xdr:from>
        <xdr:to>
          <xdr:col>12284</xdr:col>
          <xdr:colOff>0</xdr:colOff>
          <xdr:row>983107</xdr:row>
          <xdr:rowOff>0</xdr:rowOff>
        </xdr:to>
        <xdr:sp macro="" textlink="">
          <xdr:nvSpPr>
            <xdr:cNvPr id="62285" name="Button 845" hidden="1">
              <a:extLst>
                <a:ext uri="{63B3BB69-23CF-44E3-9099-C40C66FF867C}">
                  <a14:compatExt spid="_x0000_s62285"/>
                </a:ext>
                <a:ext uri="{FF2B5EF4-FFF2-40B4-BE49-F238E27FC236}">
                  <a16:creationId xmlns:a16="http://schemas.microsoft.com/office/drawing/2014/main" xmlns="" id="{00000000-0008-0000-3C00-00004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67</xdr:row>
          <xdr:rowOff>0</xdr:rowOff>
        </xdr:from>
        <xdr:to>
          <xdr:col>12540</xdr:col>
          <xdr:colOff>0</xdr:colOff>
          <xdr:row>67</xdr:row>
          <xdr:rowOff>0</xdr:rowOff>
        </xdr:to>
        <xdr:sp macro="" textlink="">
          <xdr:nvSpPr>
            <xdr:cNvPr id="62286" name="Button 846" hidden="1">
              <a:extLst>
                <a:ext uri="{63B3BB69-23CF-44E3-9099-C40C66FF867C}">
                  <a14:compatExt spid="_x0000_s62286"/>
                </a:ext>
                <a:ext uri="{FF2B5EF4-FFF2-40B4-BE49-F238E27FC236}">
                  <a16:creationId xmlns:a16="http://schemas.microsoft.com/office/drawing/2014/main" xmlns="" id="{00000000-0008-0000-3C00-00004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65603</xdr:row>
          <xdr:rowOff>0</xdr:rowOff>
        </xdr:from>
        <xdr:to>
          <xdr:col>12540</xdr:col>
          <xdr:colOff>0</xdr:colOff>
          <xdr:row>65603</xdr:row>
          <xdr:rowOff>0</xdr:rowOff>
        </xdr:to>
        <xdr:sp macro="" textlink="">
          <xdr:nvSpPr>
            <xdr:cNvPr id="62287" name="Button 847" hidden="1">
              <a:extLst>
                <a:ext uri="{63B3BB69-23CF-44E3-9099-C40C66FF867C}">
                  <a14:compatExt spid="_x0000_s62287"/>
                </a:ext>
                <a:ext uri="{FF2B5EF4-FFF2-40B4-BE49-F238E27FC236}">
                  <a16:creationId xmlns:a16="http://schemas.microsoft.com/office/drawing/2014/main" xmlns="" id="{00000000-0008-0000-3C00-00004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131139</xdr:row>
          <xdr:rowOff>0</xdr:rowOff>
        </xdr:from>
        <xdr:to>
          <xdr:col>12540</xdr:col>
          <xdr:colOff>0</xdr:colOff>
          <xdr:row>131139</xdr:row>
          <xdr:rowOff>0</xdr:rowOff>
        </xdr:to>
        <xdr:sp macro="" textlink="">
          <xdr:nvSpPr>
            <xdr:cNvPr id="62288" name="Button 848" hidden="1">
              <a:extLst>
                <a:ext uri="{63B3BB69-23CF-44E3-9099-C40C66FF867C}">
                  <a14:compatExt spid="_x0000_s62288"/>
                </a:ext>
                <a:ext uri="{FF2B5EF4-FFF2-40B4-BE49-F238E27FC236}">
                  <a16:creationId xmlns:a16="http://schemas.microsoft.com/office/drawing/2014/main" xmlns="" id="{00000000-0008-0000-3C00-00005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196675</xdr:row>
          <xdr:rowOff>0</xdr:rowOff>
        </xdr:from>
        <xdr:to>
          <xdr:col>12540</xdr:col>
          <xdr:colOff>0</xdr:colOff>
          <xdr:row>196675</xdr:row>
          <xdr:rowOff>0</xdr:rowOff>
        </xdr:to>
        <xdr:sp macro="" textlink="">
          <xdr:nvSpPr>
            <xdr:cNvPr id="62289" name="Button 849" hidden="1">
              <a:extLst>
                <a:ext uri="{63B3BB69-23CF-44E3-9099-C40C66FF867C}">
                  <a14:compatExt spid="_x0000_s62289"/>
                </a:ext>
                <a:ext uri="{FF2B5EF4-FFF2-40B4-BE49-F238E27FC236}">
                  <a16:creationId xmlns:a16="http://schemas.microsoft.com/office/drawing/2014/main" xmlns="" id="{00000000-0008-0000-3C00-00005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262211</xdr:row>
          <xdr:rowOff>0</xdr:rowOff>
        </xdr:from>
        <xdr:to>
          <xdr:col>12540</xdr:col>
          <xdr:colOff>0</xdr:colOff>
          <xdr:row>262211</xdr:row>
          <xdr:rowOff>0</xdr:rowOff>
        </xdr:to>
        <xdr:sp macro="" textlink="">
          <xdr:nvSpPr>
            <xdr:cNvPr id="62290" name="Button 850" hidden="1">
              <a:extLst>
                <a:ext uri="{63B3BB69-23CF-44E3-9099-C40C66FF867C}">
                  <a14:compatExt spid="_x0000_s62290"/>
                </a:ext>
                <a:ext uri="{FF2B5EF4-FFF2-40B4-BE49-F238E27FC236}">
                  <a16:creationId xmlns:a16="http://schemas.microsoft.com/office/drawing/2014/main" xmlns="" id="{00000000-0008-0000-3C00-00005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327747</xdr:row>
          <xdr:rowOff>0</xdr:rowOff>
        </xdr:from>
        <xdr:to>
          <xdr:col>12540</xdr:col>
          <xdr:colOff>0</xdr:colOff>
          <xdr:row>327747</xdr:row>
          <xdr:rowOff>0</xdr:rowOff>
        </xdr:to>
        <xdr:sp macro="" textlink="">
          <xdr:nvSpPr>
            <xdr:cNvPr id="62291" name="Button 851" hidden="1">
              <a:extLst>
                <a:ext uri="{63B3BB69-23CF-44E3-9099-C40C66FF867C}">
                  <a14:compatExt spid="_x0000_s62291"/>
                </a:ext>
                <a:ext uri="{FF2B5EF4-FFF2-40B4-BE49-F238E27FC236}">
                  <a16:creationId xmlns:a16="http://schemas.microsoft.com/office/drawing/2014/main" xmlns="" id="{00000000-0008-0000-3C00-00005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393283</xdr:row>
          <xdr:rowOff>0</xdr:rowOff>
        </xdr:from>
        <xdr:to>
          <xdr:col>12540</xdr:col>
          <xdr:colOff>0</xdr:colOff>
          <xdr:row>393283</xdr:row>
          <xdr:rowOff>0</xdr:rowOff>
        </xdr:to>
        <xdr:sp macro="" textlink="">
          <xdr:nvSpPr>
            <xdr:cNvPr id="62292" name="Button 852" hidden="1">
              <a:extLst>
                <a:ext uri="{63B3BB69-23CF-44E3-9099-C40C66FF867C}">
                  <a14:compatExt spid="_x0000_s62292"/>
                </a:ext>
                <a:ext uri="{FF2B5EF4-FFF2-40B4-BE49-F238E27FC236}">
                  <a16:creationId xmlns:a16="http://schemas.microsoft.com/office/drawing/2014/main" xmlns="" id="{00000000-0008-0000-3C00-00005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458819</xdr:row>
          <xdr:rowOff>0</xdr:rowOff>
        </xdr:from>
        <xdr:to>
          <xdr:col>12540</xdr:col>
          <xdr:colOff>0</xdr:colOff>
          <xdr:row>458819</xdr:row>
          <xdr:rowOff>0</xdr:rowOff>
        </xdr:to>
        <xdr:sp macro="" textlink="">
          <xdr:nvSpPr>
            <xdr:cNvPr id="62293" name="Button 853" hidden="1">
              <a:extLst>
                <a:ext uri="{63B3BB69-23CF-44E3-9099-C40C66FF867C}">
                  <a14:compatExt spid="_x0000_s62293"/>
                </a:ext>
                <a:ext uri="{FF2B5EF4-FFF2-40B4-BE49-F238E27FC236}">
                  <a16:creationId xmlns:a16="http://schemas.microsoft.com/office/drawing/2014/main" xmlns="" id="{00000000-0008-0000-3C00-00005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524355</xdr:row>
          <xdr:rowOff>0</xdr:rowOff>
        </xdr:from>
        <xdr:to>
          <xdr:col>12540</xdr:col>
          <xdr:colOff>0</xdr:colOff>
          <xdr:row>524355</xdr:row>
          <xdr:rowOff>0</xdr:rowOff>
        </xdr:to>
        <xdr:sp macro="" textlink="">
          <xdr:nvSpPr>
            <xdr:cNvPr id="62294" name="Button 854" hidden="1">
              <a:extLst>
                <a:ext uri="{63B3BB69-23CF-44E3-9099-C40C66FF867C}">
                  <a14:compatExt spid="_x0000_s62294"/>
                </a:ext>
                <a:ext uri="{FF2B5EF4-FFF2-40B4-BE49-F238E27FC236}">
                  <a16:creationId xmlns:a16="http://schemas.microsoft.com/office/drawing/2014/main" xmlns="" id="{00000000-0008-0000-3C00-00005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589891</xdr:row>
          <xdr:rowOff>0</xdr:rowOff>
        </xdr:from>
        <xdr:to>
          <xdr:col>12540</xdr:col>
          <xdr:colOff>0</xdr:colOff>
          <xdr:row>589891</xdr:row>
          <xdr:rowOff>0</xdr:rowOff>
        </xdr:to>
        <xdr:sp macro="" textlink="">
          <xdr:nvSpPr>
            <xdr:cNvPr id="62295" name="Button 855" hidden="1">
              <a:extLst>
                <a:ext uri="{63B3BB69-23CF-44E3-9099-C40C66FF867C}">
                  <a14:compatExt spid="_x0000_s62295"/>
                </a:ext>
                <a:ext uri="{FF2B5EF4-FFF2-40B4-BE49-F238E27FC236}">
                  <a16:creationId xmlns:a16="http://schemas.microsoft.com/office/drawing/2014/main" xmlns="" id="{00000000-0008-0000-3C00-00005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655427</xdr:row>
          <xdr:rowOff>0</xdr:rowOff>
        </xdr:from>
        <xdr:to>
          <xdr:col>12540</xdr:col>
          <xdr:colOff>0</xdr:colOff>
          <xdr:row>655427</xdr:row>
          <xdr:rowOff>0</xdr:rowOff>
        </xdr:to>
        <xdr:sp macro="" textlink="">
          <xdr:nvSpPr>
            <xdr:cNvPr id="62296" name="Button 856" hidden="1">
              <a:extLst>
                <a:ext uri="{63B3BB69-23CF-44E3-9099-C40C66FF867C}">
                  <a14:compatExt spid="_x0000_s62296"/>
                </a:ext>
                <a:ext uri="{FF2B5EF4-FFF2-40B4-BE49-F238E27FC236}">
                  <a16:creationId xmlns:a16="http://schemas.microsoft.com/office/drawing/2014/main" xmlns="" id="{00000000-0008-0000-3C00-00005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720963</xdr:row>
          <xdr:rowOff>0</xdr:rowOff>
        </xdr:from>
        <xdr:to>
          <xdr:col>12540</xdr:col>
          <xdr:colOff>0</xdr:colOff>
          <xdr:row>720963</xdr:row>
          <xdr:rowOff>0</xdr:rowOff>
        </xdr:to>
        <xdr:sp macro="" textlink="">
          <xdr:nvSpPr>
            <xdr:cNvPr id="62297" name="Button 857" hidden="1">
              <a:extLst>
                <a:ext uri="{63B3BB69-23CF-44E3-9099-C40C66FF867C}">
                  <a14:compatExt spid="_x0000_s62297"/>
                </a:ext>
                <a:ext uri="{FF2B5EF4-FFF2-40B4-BE49-F238E27FC236}">
                  <a16:creationId xmlns:a16="http://schemas.microsoft.com/office/drawing/2014/main" xmlns="" id="{00000000-0008-0000-3C00-00005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786499</xdr:row>
          <xdr:rowOff>0</xdr:rowOff>
        </xdr:from>
        <xdr:to>
          <xdr:col>12540</xdr:col>
          <xdr:colOff>0</xdr:colOff>
          <xdr:row>786499</xdr:row>
          <xdr:rowOff>0</xdr:rowOff>
        </xdr:to>
        <xdr:sp macro="" textlink="">
          <xdr:nvSpPr>
            <xdr:cNvPr id="62298" name="Button 858" hidden="1">
              <a:extLst>
                <a:ext uri="{63B3BB69-23CF-44E3-9099-C40C66FF867C}">
                  <a14:compatExt spid="_x0000_s62298"/>
                </a:ext>
                <a:ext uri="{FF2B5EF4-FFF2-40B4-BE49-F238E27FC236}">
                  <a16:creationId xmlns:a16="http://schemas.microsoft.com/office/drawing/2014/main" xmlns="" id="{00000000-0008-0000-3C00-00005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852035</xdr:row>
          <xdr:rowOff>0</xdr:rowOff>
        </xdr:from>
        <xdr:to>
          <xdr:col>12540</xdr:col>
          <xdr:colOff>0</xdr:colOff>
          <xdr:row>852035</xdr:row>
          <xdr:rowOff>0</xdr:rowOff>
        </xdr:to>
        <xdr:sp macro="" textlink="">
          <xdr:nvSpPr>
            <xdr:cNvPr id="62299" name="Button 859" hidden="1">
              <a:extLst>
                <a:ext uri="{63B3BB69-23CF-44E3-9099-C40C66FF867C}">
                  <a14:compatExt spid="_x0000_s62299"/>
                </a:ext>
                <a:ext uri="{FF2B5EF4-FFF2-40B4-BE49-F238E27FC236}">
                  <a16:creationId xmlns:a16="http://schemas.microsoft.com/office/drawing/2014/main" xmlns="" id="{00000000-0008-0000-3C00-00005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917571</xdr:row>
          <xdr:rowOff>0</xdr:rowOff>
        </xdr:from>
        <xdr:to>
          <xdr:col>12540</xdr:col>
          <xdr:colOff>0</xdr:colOff>
          <xdr:row>917571</xdr:row>
          <xdr:rowOff>0</xdr:rowOff>
        </xdr:to>
        <xdr:sp macro="" textlink="">
          <xdr:nvSpPr>
            <xdr:cNvPr id="62300" name="Button 860" hidden="1">
              <a:extLst>
                <a:ext uri="{63B3BB69-23CF-44E3-9099-C40C66FF867C}">
                  <a14:compatExt spid="_x0000_s62300"/>
                </a:ext>
                <a:ext uri="{FF2B5EF4-FFF2-40B4-BE49-F238E27FC236}">
                  <a16:creationId xmlns:a16="http://schemas.microsoft.com/office/drawing/2014/main" xmlns="" id="{00000000-0008-0000-3C00-00005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983107</xdr:row>
          <xdr:rowOff>0</xdr:rowOff>
        </xdr:from>
        <xdr:to>
          <xdr:col>12540</xdr:col>
          <xdr:colOff>0</xdr:colOff>
          <xdr:row>983107</xdr:row>
          <xdr:rowOff>0</xdr:rowOff>
        </xdr:to>
        <xdr:sp macro="" textlink="">
          <xdr:nvSpPr>
            <xdr:cNvPr id="62301" name="Button 861" hidden="1">
              <a:extLst>
                <a:ext uri="{63B3BB69-23CF-44E3-9099-C40C66FF867C}">
                  <a14:compatExt spid="_x0000_s62301"/>
                </a:ext>
                <a:ext uri="{FF2B5EF4-FFF2-40B4-BE49-F238E27FC236}">
                  <a16:creationId xmlns:a16="http://schemas.microsoft.com/office/drawing/2014/main" xmlns="" id="{00000000-0008-0000-3C00-00005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67</xdr:row>
          <xdr:rowOff>0</xdr:rowOff>
        </xdr:from>
        <xdr:to>
          <xdr:col>12796</xdr:col>
          <xdr:colOff>0</xdr:colOff>
          <xdr:row>67</xdr:row>
          <xdr:rowOff>0</xdr:rowOff>
        </xdr:to>
        <xdr:sp macro="" textlink="">
          <xdr:nvSpPr>
            <xdr:cNvPr id="62302" name="Button 862" hidden="1">
              <a:extLst>
                <a:ext uri="{63B3BB69-23CF-44E3-9099-C40C66FF867C}">
                  <a14:compatExt spid="_x0000_s62302"/>
                </a:ext>
                <a:ext uri="{FF2B5EF4-FFF2-40B4-BE49-F238E27FC236}">
                  <a16:creationId xmlns:a16="http://schemas.microsoft.com/office/drawing/2014/main" xmlns="" id="{00000000-0008-0000-3C00-00005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65603</xdr:row>
          <xdr:rowOff>0</xdr:rowOff>
        </xdr:from>
        <xdr:to>
          <xdr:col>12796</xdr:col>
          <xdr:colOff>0</xdr:colOff>
          <xdr:row>65603</xdr:row>
          <xdr:rowOff>0</xdr:rowOff>
        </xdr:to>
        <xdr:sp macro="" textlink="">
          <xdr:nvSpPr>
            <xdr:cNvPr id="62303" name="Button 863" hidden="1">
              <a:extLst>
                <a:ext uri="{63B3BB69-23CF-44E3-9099-C40C66FF867C}">
                  <a14:compatExt spid="_x0000_s62303"/>
                </a:ext>
                <a:ext uri="{FF2B5EF4-FFF2-40B4-BE49-F238E27FC236}">
                  <a16:creationId xmlns:a16="http://schemas.microsoft.com/office/drawing/2014/main" xmlns="" id="{00000000-0008-0000-3C00-00005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131139</xdr:row>
          <xdr:rowOff>0</xdr:rowOff>
        </xdr:from>
        <xdr:to>
          <xdr:col>12796</xdr:col>
          <xdr:colOff>0</xdr:colOff>
          <xdr:row>131139</xdr:row>
          <xdr:rowOff>0</xdr:rowOff>
        </xdr:to>
        <xdr:sp macro="" textlink="">
          <xdr:nvSpPr>
            <xdr:cNvPr id="62304" name="Button 864" hidden="1">
              <a:extLst>
                <a:ext uri="{63B3BB69-23CF-44E3-9099-C40C66FF867C}">
                  <a14:compatExt spid="_x0000_s62304"/>
                </a:ext>
                <a:ext uri="{FF2B5EF4-FFF2-40B4-BE49-F238E27FC236}">
                  <a16:creationId xmlns:a16="http://schemas.microsoft.com/office/drawing/2014/main" xmlns="" id="{00000000-0008-0000-3C00-00006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196675</xdr:row>
          <xdr:rowOff>0</xdr:rowOff>
        </xdr:from>
        <xdr:to>
          <xdr:col>12796</xdr:col>
          <xdr:colOff>0</xdr:colOff>
          <xdr:row>196675</xdr:row>
          <xdr:rowOff>0</xdr:rowOff>
        </xdr:to>
        <xdr:sp macro="" textlink="">
          <xdr:nvSpPr>
            <xdr:cNvPr id="62305" name="Button 865" hidden="1">
              <a:extLst>
                <a:ext uri="{63B3BB69-23CF-44E3-9099-C40C66FF867C}">
                  <a14:compatExt spid="_x0000_s62305"/>
                </a:ext>
                <a:ext uri="{FF2B5EF4-FFF2-40B4-BE49-F238E27FC236}">
                  <a16:creationId xmlns:a16="http://schemas.microsoft.com/office/drawing/2014/main" xmlns="" id="{00000000-0008-0000-3C00-00006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262211</xdr:row>
          <xdr:rowOff>0</xdr:rowOff>
        </xdr:from>
        <xdr:to>
          <xdr:col>12796</xdr:col>
          <xdr:colOff>0</xdr:colOff>
          <xdr:row>262211</xdr:row>
          <xdr:rowOff>0</xdr:rowOff>
        </xdr:to>
        <xdr:sp macro="" textlink="">
          <xdr:nvSpPr>
            <xdr:cNvPr id="62306" name="Button 866" hidden="1">
              <a:extLst>
                <a:ext uri="{63B3BB69-23CF-44E3-9099-C40C66FF867C}">
                  <a14:compatExt spid="_x0000_s62306"/>
                </a:ext>
                <a:ext uri="{FF2B5EF4-FFF2-40B4-BE49-F238E27FC236}">
                  <a16:creationId xmlns:a16="http://schemas.microsoft.com/office/drawing/2014/main" xmlns="" id="{00000000-0008-0000-3C00-00006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327747</xdr:row>
          <xdr:rowOff>0</xdr:rowOff>
        </xdr:from>
        <xdr:to>
          <xdr:col>12796</xdr:col>
          <xdr:colOff>0</xdr:colOff>
          <xdr:row>327747</xdr:row>
          <xdr:rowOff>0</xdr:rowOff>
        </xdr:to>
        <xdr:sp macro="" textlink="">
          <xdr:nvSpPr>
            <xdr:cNvPr id="62307" name="Button 867" hidden="1">
              <a:extLst>
                <a:ext uri="{63B3BB69-23CF-44E3-9099-C40C66FF867C}">
                  <a14:compatExt spid="_x0000_s62307"/>
                </a:ext>
                <a:ext uri="{FF2B5EF4-FFF2-40B4-BE49-F238E27FC236}">
                  <a16:creationId xmlns:a16="http://schemas.microsoft.com/office/drawing/2014/main" xmlns="" id="{00000000-0008-0000-3C00-00006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393283</xdr:row>
          <xdr:rowOff>0</xdr:rowOff>
        </xdr:from>
        <xdr:to>
          <xdr:col>12796</xdr:col>
          <xdr:colOff>0</xdr:colOff>
          <xdr:row>393283</xdr:row>
          <xdr:rowOff>0</xdr:rowOff>
        </xdr:to>
        <xdr:sp macro="" textlink="">
          <xdr:nvSpPr>
            <xdr:cNvPr id="62308" name="Button 868" hidden="1">
              <a:extLst>
                <a:ext uri="{63B3BB69-23CF-44E3-9099-C40C66FF867C}">
                  <a14:compatExt spid="_x0000_s62308"/>
                </a:ext>
                <a:ext uri="{FF2B5EF4-FFF2-40B4-BE49-F238E27FC236}">
                  <a16:creationId xmlns:a16="http://schemas.microsoft.com/office/drawing/2014/main" xmlns="" id="{00000000-0008-0000-3C00-00006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458819</xdr:row>
          <xdr:rowOff>0</xdr:rowOff>
        </xdr:from>
        <xdr:to>
          <xdr:col>12796</xdr:col>
          <xdr:colOff>0</xdr:colOff>
          <xdr:row>458819</xdr:row>
          <xdr:rowOff>0</xdr:rowOff>
        </xdr:to>
        <xdr:sp macro="" textlink="">
          <xdr:nvSpPr>
            <xdr:cNvPr id="62309" name="Button 869" hidden="1">
              <a:extLst>
                <a:ext uri="{63B3BB69-23CF-44E3-9099-C40C66FF867C}">
                  <a14:compatExt spid="_x0000_s62309"/>
                </a:ext>
                <a:ext uri="{FF2B5EF4-FFF2-40B4-BE49-F238E27FC236}">
                  <a16:creationId xmlns:a16="http://schemas.microsoft.com/office/drawing/2014/main" xmlns="" id="{00000000-0008-0000-3C00-00006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524355</xdr:row>
          <xdr:rowOff>0</xdr:rowOff>
        </xdr:from>
        <xdr:to>
          <xdr:col>12796</xdr:col>
          <xdr:colOff>0</xdr:colOff>
          <xdr:row>524355</xdr:row>
          <xdr:rowOff>0</xdr:rowOff>
        </xdr:to>
        <xdr:sp macro="" textlink="">
          <xdr:nvSpPr>
            <xdr:cNvPr id="62310" name="Button 870" hidden="1">
              <a:extLst>
                <a:ext uri="{63B3BB69-23CF-44E3-9099-C40C66FF867C}">
                  <a14:compatExt spid="_x0000_s62310"/>
                </a:ext>
                <a:ext uri="{FF2B5EF4-FFF2-40B4-BE49-F238E27FC236}">
                  <a16:creationId xmlns:a16="http://schemas.microsoft.com/office/drawing/2014/main" xmlns="" id="{00000000-0008-0000-3C00-00006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589891</xdr:row>
          <xdr:rowOff>0</xdr:rowOff>
        </xdr:from>
        <xdr:to>
          <xdr:col>12796</xdr:col>
          <xdr:colOff>0</xdr:colOff>
          <xdr:row>589891</xdr:row>
          <xdr:rowOff>0</xdr:rowOff>
        </xdr:to>
        <xdr:sp macro="" textlink="">
          <xdr:nvSpPr>
            <xdr:cNvPr id="62311" name="Button 871" hidden="1">
              <a:extLst>
                <a:ext uri="{63B3BB69-23CF-44E3-9099-C40C66FF867C}">
                  <a14:compatExt spid="_x0000_s62311"/>
                </a:ext>
                <a:ext uri="{FF2B5EF4-FFF2-40B4-BE49-F238E27FC236}">
                  <a16:creationId xmlns:a16="http://schemas.microsoft.com/office/drawing/2014/main" xmlns="" id="{00000000-0008-0000-3C00-00006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655427</xdr:row>
          <xdr:rowOff>0</xdr:rowOff>
        </xdr:from>
        <xdr:to>
          <xdr:col>12796</xdr:col>
          <xdr:colOff>0</xdr:colOff>
          <xdr:row>655427</xdr:row>
          <xdr:rowOff>0</xdr:rowOff>
        </xdr:to>
        <xdr:sp macro="" textlink="">
          <xdr:nvSpPr>
            <xdr:cNvPr id="62312" name="Button 872" hidden="1">
              <a:extLst>
                <a:ext uri="{63B3BB69-23CF-44E3-9099-C40C66FF867C}">
                  <a14:compatExt spid="_x0000_s62312"/>
                </a:ext>
                <a:ext uri="{FF2B5EF4-FFF2-40B4-BE49-F238E27FC236}">
                  <a16:creationId xmlns:a16="http://schemas.microsoft.com/office/drawing/2014/main" xmlns="" id="{00000000-0008-0000-3C00-00006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720963</xdr:row>
          <xdr:rowOff>0</xdr:rowOff>
        </xdr:from>
        <xdr:to>
          <xdr:col>12796</xdr:col>
          <xdr:colOff>0</xdr:colOff>
          <xdr:row>720963</xdr:row>
          <xdr:rowOff>0</xdr:rowOff>
        </xdr:to>
        <xdr:sp macro="" textlink="">
          <xdr:nvSpPr>
            <xdr:cNvPr id="62313" name="Button 873" hidden="1">
              <a:extLst>
                <a:ext uri="{63B3BB69-23CF-44E3-9099-C40C66FF867C}">
                  <a14:compatExt spid="_x0000_s62313"/>
                </a:ext>
                <a:ext uri="{FF2B5EF4-FFF2-40B4-BE49-F238E27FC236}">
                  <a16:creationId xmlns:a16="http://schemas.microsoft.com/office/drawing/2014/main" xmlns="" id="{00000000-0008-0000-3C00-00006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786499</xdr:row>
          <xdr:rowOff>0</xdr:rowOff>
        </xdr:from>
        <xdr:to>
          <xdr:col>12796</xdr:col>
          <xdr:colOff>0</xdr:colOff>
          <xdr:row>786499</xdr:row>
          <xdr:rowOff>0</xdr:rowOff>
        </xdr:to>
        <xdr:sp macro="" textlink="">
          <xdr:nvSpPr>
            <xdr:cNvPr id="62314" name="Button 874" hidden="1">
              <a:extLst>
                <a:ext uri="{63B3BB69-23CF-44E3-9099-C40C66FF867C}">
                  <a14:compatExt spid="_x0000_s62314"/>
                </a:ext>
                <a:ext uri="{FF2B5EF4-FFF2-40B4-BE49-F238E27FC236}">
                  <a16:creationId xmlns:a16="http://schemas.microsoft.com/office/drawing/2014/main" xmlns="" id="{00000000-0008-0000-3C00-00006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852035</xdr:row>
          <xdr:rowOff>0</xdr:rowOff>
        </xdr:from>
        <xdr:to>
          <xdr:col>12796</xdr:col>
          <xdr:colOff>0</xdr:colOff>
          <xdr:row>852035</xdr:row>
          <xdr:rowOff>0</xdr:rowOff>
        </xdr:to>
        <xdr:sp macro="" textlink="">
          <xdr:nvSpPr>
            <xdr:cNvPr id="62315" name="Button 875" hidden="1">
              <a:extLst>
                <a:ext uri="{63B3BB69-23CF-44E3-9099-C40C66FF867C}">
                  <a14:compatExt spid="_x0000_s62315"/>
                </a:ext>
                <a:ext uri="{FF2B5EF4-FFF2-40B4-BE49-F238E27FC236}">
                  <a16:creationId xmlns:a16="http://schemas.microsoft.com/office/drawing/2014/main" xmlns="" id="{00000000-0008-0000-3C00-00006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917571</xdr:row>
          <xdr:rowOff>0</xdr:rowOff>
        </xdr:from>
        <xdr:to>
          <xdr:col>12796</xdr:col>
          <xdr:colOff>0</xdr:colOff>
          <xdr:row>917571</xdr:row>
          <xdr:rowOff>0</xdr:rowOff>
        </xdr:to>
        <xdr:sp macro="" textlink="">
          <xdr:nvSpPr>
            <xdr:cNvPr id="62316" name="Button 876" hidden="1">
              <a:extLst>
                <a:ext uri="{63B3BB69-23CF-44E3-9099-C40C66FF867C}">
                  <a14:compatExt spid="_x0000_s62316"/>
                </a:ext>
                <a:ext uri="{FF2B5EF4-FFF2-40B4-BE49-F238E27FC236}">
                  <a16:creationId xmlns:a16="http://schemas.microsoft.com/office/drawing/2014/main" xmlns="" id="{00000000-0008-0000-3C00-00006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983107</xdr:row>
          <xdr:rowOff>0</xdr:rowOff>
        </xdr:from>
        <xdr:to>
          <xdr:col>12796</xdr:col>
          <xdr:colOff>0</xdr:colOff>
          <xdr:row>983107</xdr:row>
          <xdr:rowOff>0</xdr:rowOff>
        </xdr:to>
        <xdr:sp macro="" textlink="">
          <xdr:nvSpPr>
            <xdr:cNvPr id="62317" name="Button 877" hidden="1">
              <a:extLst>
                <a:ext uri="{63B3BB69-23CF-44E3-9099-C40C66FF867C}">
                  <a14:compatExt spid="_x0000_s62317"/>
                </a:ext>
                <a:ext uri="{FF2B5EF4-FFF2-40B4-BE49-F238E27FC236}">
                  <a16:creationId xmlns:a16="http://schemas.microsoft.com/office/drawing/2014/main" xmlns="" id="{00000000-0008-0000-3C00-00006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67</xdr:row>
          <xdr:rowOff>0</xdr:rowOff>
        </xdr:from>
        <xdr:to>
          <xdr:col>13052</xdr:col>
          <xdr:colOff>0</xdr:colOff>
          <xdr:row>67</xdr:row>
          <xdr:rowOff>0</xdr:rowOff>
        </xdr:to>
        <xdr:sp macro="" textlink="">
          <xdr:nvSpPr>
            <xdr:cNvPr id="62318" name="Button 878" hidden="1">
              <a:extLst>
                <a:ext uri="{63B3BB69-23CF-44E3-9099-C40C66FF867C}">
                  <a14:compatExt spid="_x0000_s62318"/>
                </a:ext>
                <a:ext uri="{FF2B5EF4-FFF2-40B4-BE49-F238E27FC236}">
                  <a16:creationId xmlns:a16="http://schemas.microsoft.com/office/drawing/2014/main" xmlns="" id="{00000000-0008-0000-3C00-00006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65603</xdr:row>
          <xdr:rowOff>0</xdr:rowOff>
        </xdr:from>
        <xdr:to>
          <xdr:col>13052</xdr:col>
          <xdr:colOff>0</xdr:colOff>
          <xdr:row>65603</xdr:row>
          <xdr:rowOff>0</xdr:rowOff>
        </xdr:to>
        <xdr:sp macro="" textlink="">
          <xdr:nvSpPr>
            <xdr:cNvPr id="62319" name="Button 879" hidden="1">
              <a:extLst>
                <a:ext uri="{63B3BB69-23CF-44E3-9099-C40C66FF867C}">
                  <a14:compatExt spid="_x0000_s62319"/>
                </a:ext>
                <a:ext uri="{FF2B5EF4-FFF2-40B4-BE49-F238E27FC236}">
                  <a16:creationId xmlns:a16="http://schemas.microsoft.com/office/drawing/2014/main" xmlns="" id="{00000000-0008-0000-3C00-00006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131139</xdr:row>
          <xdr:rowOff>0</xdr:rowOff>
        </xdr:from>
        <xdr:to>
          <xdr:col>13052</xdr:col>
          <xdr:colOff>0</xdr:colOff>
          <xdr:row>131139</xdr:row>
          <xdr:rowOff>0</xdr:rowOff>
        </xdr:to>
        <xdr:sp macro="" textlink="">
          <xdr:nvSpPr>
            <xdr:cNvPr id="62320" name="Button 880" hidden="1">
              <a:extLst>
                <a:ext uri="{63B3BB69-23CF-44E3-9099-C40C66FF867C}">
                  <a14:compatExt spid="_x0000_s62320"/>
                </a:ext>
                <a:ext uri="{FF2B5EF4-FFF2-40B4-BE49-F238E27FC236}">
                  <a16:creationId xmlns:a16="http://schemas.microsoft.com/office/drawing/2014/main" xmlns="" id="{00000000-0008-0000-3C00-00007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196675</xdr:row>
          <xdr:rowOff>0</xdr:rowOff>
        </xdr:from>
        <xdr:to>
          <xdr:col>13052</xdr:col>
          <xdr:colOff>0</xdr:colOff>
          <xdr:row>196675</xdr:row>
          <xdr:rowOff>0</xdr:rowOff>
        </xdr:to>
        <xdr:sp macro="" textlink="">
          <xdr:nvSpPr>
            <xdr:cNvPr id="62321" name="Button 881" hidden="1">
              <a:extLst>
                <a:ext uri="{63B3BB69-23CF-44E3-9099-C40C66FF867C}">
                  <a14:compatExt spid="_x0000_s62321"/>
                </a:ext>
                <a:ext uri="{FF2B5EF4-FFF2-40B4-BE49-F238E27FC236}">
                  <a16:creationId xmlns:a16="http://schemas.microsoft.com/office/drawing/2014/main" xmlns="" id="{00000000-0008-0000-3C00-00007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262211</xdr:row>
          <xdr:rowOff>0</xdr:rowOff>
        </xdr:from>
        <xdr:to>
          <xdr:col>13052</xdr:col>
          <xdr:colOff>0</xdr:colOff>
          <xdr:row>262211</xdr:row>
          <xdr:rowOff>0</xdr:rowOff>
        </xdr:to>
        <xdr:sp macro="" textlink="">
          <xdr:nvSpPr>
            <xdr:cNvPr id="62322" name="Button 882" hidden="1">
              <a:extLst>
                <a:ext uri="{63B3BB69-23CF-44E3-9099-C40C66FF867C}">
                  <a14:compatExt spid="_x0000_s62322"/>
                </a:ext>
                <a:ext uri="{FF2B5EF4-FFF2-40B4-BE49-F238E27FC236}">
                  <a16:creationId xmlns:a16="http://schemas.microsoft.com/office/drawing/2014/main" xmlns="" id="{00000000-0008-0000-3C00-00007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327747</xdr:row>
          <xdr:rowOff>0</xdr:rowOff>
        </xdr:from>
        <xdr:to>
          <xdr:col>13052</xdr:col>
          <xdr:colOff>0</xdr:colOff>
          <xdr:row>327747</xdr:row>
          <xdr:rowOff>0</xdr:rowOff>
        </xdr:to>
        <xdr:sp macro="" textlink="">
          <xdr:nvSpPr>
            <xdr:cNvPr id="62323" name="Button 883" hidden="1">
              <a:extLst>
                <a:ext uri="{63B3BB69-23CF-44E3-9099-C40C66FF867C}">
                  <a14:compatExt spid="_x0000_s62323"/>
                </a:ext>
                <a:ext uri="{FF2B5EF4-FFF2-40B4-BE49-F238E27FC236}">
                  <a16:creationId xmlns:a16="http://schemas.microsoft.com/office/drawing/2014/main" xmlns="" id="{00000000-0008-0000-3C00-00007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393283</xdr:row>
          <xdr:rowOff>0</xdr:rowOff>
        </xdr:from>
        <xdr:to>
          <xdr:col>13052</xdr:col>
          <xdr:colOff>0</xdr:colOff>
          <xdr:row>393283</xdr:row>
          <xdr:rowOff>0</xdr:rowOff>
        </xdr:to>
        <xdr:sp macro="" textlink="">
          <xdr:nvSpPr>
            <xdr:cNvPr id="62324" name="Button 884" hidden="1">
              <a:extLst>
                <a:ext uri="{63B3BB69-23CF-44E3-9099-C40C66FF867C}">
                  <a14:compatExt spid="_x0000_s62324"/>
                </a:ext>
                <a:ext uri="{FF2B5EF4-FFF2-40B4-BE49-F238E27FC236}">
                  <a16:creationId xmlns:a16="http://schemas.microsoft.com/office/drawing/2014/main" xmlns="" id="{00000000-0008-0000-3C00-00007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458819</xdr:row>
          <xdr:rowOff>0</xdr:rowOff>
        </xdr:from>
        <xdr:to>
          <xdr:col>13052</xdr:col>
          <xdr:colOff>0</xdr:colOff>
          <xdr:row>458819</xdr:row>
          <xdr:rowOff>0</xdr:rowOff>
        </xdr:to>
        <xdr:sp macro="" textlink="">
          <xdr:nvSpPr>
            <xdr:cNvPr id="62325" name="Button 885" hidden="1">
              <a:extLst>
                <a:ext uri="{63B3BB69-23CF-44E3-9099-C40C66FF867C}">
                  <a14:compatExt spid="_x0000_s62325"/>
                </a:ext>
                <a:ext uri="{FF2B5EF4-FFF2-40B4-BE49-F238E27FC236}">
                  <a16:creationId xmlns:a16="http://schemas.microsoft.com/office/drawing/2014/main" xmlns="" id="{00000000-0008-0000-3C00-00007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524355</xdr:row>
          <xdr:rowOff>0</xdr:rowOff>
        </xdr:from>
        <xdr:to>
          <xdr:col>13052</xdr:col>
          <xdr:colOff>0</xdr:colOff>
          <xdr:row>524355</xdr:row>
          <xdr:rowOff>0</xdr:rowOff>
        </xdr:to>
        <xdr:sp macro="" textlink="">
          <xdr:nvSpPr>
            <xdr:cNvPr id="62326" name="Button 886" hidden="1">
              <a:extLst>
                <a:ext uri="{63B3BB69-23CF-44E3-9099-C40C66FF867C}">
                  <a14:compatExt spid="_x0000_s62326"/>
                </a:ext>
                <a:ext uri="{FF2B5EF4-FFF2-40B4-BE49-F238E27FC236}">
                  <a16:creationId xmlns:a16="http://schemas.microsoft.com/office/drawing/2014/main" xmlns="" id="{00000000-0008-0000-3C00-00007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589891</xdr:row>
          <xdr:rowOff>0</xdr:rowOff>
        </xdr:from>
        <xdr:to>
          <xdr:col>13052</xdr:col>
          <xdr:colOff>0</xdr:colOff>
          <xdr:row>589891</xdr:row>
          <xdr:rowOff>0</xdr:rowOff>
        </xdr:to>
        <xdr:sp macro="" textlink="">
          <xdr:nvSpPr>
            <xdr:cNvPr id="62327" name="Button 887" hidden="1">
              <a:extLst>
                <a:ext uri="{63B3BB69-23CF-44E3-9099-C40C66FF867C}">
                  <a14:compatExt spid="_x0000_s62327"/>
                </a:ext>
                <a:ext uri="{FF2B5EF4-FFF2-40B4-BE49-F238E27FC236}">
                  <a16:creationId xmlns:a16="http://schemas.microsoft.com/office/drawing/2014/main" xmlns="" id="{00000000-0008-0000-3C00-00007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655427</xdr:row>
          <xdr:rowOff>0</xdr:rowOff>
        </xdr:from>
        <xdr:to>
          <xdr:col>13052</xdr:col>
          <xdr:colOff>0</xdr:colOff>
          <xdr:row>655427</xdr:row>
          <xdr:rowOff>0</xdr:rowOff>
        </xdr:to>
        <xdr:sp macro="" textlink="">
          <xdr:nvSpPr>
            <xdr:cNvPr id="62328" name="Button 888" hidden="1">
              <a:extLst>
                <a:ext uri="{63B3BB69-23CF-44E3-9099-C40C66FF867C}">
                  <a14:compatExt spid="_x0000_s62328"/>
                </a:ext>
                <a:ext uri="{FF2B5EF4-FFF2-40B4-BE49-F238E27FC236}">
                  <a16:creationId xmlns:a16="http://schemas.microsoft.com/office/drawing/2014/main" xmlns="" id="{00000000-0008-0000-3C00-00007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720963</xdr:row>
          <xdr:rowOff>0</xdr:rowOff>
        </xdr:from>
        <xdr:to>
          <xdr:col>13052</xdr:col>
          <xdr:colOff>0</xdr:colOff>
          <xdr:row>720963</xdr:row>
          <xdr:rowOff>0</xdr:rowOff>
        </xdr:to>
        <xdr:sp macro="" textlink="">
          <xdr:nvSpPr>
            <xdr:cNvPr id="62329" name="Button 889" hidden="1">
              <a:extLst>
                <a:ext uri="{63B3BB69-23CF-44E3-9099-C40C66FF867C}">
                  <a14:compatExt spid="_x0000_s62329"/>
                </a:ext>
                <a:ext uri="{FF2B5EF4-FFF2-40B4-BE49-F238E27FC236}">
                  <a16:creationId xmlns:a16="http://schemas.microsoft.com/office/drawing/2014/main" xmlns="" id="{00000000-0008-0000-3C00-00007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786499</xdr:row>
          <xdr:rowOff>0</xdr:rowOff>
        </xdr:from>
        <xdr:to>
          <xdr:col>13052</xdr:col>
          <xdr:colOff>0</xdr:colOff>
          <xdr:row>786499</xdr:row>
          <xdr:rowOff>0</xdr:rowOff>
        </xdr:to>
        <xdr:sp macro="" textlink="">
          <xdr:nvSpPr>
            <xdr:cNvPr id="62330" name="Button 890" hidden="1">
              <a:extLst>
                <a:ext uri="{63B3BB69-23CF-44E3-9099-C40C66FF867C}">
                  <a14:compatExt spid="_x0000_s62330"/>
                </a:ext>
                <a:ext uri="{FF2B5EF4-FFF2-40B4-BE49-F238E27FC236}">
                  <a16:creationId xmlns:a16="http://schemas.microsoft.com/office/drawing/2014/main" xmlns="" id="{00000000-0008-0000-3C00-00007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852035</xdr:row>
          <xdr:rowOff>0</xdr:rowOff>
        </xdr:from>
        <xdr:to>
          <xdr:col>13052</xdr:col>
          <xdr:colOff>0</xdr:colOff>
          <xdr:row>852035</xdr:row>
          <xdr:rowOff>0</xdr:rowOff>
        </xdr:to>
        <xdr:sp macro="" textlink="">
          <xdr:nvSpPr>
            <xdr:cNvPr id="62331" name="Button 891" hidden="1">
              <a:extLst>
                <a:ext uri="{63B3BB69-23CF-44E3-9099-C40C66FF867C}">
                  <a14:compatExt spid="_x0000_s62331"/>
                </a:ext>
                <a:ext uri="{FF2B5EF4-FFF2-40B4-BE49-F238E27FC236}">
                  <a16:creationId xmlns:a16="http://schemas.microsoft.com/office/drawing/2014/main" xmlns="" id="{00000000-0008-0000-3C00-00007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917571</xdr:row>
          <xdr:rowOff>0</xdr:rowOff>
        </xdr:from>
        <xdr:to>
          <xdr:col>13052</xdr:col>
          <xdr:colOff>0</xdr:colOff>
          <xdr:row>917571</xdr:row>
          <xdr:rowOff>0</xdr:rowOff>
        </xdr:to>
        <xdr:sp macro="" textlink="">
          <xdr:nvSpPr>
            <xdr:cNvPr id="62332" name="Button 892" hidden="1">
              <a:extLst>
                <a:ext uri="{63B3BB69-23CF-44E3-9099-C40C66FF867C}">
                  <a14:compatExt spid="_x0000_s62332"/>
                </a:ext>
                <a:ext uri="{FF2B5EF4-FFF2-40B4-BE49-F238E27FC236}">
                  <a16:creationId xmlns:a16="http://schemas.microsoft.com/office/drawing/2014/main" xmlns="" id="{00000000-0008-0000-3C00-00007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983107</xdr:row>
          <xdr:rowOff>0</xdr:rowOff>
        </xdr:from>
        <xdr:to>
          <xdr:col>13052</xdr:col>
          <xdr:colOff>0</xdr:colOff>
          <xdr:row>983107</xdr:row>
          <xdr:rowOff>0</xdr:rowOff>
        </xdr:to>
        <xdr:sp macro="" textlink="">
          <xdr:nvSpPr>
            <xdr:cNvPr id="62333" name="Button 893" hidden="1">
              <a:extLst>
                <a:ext uri="{63B3BB69-23CF-44E3-9099-C40C66FF867C}">
                  <a14:compatExt spid="_x0000_s62333"/>
                </a:ext>
                <a:ext uri="{FF2B5EF4-FFF2-40B4-BE49-F238E27FC236}">
                  <a16:creationId xmlns:a16="http://schemas.microsoft.com/office/drawing/2014/main" xmlns="" id="{00000000-0008-0000-3C00-00007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67</xdr:row>
          <xdr:rowOff>0</xdr:rowOff>
        </xdr:from>
        <xdr:to>
          <xdr:col>13308</xdr:col>
          <xdr:colOff>0</xdr:colOff>
          <xdr:row>67</xdr:row>
          <xdr:rowOff>0</xdr:rowOff>
        </xdr:to>
        <xdr:sp macro="" textlink="">
          <xdr:nvSpPr>
            <xdr:cNvPr id="62334" name="Button 894" hidden="1">
              <a:extLst>
                <a:ext uri="{63B3BB69-23CF-44E3-9099-C40C66FF867C}">
                  <a14:compatExt spid="_x0000_s62334"/>
                </a:ext>
                <a:ext uri="{FF2B5EF4-FFF2-40B4-BE49-F238E27FC236}">
                  <a16:creationId xmlns:a16="http://schemas.microsoft.com/office/drawing/2014/main" xmlns="" id="{00000000-0008-0000-3C00-00007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65603</xdr:row>
          <xdr:rowOff>0</xdr:rowOff>
        </xdr:from>
        <xdr:to>
          <xdr:col>13308</xdr:col>
          <xdr:colOff>0</xdr:colOff>
          <xdr:row>65603</xdr:row>
          <xdr:rowOff>0</xdr:rowOff>
        </xdr:to>
        <xdr:sp macro="" textlink="">
          <xdr:nvSpPr>
            <xdr:cNvPr id="62335" name="Button 895" hidden="1">
              <a:extLst>
                <a:ext uri="{63B3BB69-23CF-44E3-9099-C40C66FF867C}">
                  <a14:compatExt spid="_x0000_s62335"/>
                </a:ext>
                <a:ext uri="{FF2B5EF4-FFF2-40B4-BE49-F238E27FC236}">
                  <a16:creationId xmlns:a16="http://schemas.microsoft.com/office/drawing/2014/main" xmlns="" id="{00000000-0008-0000-3C00-00007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131139</xdr:row>
          <xdr:rowOff>0</xdr:rowOff>
        </xdr:from>
        <xdr:to>
          <xdr:col>13308</xdr:col>
          <xdr:colOff>0</xdr:colOff>
          <xdr:row>131139</xdr:row>
          <xdr:rowOff>0</xdr:rowOff>
        </xdr:to>
        <xdr:sp macro="" textlink="">
          <xdr:nvSpPr>
            <xdr:cNvPr id="62336" name="Button 896" hidden="1">
              <a:extLst>
                <a:ext uri="{63B3BB69-23CF-44E3-9099-C40C66FF867C}">
                  <a14:compatExt spid="_x0000_s62336"/>
                </a:ext>
                <a:ext uri="{FF2B5EF4-FFF2-40B4-BE49-F238E27FC236}">
                  <a16:creationId xmlns:a16="http://schemas.microsoft.com/office/drawing/2014/main" xmlns="" id="{00000000-0008-0000-3C00-00008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196675</xdr:row>
          <xdr:rowOff>0</xdr:rowOff>
        </xdr:from>
        <xdr:to>
          <xdr:col>13308</xdr:col>
          <xdr:colOff>0</xdr:colOff>
          <xdr:row>196675</xdr:row>
          <xdr:rowOff>0</xdr:rowOff>
        </xdr:to>
        <xdr:sp macro="" textlink="">
          <xdr:nvSpPr>
            <xdr:cNvPr id="62337" name="Button 897" hidden="1">
              <a:extLst>
                <a:ext uri="{63B3BB69-23CF-44E3-9099-C40C66FF867C}">
                  <a14:compatExt spid="_x0000_s62337"/>
                </a:ext>
                <a:ext uri="{FF2B5EF4-FFF2-40B4-BE49-F238E27FC236}">
                  <a16:creationId xmlns:a16="http://schemas.microsoft.com/office/drawing/2014/main" xmlns="" id="{00000000-0008-0000-3C00-00008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262211</xdr:row>
          <xdr:rowOff>0</xdr:rowOff>
        </xdr:from>
        <xdr:to>
          <xdr:col>13308</xdr:col>
          <xdr:colOff>0</xdr:colOff>
          <xdr:row>262211</xdr:row>
          <xdr:rowOff>0</xdr:rowOff>
        </xdr:to>
        <xdr:sp macro="" textlink="">
          <xdr:nvSpPr>
            <xdr:cNvPr id="62338" name="Button 898" hidden="1">
              <a:extLst>
                <a:ext uri="{63B3BB69-23CF-44E3-9099-C40C66FF867C}">
                  <a14:compatExt spid="_x0000_s62338"/>
                </a:ext>
                <a:ext uri="{FF2B5EF4-FFF2-40B4-BE49-F238E27FC236}">
                  <a16:creationId xmlns:a16="http://schemas.microsoft.com/office/drawing/2014/main" xmlns="" id="{00000000-0008-0000-3C00-00008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327747</xdr:row>
          <xdr:rowOff>0</xdr:rowOff>
        </xdr:from>
        <xdr:to>
          <xdr:col>13308</xdr:col>
          <xdr:colOff>0</xdr:colOff>
          <xdr:row>327747</xdr:row>
          <xdr:rowOff>0</xdr:rowOff>
        </xdr:to>
        <xdr:sp macro="" textlink="">
          <xdr:nvSpPr>
            <xdr:cNvPr id="62339" name="Button 899" hidden="1">
              <a:extLst>
                <a:ext uri="{63B3BB69-23CF-44E3-9099-C40C66FF867C}">
                  <a14:compatExt spid="_x0000_s62339"/>
                </a:ext>
                <a:ext uri="{FF2B5EF4-FFF2-40B4-BE49-F238E27FC236}">
                  <a16:creationId xmlns:a16="http://schemas.microsoft.com/office/drawing/2014/main" xmlns="" id="{00000000-0008-0000-3C00-00008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393283</xdr:row>
          <xdr:rowOff>0</xdr:rowOff>
        </xdr:from>
        <xdr:to>
          <xdr:col>13308</xdr:col>
          <xdr:colOff>0</xdr:colOff>
          <xdr:row>393283</xdr:row>
          <xdr:rowOff>0</xdr:rowOff>
        </xdr:to>
        <xdr:sp macro="" textlink="">
          <xdr:nvSpPr>
            <xdr:cNvPr id="62340" name="Button 900" hidden="1">
              <a:extLst>
                <a:ext uri="{63B3BB69-23CF-44E3-9099-C40C66FF867C}">
                  <a14:compatExt spid="_x0000_s62340"/>
                </a:ext>
                <a:ext uri="{FF2B5EF4-FFF2-40B4-BE49-F238E27FC236}">
                  <a16:creationId xmlns:a16="http://schemas.microsoft.com/office/drawing/2014/main" xmlns="" id="{00000000-0008-0000-3C00-00008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458819</xdr:row>
          <xdr:rowOff>0</xdr:rowOff>
        </xdr:from>
        <xdr:to>
          <xdr:col>13308</xdr:col>
          <xdr:colOff>0</xdr:colOff>
          <xdr:row>458819</xdr:row>
          <xdr:rowOff>0</xdr:rowOff>
        </xdr:to>
        <xdr:sp macro="" textlink="">
          <xdr:nvSpPr>
            <xdr:cNvPr id="62341" name="Button 901" hidden="1">
              <a:extLst>
                <a:ext uri="{63B3BB69-23CF-44E3-9099-C40C66FF867C}">
                  <a14:compatExt spid="_x0000_s62341"/>
                </a:ext>
                <a:ext uri="{FF2B5EF4-FFF2-40B4-BE49-F238E27FC236}">
                  <a16:creationId xmlns:a16="http://schemas.microsoft.com/office/drawing/2014/main" xmlns="" id="{00000000-0008-0000-3C00-00008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524355</xdr:row>
          <xdr:rowOff>0</xdr:rowOff>
        </xdr:from>
        <xdr:to>
          <xdr:col>13308</xdr:col>
          <xdr:colOff>0</xdr:colOff>
          <xdr:row>524355</xdr:row>
          <xdr:rowOff>0</xdr:rowOff>
        </xdr:to>
        <xdr:sp macro="" textlink="">
          <xdr:nvSpPr>
            <xdr:cNvPr id="62342" name="Button 902" hidden="1">
              <a:extLst>
                <a:ext uri="{63B3BB69-23CF-44E3-9099-C40C66FF867C}">
                  <a14:compatExt spid="_x0000_s62342"/>
                </a:ext>
                <a:ext uri="{FF2B5EF4-FFF2-40B4-BE49-F238E27FC236}">
                  <a16:creationId xmlns:a16="http://schemas.microsoft.com/office/drawing/2014/main" xmlns="" id="{00000000-0008-0000-3C00-00008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589891</xdr:row>
          <xdr:rowOff>0</xdr:rowOff>
        </xdr:from>
        <xdr:to>
          <xdr:col>13308</xdr:col>
          <xdr:colOff>0</xdr:colOff>
          <xdr:row>589891</xdr:row>
          <xdr:rowOff>0</xdr:rowOff>
        </xdr:to>
        <xdr:sp macro="" textlink="">
          <xdr:nvSpPr>
            <xdr:cNvPr id="62343" name="Button 903" hidden="1">
              <a:extLst>
                <a:ext uri="{63B3BB69-23CF-44E3-9099-C40C66FF867C}">
                  <a14:compatExt spid="_x0000_s62343"/>
                </a:ext>
                <a:ext uri="{FF2B5EF4-FFF2-40B4-BE49-F238E27FC236}">
                  <a16:creationId xmlns:a16="http://schemas.microsoft.com/office/drawing/2014/main" xmlns="" id="{00000000-0008-0000-3C00-00008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655427</xdr:row>
          <xdr:rowOff>0</xdr:rowOff>
        </xdr:from>
        <xdr:to>
          <xdr:col>13308</xdr:col>
          <xdr:colOff>0</xdr:colOff>
          <xdr:row>655427</xdr:row>
          <xdr:rowOff>0</xdr:rowOff>
        </xdr:to>
        <xdr:sp macro="" textlink="">
          <xdr:nvSpPr>
            <xdr:cNvPr id="62344" name="Button 904" hidden="1">
              <a:extLst>
                <a:ext uri="{63B3BB69-23CF-44E3-9099-C40C66FF867C}">
                  <a14:compatExt spid="_x0000_s62344"/>
                </a:ext>
                <a:ext uri="{FF2B5EF4-FFF2-40B4-BE49-F238E27FC236}">
                  <a16:creationId xmlns:a16="http://schemas.microsoft.com/office/drawing/2014/main" xmlns="" id="{00000000-0008-0000-3C00-00008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720963</xdr:row>
          <xdr:rowOff>0</xdr:rowOff>
        </xdr:from>
        <xdr:to>
          <xdr:col>13308</xdr:col>
          <xdr:colOff>0</xdr:colOff>
          <xdr:row>720963</xdr:row>
          <xdr:rowOff>0</xdr:rowOff>
        </xdr:to>
        <xdr:sp macro="" textlink="">
          <xdr:nvSpPr>
            <xdr:cNvPr id="62345" name="Button 905" hidden="1">
              <a:extLst>
                <a:ext uri="{63B3BB69-23CF-44E3-9099-C40C66FF867C}">
                  <a14:compatExt spid="_x0000_s62345"/>
                </a:ext>
                <a:ext uri="{FF2B5EF4-FFF2-40B4-BE49-F238E27FC236}">
                  <a16:creationId xmlns:a16="http://schemas.microsoft.com/office/drawing/2014/main" xmlns="" id="{00000000-0008-0000-3C00-00008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786499</xdr:row>
          <xdr:rowOff>0</xdr:rowOff>
        </xdr:from>
        <xdr:to>
          <xdr:col>13308</xdr:col>
          <xdr:colOff>0</xdr:colOff>
          <xdr:row>786499</xdr:row>
          <xdr:rowOff>0</xdr:rowOff>
        </xdr:to>
        <xdr:sp macro="" textlink="">
          <xdr:nvSpPr>
            <xdr:cNvPr id="62346" name="Button 906" hidden="1">
              <a:extLst>
                <a:ext uri="{63B3BB69-23CF-44E3-9099-C40C66FF867C}">
                  <a14:compatExt spid="_x0000_s62346"/>
                </a:ext>
                <a:ext uri="{FF2B5EF4-FFF2-40B4-BE49-F238E27FC236}">
                  <a16:creationId xmlns:a16="http://schemas.microsoft.com/office/drawing/2014/main" xmlns="" id="{00000000-0008-0000-3C00-00008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852035</xdr:row>
          <xdr:rowOff>0</xdr:rowOff>
        </xdr:from>
        <xdr:to>
          <xdr:col>13308</xdr:col>
          <xdr:colOff>0</xdr:colOff>
          <xdr:row>852035</xdr:row>
          <xdr:rowOff>0</xdr:rowOff>
        </xdr:to>
        <xdr:sp macro="" textlink="">
          <xdr:nvSpPr>
            <xdr:cNvPr id="62347" name="Button 907" hidden="1">
              <a:extLst>
                <a:ext uri="{63B3BB69-23CF-44E3-9099-C40C66FF867C}">
                  <a14:compatExt spid="_x0000_s62347"/>
                </a:ext>
                <a:ext uri="{FF2B5EF4-FFF2-40B4-BE49-F238E27FC236}">
                  <a16:creationId xmlns:a16="http://schemas.microsoft.com/office/drawing/2014/main" xmlns="" id="{00000000-0008-0000-3C00-00008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917571</xdr:row>
          <xdr:rowOff>0</xdr:rowOff>
        </xdr:from>
        <xdr:to>
          <xdr:col>13308</xdr:col>
          <xdr:colOff>0</xdr:colOff>
          <xdr:row>917571</xdr:row>
          <xdr:rowOff>0</xdr:rowOff>
        </xdr:to>
        <xdr:sp macro="" textlink="">
          <xdr:nvSpPr>
            <xdr:cNvPr id="62348" name="Button 908" hidden="1">
              <a:extLst>
                <a:ext uri="{63B3BB69-23CF-44E3-9099-C40C66FF867C}">
                  <a14:compatExt spid="_x0000_s62348"/>
                </a:ext>
                <a:ext uri="{FF2B5EF4-FFF2-40B4-BE49-F238E27FC236}">
                  <a16:creationId xmlns:a16="http://schemas.microsoft.com/office/drawing/2014/main" xmlns="" id="{00000000-0008-0000-3C00-00008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983107</xdr:row>
          <xdr:rowOff>0</xdr:rowOff>
        </xdr:from>
        <xdr:to>
          <xdr:col>13308</xdr:col>
          <xdr:colOff>0</xdr:colOff>
          <xdr:row>983107</xdr:row>
          <xdr:rowOff>0</xdr:rowOff>
        </xdr:to>
        <xdr:sp macro="" textlink="">
          <xdr:nvSpPr>
            <xdr:cNvPr id="62349" name="Button 909" hidden="1">
              <a:extLst>
                <a:ext uri="{63B3BB69-23CF-44E3-9099-C40C66FF867C}">
                  <a14:compatExt spid="_x0000_s62349"/>
                </a:ext>
                <a:ext uri="{FF2B5EF4-FFF2-40B4-BE49-F238E27FC236}">
                  <a16:creationId xmlns:a16="http://schemas.microsoft.com/office/drawing/2014/main" xmlns="" id="{00000000-0008-0000-3C00-00008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67</xdr:row>
          <xdr:rowOff>0</xdr:rowOff>
        </xdr:from>
        <xdr:to>
          <xdr:col>13564</xdr:col>
          <xdr:colOff>0</xdr:colOff>
          <xdr:row>67</xdr:row>
          <xdr:rowOff>0</xdr:rowOff>
        </xdr:to>
        <xdr:sp macro="" textlink="">
          <xdr:nvSpPr>
            <xdr:cNvPr id="62350" name="Button 910" hidden="1">
              <a:extLst>
                <a:ext uri="{63B3BB69-23CF-44E3-9099-C40C66FF867C}">
                  <a14:compatExt spid="_x0000_s62350"/>
                </a:ext>
                <a:ext uri="{FF2B5EF4-FFF2-40B4-BE49-F238E27FC236}">
                  <a16:creationId xmlns:a16="http://schemas.microsoft.com/office/drawing/2014/main" xmlns="" id="{00000000-0008-0000-3C00-00008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65603</xdr:row>
          <xdr:rowOff>0</xdr:rowOff>
        </xdr:from>
        <xdr:to>
          <xdr:col>13564</xdr:col>
          <xdr:colOff>0</xdr:colOff>
          <xdr:row>65603</xdr:row>
          <xdr:rowOff>0</xdr:rowOff>
        </xdr:to>
        <xdr:sp macro="" textlink="">
          <xdr:nvSpPr>
            <xdr:cNvPr id="62351" name="Button 911" hidden="1">
              <a:extLst>
                <a:ext uri="{63B3BB69-23CF-44E3-9099-C40C66FF867C}">
                  <a14:compatExt spid="_x0000_s62351"/>
                </a:ext>
                <a:ext uri="{FF2B5EF4-FFF2-40B4-BE49-F238E27FC236}">
                  <a16:creationId xmlns:a16="http://schemas.microsoft.com/office/drawing/2014/main" xmlns="" id="{00000000-0008-0000-3C00-00008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131139</xdr:row>
          <xdr:rowOff>0</xdr:rowOff>
        </xdr:from>
        <xdr:to>
          <xdr:col>13564</xdr:col>
          <xdr:colOff>0</xdr:colOff>
          <xdr:row>131139</xdr:row>
          <xdr:rowOff>0</xdr:rowOff>
        </xdr:to>
        <xdr:sp macro="" textlink="">
          <xdr:nvSpPr>
            <xdr:cNvPr id="62352" name="Button 912" hidden="1">
              <a:extLst>
                <a:ext uri="{63B3BB69-23CF-44E3-9099-C40C66FF867C}">
                  <a14:compatExt spid="_x0000_s62352"/>
                </a:ext>
                <a:ext uri="{FF2B5EF4-FFF2-40B4-BE49-F238E27FC236}">
                  <a16:creationId xmlns:a16="http://schemas.microsoft.com/office/drawing/2014/main" xmlns="" id="{00000000-0008-0000-3C00-00009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196675</xdr:row>
          <xdr:rowOff>0</xdr:rowOff>
        </xdr:from>
        <xdr:to>
          <xdr:col>13564</xdr:col>
          <xdr:colOff>0</xdr:colOff>
          <xdr:row>196675</xdr:row>
          <xdr:rowOff>0</xdr:rowOff>
        </xdr:to>
        <xdr:sp macro="" textlink="">
          <xdr:nvSpPr>
            <xdr:cNvPr id="62353" name="Button 913" hidden="1">
              <a:extLst>
                <a:ext uri="{63B3BB69-23CF-44E3-9099-C40C66FF867C}">
                  <a14:compatExt spid="_x0000_s62353"/>
                </a:ext>
                <a:ext uri="{FF2B5EF4-FFF2-40B4-BE49-F238E27FC236}">
                  <a16:creationId xmlns:a16="http://schemas.microsoft.com/office/drawing/2014/main" xmlns="" id="{00000000-0008-0000-3C00-00009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262211</xdr:row>
          <xdr:rowOff>0</xdr:rowOff>
        </xdr:from>
        <xdr:to>
          <xdr:col>13564</xdr:col>
          <xdr:colOff>0</xdr:colOff>
          <xdr:row>262211</xdr:row>
          <xdr:rowOff>0</xdr:rowOff>
        </xdr:to>
        <xdr:sp macro="" textlink="">
          <xdr:nvSpPr>
            <xdr:cNvPr id="62354" name="Button 914" hidden="1">
              <a:extLst>
                <a:ext uri="{63B3BB69-23CF-44E3-9099-C40C66FF867C}">
                  <a14:compatExt spid="_x0000_s62354"/>
                </a:ext>
                <a:ext uri="{FF2B5EF4-FFF2-40B4-BE49-F238E27FC236}">
                  <a16:creationId xmlns:a16="http://schemas.microsoft.com/office/drawing/2014/main" xmlns="" id="{00000000-0008-0000-3C00-00009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327747</xdr:row>
          <xdr:rowOff>0</xdr:rowOff>
        </xdr:from>
        <xdr:to>
          <xdr:col>13564</xdr:col>
          <xdr:colOff>0</xdr:colOff>
          <xdr:row>327747</xdr:row>
          <xdr:rowOff>0</xdr:rowOff>
        </xdr:to>
        <xdr:sp macro="" textlink="">
          <xdr:nvSpPr>
            <xdr:cNvPr id="62355" name="Button 915" hidden="1">
              <a:extLst>
                <a:ext uri="{63B3BB69-23CF-44E3-9099-C40C66FF867C}">
                  <a14:compatExt spid="_x0000_s62355"/>
                </a:ext>
                <a:ext uri="{FF2B5EF4-FFF2-40B4-BE49-F238E27FC236}">
                  <a16:creationId xmlns:a16="http://schemas.microsoft.com/office/drawing/2014/main" xmlns="" id="{00000000-0008-0000-3C00-00009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393283</xdr:row>
          <xdr:rowOff>0</xdr:rowOff>
        </xdr:from>
        <xdr:to>
          <xdr:col>13564</xdr:col>
          <xdr:colOff>0</xdr:colOff>
          <xdr:row>393283</xdr:row>
          <xdr:rowOff>0</xdr:rowOff>
        </xdr:to>
        <xdr:sp macro="" textlink="">
          <xdr:nvSpPr>
            <xdr:cNvPr id="62356" name="Button 916" hidden="1">
              <a:extLst>
                <a:ext uri="{63B3BB69-23CF-44E3-9099-C40C66FF867C}">
                  <a14:compatExt spid="_x0000_s62356"/>
                </a:ext>
                <a:ext uri="{FF2B5EF4-FFF2-40B4-BE49-F238E27FC236}">
                  <a16:creationId xmlns:a16="http://schemas.microsoft.com/office/drawing/2014/main" xmlns="" id="{00000000-0008-0000-3C00-00009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458819</xdr:row>
          <xdr:rowOff>0</xdr:rowOff>
        </xdr:from>
        <xdr:to>
          <xdr:col>13564</xdr:col>
          <xdr:colOff>0</xdr:colOff>
          <xdr:row>458819</xdr:row>
          <xdr:rowOff>0</xdr:rowOff>
        </xdr:to>
        <xdr:sp macro="" textlink="">
          <xdr:nvSpPr>
            <xdr:cNvPr id="62357" name="Button 917" hidden="1">
              <a:extLst>
                <a:ext uri="{63B3BB69-23CF-44E3-9099-C40C66FF867C}">
                  <a14:compatExt spid="_x0000_s62357"/>
                </a:ext>
                <a:ext uri="{FF2B5EF4-FFF2-40B4-BE49-F238E27FC236}">
                  <a16:creationId xmlns:a16="http://schemas.microsoft.com/office/drawing/2014/main" xmlns="" id="{00000000-0008-0000-3C00-00009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524355</xdr:row>
          <xdr:rowOff>0</xdr:rowOff>
        </xdr:from>
        <xdr:to>
          <xdr:col>13564</xdr:col>
          <xdr:colOff>0</xdr:colOff>
          <xdr:row>524355</xdr:row>
          <xdr:rowOff>0</xdr:rowOff>
        </xdr:to>
        <xdr:sp macro="" textlink="">
          <xdr:nvSpPr>
            <xdr:cNvPr id="62358" name="Button 918" hidden="1">
              <a:extLst>
                <a:ext uri="{63B3BB69-23CF-44E3-9099-C40C66FF867C}">
                  <a14:compatExt spid="_x0000_s62358"/>
                </a:ext>
                <a:ext uri="{FF2B5EF4-FFF2-40B4-BE49-F238E27FC236}">
                  <a16:creationId xmlns:a16="http://schemas.microsoft.com/office/drawing/2014/main" xmlns="" id="{00000000-0008-0000-3C00-00009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589891</xdr:row>
          <xdr:rowOff>0</xdr:rowOff>
        </xdr:from>
        <xdr:to>
          <xdr:col>13564</xdr:col>
          <xdr:colOff>0</xdr:colOff>
          <xdr:row>589891</xdr:row>
          <xdr:rowOff>0</xdr:rowOff>
        </xdr:to>
        <xdr:sp macro="" textlink="">
          <xdr:nvSpPr>
            <xdr:cNvPr id="62359" name="Button 919" hidden="1">
              <a:extLst>
                <a:ext uri="{63B3BB69-23CF-44E3-9099-C40C66FF867C}">
                  <a14:compatExt spid="_x0000_s62359"/>
                </a:ext>
                <a:ext uri="{FF2B5EF4-FFF2-40B4-BE49-F238E27FC236}">
                  <a16:creationId xmlns:a16="http://schemas.microsoft.com/office/drawing/2014/main" xmlns="" id="{00000000-0008-0000-3C00-00009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655427</xdr:row>
          <xdr:rowOff>0</xdr:rowOff>
        </xdr:from>
        <xdr:to>
          <xdr:col>13564</xdr:col>
          <xdr:colOff>0</xdr:colOff>
          <xdr:row>655427</xdr:row>
          <xdr:rowOff>0</xdr:rowOff>
        </xdr:to>
        <xdr:sp macro="" textlink="">
          <xdr:nvSpPr>
            <xdr:cNvPr id="62360" name="Button 920" hidden="1">
              <a:extLst>
                <a:ext uri="{63B3BB69-23CF-44E3-9099-C40C66FF867C}">
                  <a14:compatExt spid="_x0000_s62360"/>
                </a:ext>
                <a:ext uri="{FF2B5EF4-FFF2-40B4-BE49-F238E27FC236}">
                  <a16:creationId xmlns:a16="http://schemas.microsoft.com/office/drawing/2014/main" xmlns="" id="{00000000-0008-0000-3C00-00009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720963</xdr:row>
          <xdr:rowOff>0</xdr:rowOff>
        </xdr:from>
        <xdr:to>
          <xdr:col>13564</xdr:col>
          <xdr:colOff>0</xdr:colOff>
          <xdr:row>720963</xdr:row>
          <xdr:rowOff>0</xdr:rowOff>
        </xdr:to>
        <xdr:sp macro="" textlink="">
          <xdr:nvSpPr>
            <xdr:cNvPr id="62361" name="Button 921" hidden="1">
              <a:extLst>
                <a:ext uri="{63B3BB69-23CF-44E3-9099-C40C66FF867C}">
                  <a14:compatExt spid="_x0000_s62361"/>
                </a:ext>
                <a:ext uri="{FF2B5EF4-FFF2-40B4-BE49-F238E27FC236}">
                  <a16:creationId xmlns:a16="http://schemas.microsoft.com/office/drawing/2014/main" xmlns="" id="{00000000-0008-0000-3C00-00009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786499</xdr:row>
          <xdr:rowOff>0</xdr:rowOff>
        </xdr:from>
        <xdr:to>
          <xdr:col>13564</xdr:col>
          <xdr:colOff>0</xdr:colOff>
          <xdr:row>786499</xdr:row>
          <xdr:rowOff>0</xdr:rowOff>
        </xdr:to>
        <xdr:sp macro="" textlink="">
          <xdr:nvSpPr>
            <xdr:cNvPr id="62362" name="Button 922" hidden="1">
              <a:extLst>
                <a:ext uri="{63B3BB69-23CF-44E3-9099-C40C66FF867C}">
                  <a14:compatExt spid="_x0000_s62362"/>
                </a:ext>
                <a:ext uri="{FF2B5EF4-FFF2-40B4-BE49-F238E27FC236}">
                  <a16:creationId xmlns:a16="http://schemas.microsoft.com/office/drawing/2014/main" xmlns="" id="{00000000-0008-0000-3C00-00009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852035</xdr:row>
          <xdr:rowOff>0</xdr:rowOff>
        </xdr:from>
        <xdr:to>
          <xdr:col>13564</xdr:col>
          <xdr:colOff>0</xdr:colOff>
          <xdr:row>852035</xdr:row>
          <xdr:rowOff>0</xdr:rowOff>
        </xdr:to>
        <xdr:sp macro="" textlink="">
          <xdr:nvSpPr>
            <xdr:cNvPr id="62363" name="Button 923" hidden="1">
              <a:extLst>
                <a:ext uri="{63B3BB69-23CF-44E3-9099-C40C66FF867C}">
                  <a14:compatExt spid="_x0000_s62363"/>
                </a:ext>
                <a:ext uri="{FF2B5EF4-FFF2-40B4-BE49-F238E27FC236}">
                  <a16:creationId xmlns:a16="http://schemas.microsoft.com/office/drawing/2014/main" xmlns="" id="{00000000-0008-0000-3C00-00009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917571</xdr:row>
          <xdr:rowOff>0</xdr:rowOff>
        </xdr:from>
        <xdr:to>
          <xdr:col>13564</xdr:col>
          <xdr:colOff>0</xdr:colOff>
          <xdr:row>917571</xdr:row>
          <xdr:rowOff>0</xdr:rowOff>
        </xdr:to>
        <xdr:sp macro="" textlink="">
          <xdr:nvSpPr>
            <xdr:cNvPr id="62364" name="Button 924" hidden="1">
              <a:extLst>
                <a:ext uri="{63B3BB69-23CF-44E3-9099-C40C66FF867C}">
                  <a14:compatExt spid="_x0000_s62364"/>
                </a:ext>
                <a:ext uri="{FF2B5EF4-FFF2-40B4-BE49-F238E27FC236}">
                  <a16:creationId xmlns:a16="http://schemas.microsoft.com/office/drawing/2014/main" xmlns="" id="{00000000-0008-0000-3C00-00009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983107</xdr:row>
          <xdr:rowOff>0</xdr:rowOff>
        </xdr:from>
        <xdr:to>
          <xdr:col>13564</xdr:col>
          <xdr:colOff>0</xdr:colOff>
          <xdr:row>983107</xdr:row>
          <xdr:rowOff>0</xdr:rowOff>
        </xdr:to>
        <xdr:sp macro="" textlink="">
          <xdr:nvSpPr>
            <xdr:cNvPr id="62365" name="Button 925" hidden="1">
              <a:extLst>
                <a:ext uri="{63B3BB69-23CF-44E3-9099-C40C66FF867C}">
                  <a14:compatExt spid="_x0000_s62365"/>
                </a:ext>
                <a:ext uri="{FF2B5EF4-FFF2-40B4-BE49-F238E27FC236}">
                  <a16:creationId xmlns:a16="http://schemas.microsoft.com/office/drawing/2014/main" xmlns="" id="{00000000-0008-0000-3C00-00009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67</xdr:row>
          <xdr:rowOff>0</xdr:rowOff>
        </xdr:from>
        <xdr:to>
          <xdr:col>13820</xdr:col>
          <xdr:colOff>0</xdr:colOff>
          <xdr:row>67</xdr:row>
          <xdr:rowOff>0</xdr:rowOff>
        </xdr:to>
        <xdr:sp macro="" textlink="">
          <xdr:nvSpPr>
            <xdr:cNvPr id="62366" name="Button 926" hidden="1">
              <a:extLst>
                <a:ext uri="{63B3BB69-23CF-44E3-9099-C40C66FF867C}">
                  <a14:compatExt spid="_x0000_s62366"/>
                </a:ext>
                <a:ext uri="{FF2B5EF4-FFF2-40B4-BE49-F238E27FC236}">
                  <a16:creationId xmlns:a16="http://schemas.microsoft.com/office/drawing/2014/main" xmlns="" id="{00000000-0008-0000-3C00-00009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65603</xdr:row>
          <xdr:rowOff>0</xdr:rowOff>
        </xdr:from>
        <xdr:to>
          <xdr:col>13820</xdr:col>
          <xdr:colOff>0</xdr:colOff>
          <xdr:row>65603</xdr:row>
          <xdr:rowOff>0</xdr:rowOff>
        </xdr:to>
        <xdr:sp macro="" textlink="">
          <xdr:nvSpPr>
            <xdr:cNvPr id="62367" name="Button 927" hidden="1">
              <a:extLst>
                <a:ext uri="{63B3BB69-23CF-44E3-9099-C40C66FF867C}">
                  <a14:compatExt spid="_x0000_s62367"/>
                </a:ext>
                <a:ext uri="{FF2B5EF4-FFF2-40B4-BE49-F238E27FC236}">
                  <a16:creationId xmlns:a16="http://schemas.microsoft.com/office/drawing/2014/main" xmlns="" id="{00000000-0008-0000-3C00-00009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131139</xdr:row>
          <xdr:rowOff>0</xdr:rowOff>
        </xdr:from>
        <xdr:to>
          <xdr:col>13820</xdr:col>
          <xdr:colOff>0</xdr:colOff>
          <xdr:row>131139</xdr:row>
          <xdr:rowOff>0</xdr:rowOff>
        </xdr:to>
        <xdr:sp macro="" textlink="">
          <xdr:nvSpPr>
            <xdr:cNvPr id="62368" name="Button 928" hidden="1">
              <a:extLst>
                <a:ext uri="{63B3BB69-23CF-44E3-9099-C40C66FF867C}">
                  <a14:compatExt spid="_x0000_s62368"/>
                </a:ext>
                <a:ext uri="{FF2B5EF4-FFF2-40B4-BE49-F238E27FC236}">
                  <a16:creationId xmlns:a16="http://schemas.microsoft.com/office/drawing/2014/main" xmlns="" id="{00000000-0008-0000-3C00-0000A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196675</xdr:row>
          <xdr:rowOff>0</xdr:rowOff>
        </xdr:from>
        <xdr:to>
          <xdr:col>13820</xdr:col>
          <xdr:colOff>0</xdr:colOff>
          <xdr:row>196675</xdr:row>
          <xdr:rowOff>0</xdr:rowOff>
        </xdr:to>
        <xdr:sp macro="" textlink="">
          <xdr:nvSpPr>
            <xdr:cNvPr id="62369" name="Button 929" hidden="1">
              <a:extLst>
                <a:ext uri="{63B3BB69-23CF-44E3-9099-C40C66FF867C}">
                  <a14:compatExt spid="_x0000_s62369"/>
                </a:ext>
                <a:ext uri="{FF2B5EF4-FFF2-40B4-BE49-F238E27FC236}">
                  <a16:creationId xmlns:a16="http://schemas.microsoft.com/office/drawing/2014/main" xmlns="" id="{00000000-0008-0000-3C00-0000A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262211</xdr:row>
          <xdr:rowOff>0</xdr:rowOff>
        </xdr:from>
        <xdr:to>
          <xdr:col>13820</xdr:col>
          <xdr:colOff>0</xdr:colOff>
          <xdr:row>262211</xdr:row>
          <xdr:rowOff>0</xdr:rowOff>
        </xdr:to>
        <xdr:sp macro="" textlink="">
          <xdr:nvSpPr>
            <xdr:cNvPr id="62370" name="Button 930" hidden="1">
              <a:extLst>
                <a:ext uri="{63B3BB69-23CF-44E3-9099-C40C66FF867C}">
                  <a14:compatExt spid="_x0000_s62370"/>
                </a:ext>
                <a:ext uri="{FF2B5EF4-FFF2-40B4-BE49-F238E27FC236}">
                  <a16:creationId xmlns:a16="http://schemas.microsoft.com/office/drawing/2014/main" xmlns="" id="{00000000-0008-0000-3C00-0000A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327747</xdr:row>
          <xdr:rowOff>0</xdr:rowOff>
        </xdr:from>
        <xdr:to>
          <xdr:col>13820</xdr:col>
          <xdr:colOff>0</xdr:colOff>
          <xdr:row>327747</xdr:row>
          <xdr:rowOff>0</xdr:rowOff>
        </xdr:to>
        <xdr:sp macro="" textlink="">
          <xdr:nvSpPr>
            <xdr:cNvPr id="62371" name="Button 931" hidden="1">
              <a:extLst>
                <a:ext uri="{63B3BB69-23CF-44E3-9099-C40C66FF867C}">
                  <a14:compatExt spid="_x0000_s62371"/>
                </a:ext>
                <a:ext uri="{FF2B5EF4-FFF2-40B4-BE49-F238E27FC236}">
                  <a16:creationId xmlns:a16="http://schemas.microsoft.com/office/drawing/2014/main" xmlns="" id="{00000000-0008-0000-3C00-0000A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393283</xdr:row>
          <xdr:rowOff>0</xdr:rowOff>
        </xdr:from>
        <xdr:to>
          <xdr:col>13820</xdr:col>
          <xdr:colOff>0</xdr:colOff>
          <xdr:row>393283</xdr:row>
          <xdr:rowOff>0</xdr:rowOff>
        </xdr:to>
        <xdr:sp macro="" textlink="">
          <xdr:nvSpPr>
            <xdr:cNvPr id="62372" name="Button 932" hidden="1">
              <a:extLst>
                <a:ext uri="{63B3BB69-23CF-44E3-9099-C40C66FF867C}">
                  <a14:compatExt spid="_x0000_s62372"/>
                </a:ext>
                <a:ext uri="{FF2B5EF4-FFF2-40B4-BE49-F238E27FC236}">
                  <a16:creationId xmlns:a16="http://schemas.microsoft.com/office/drawing/2014/main" xmlns="" id="{00000000-0008-0000-3C00-0000A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458819</xdr:row>
          <xdr:rowOff>0</xdr:rowOff>
        </xdr:from>
        <xdr:to>
          <xdr:col>13820</xdr:col>
          <xdr:colOff>0</xdr:colOff>
          <xdr:row>458819</xdr:row>
          <xdr:rowOff>0</xdr:rowOff>
        </xdr:to>
        <xdr:sp macro="" textlink="">
          <xdr:nvSpPr>
            <xdr:cNvPr id="62373" name="Button 933" hidden="1">
              <a:extLst>
                <a:ext uri="{63B3BB69-23CF-44E3-9099-C40C66FF867C}">
                  <a14:compatExt spid="_x0000_s62373"/>
                </a:ext>
                <a:ext uri="{FF2B5EF4-FFF2-40B4-BE49-F238E27FC236}">
                  <a16:creationId xmlns:a16="http://schemas.microsoft.com/office/drawing/2014/main" xmlns="" id="{00000000-0008-0000-3C00-0000A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524355</xdr:row>
          <xdr:rowOff>0</xdr:rowOff>
        </xdr:from>
        <xdr:to>
          <xdr:col>13820</xdr:col>
          <xdr:colOff>0</xdr:colOff>
          <xdr:row>524355</xdr:row>
          <xdr:rowOff>0</xdr:rowOff>
        </xdr:to>
        <xdr:sp macro="" textlink="">
          <xdr:nvSpPr>
            <xdr:cNvPr id="62374" name="Button 934" hidden="1">
              <a:extLst>
                <a:ext uri="{63B3BB69-23CF-44E3-9099-C40C66FF867C}">
                  <a14:compatExt spid="_x0000_s62374"/>
                </a:ext>
                <a:ext uri="{FF2B5EF4-FFF2-40B4-BE49-F238E27FC236}">
                  <a16:creationId xmlns:a16="http://schemas.microsoft.com/office/drawing/2014/main" xmlns="" id="{00000000-0008-0000-3C00-0000A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589891</xdr:row>
          <xdr:rowOff>0</xdr:rowOff>
        </xdr:from>
        <xdr:to>
          <xdr:col>13820</xdr:col>
          <xdr:colOff>0</xdr:colOff>
          <xdr:row>589891</xdr:row>
          <xdr:rowOff>0</xdr:rowOff>
        </xdr:to>
        <xdr:sp macro="" textlink="">
          <xdr:nvSpPr>
            <xdr:cNvPr id="62375" name="Button 935" hidden="1">
              <a:extLst>
                <a:ext uri="{63B3BB69-23CF-44E3-9099-C40C66FF867C}">
                  <a14:compatExt spid="_x0000_s62375"/>
                </a:ext>
                <a:ext uri="{FF2B5EF4-FFF2-40B4-BE49-F238E27FC236}">
                  <a16:creationId xmlns:a16="http://schemas.microsoft.com/office/drawing/2014/main" xmlns="" id="{00000000-0008-0000-3C00-0000A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655427</xdr:row>
          <xdr:rowOff>0</xdr:rowOff>
        </xdr:from>
        <xdr:to>
          <xdr:col>13820</xdr:col>
          <xdr:colOff>0</xdr:colOff>
          <xdr:row>655427</xdr:row>
          <xdr:rowOff>0</xdr:rowOff>
        </xdr:to>
        <xdr:sp macro="" textlink="">
          <xdr:nvSpPr>
            <xdr:cNvPr id="62376" name="Button 936" hidden="1">
              <a:extLst>
                <a:ext uri="{63B3BB69-23CF-44E3-9099-C40C66FF867C}">
                  <a14:compatExt spid="_x0000_s62376"/>
                </a:ext>
                <a:ext uri="{FF2B5EF4-FFF2-40B4-BE49-F238E27FC236}">
                  <a16:creationId xmlns:a16="http://schemas.microsoft.com/office/drawing/2014/main" xmlns="" id="{00000000-0008-0000-3C00-0000A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720963</xdr:row>
          <xdr:rowOff>0</xdr:rowOff>
        </xdr:from>
        <xdr:to>
          <xdr:col>13820</xdr:col>
          <xdr:colOff>0</xdr:colOff>
          <xdr:row>720963</xdr:row>
          <xdr:rowOff>0</xdr:rowOff>
        </xdr:to>
        <xdr:sp macro="" textlink="">
          <xdr:nvSpPr>
            <xdr:cNvPr id="62377" name="Button 937" hidden="1">
              <a:extLst>
                <a:ext uri="{63B3BB69-23CF-44E3-9099-C40C66FF867C}">
                  <a14:compatExt spid="_x0000_s62377"/>
                </a:ext>
                <a:ext uri="{FF2B5EF4-FFF2-40B4-BE49-F238E27FC236}">
                  <a16:creationId xmlns:a16="http://schemas.microsoft.com/office/drawing/2014/main" xmlns="" id="{00000000-0008-0000-3C00-0000A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786499</xdr:row>
          <xdr:rowOff>0</xdr:rowOff>
        </xdr:from>
        <xdr:to>
          <xdr:col>13820</xdr:col>
          <xdr:colOff>0</xdr:colOff>
          <xdr:row>786499</xdr:row>
          <xdr:rowOff>0</xdr:rowOff>
        </xdr:to>
        <xdr:sp macro="" textlink="">
          <xdr:nvSpPr>
            <xdr:cNvPr id="62378" name="Button 938" hidden="1">
              <a:extLst>
                <a:ext uri="{63B3BB69-23CF-44E3-9099-C40C66FF867C}">
                  <a14:compatExt spid="_x0000_s62378"/>
                </a:ext>
                <a:ext uri="{FF2B5EF4-FFF2-40B4-BE49-F238E27FC236}">
                  <a16:creationId xmlns:a16="http://schemas.microsoft.com/office/drawing/2014/main" xmlns="" id="{00000000-0008-0000-3C00-0000A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852035</xdr:row>
          <xdr:rowOff>0</xdr:rowOff>
        </xdr:from>
        <xdr:to>
          <xdr:col>13820</xdr:col>
          <xdr:colOff>0</xdr:colOff>
          <xdr:row>852035</xdr:row>
          <xdr:rowOff>0</xdr:rowOff>
        </xdr:to>
        <xdr:sp macro="" textlink="">
          <xdr:nvSpPr>
            <xdr:cNvPr id="62379" name="Button 939" hidden="1">
              <a:extLst>
                <a:ext uri="{63B3BB69-23CF-44E3-9099-C40C66FF867C}">
                  <a14:compatExt spid="_x0000_s62379"/>
                </a:ext>
                <a:ext uri="{FF2B5EF4-FFF2-40B4-BE49-F238E27FC236}">
                  <a16:creationId xmlns:a16="http://schemas.microsoft.com/office/drawing/2014/main" xmlns="" id="{00000000-0008-0000-3C00-0000A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917571</xdr:row>
          <xdr:rowOff>0</xdr:rowOff>
        </xdr:from>
        <xdr:to>
          <xdr:col>13820</xdr:col>
          <xdr:colOff>0</xdr:colOff>
          <xdr:row>917571</xdr:row>
          <xdr:rowOff>0</xdr:rowOff>
        </xdr:to>
        <xdr:sp macro="" textlink="">
          <xdr:nvSpPr>
            <xdr:cNvPr id="62380" name="Button 940" hidden="1">
              <a:extLst>
                <a:ext uri="{63B3BB69-23CF-44E3-9099-C40C66FF867C}">
                  <a14:compatExt spid="_x0000_s62380"/>
                </a:ext>
                <a:ext uri="{FF2B5EF4-FFF2-40B4-BE49-F238E27FC236}">
                  <a16:creationId xmlns:a16="http://schemas.microsoft.com/office/drawing/2014/main" xmlns="" id="{00000000-0008-0000-3C00-0000A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983107</xdr:row>
          <xdr:rowOff>0</xdr:rowOff>
        </xdr:from>
        <xdr:to>
          <xdr:col>13820</xdr:col>
          <xdr:colOff>0</xdr:colOff>
          <xdr:row>983107</xdr:row>
          <xdr:rowOff>0</xdr:rowOff>
        </xdr:to>
        <xdr:sp macro="" textlink="">
          <xdr:nvSpPr>
            <xdr:cNvPr id="62381" name="Button 941" hidden="1">
              <a:extLst>
                <a:ext uri="{63B3BB69-23CF-44E3-9099-C40C66FF867C}">
                  <a14:compatExt spid="_x0000_s62381"/>
                </a:ext>
                <a:ext uri="{FF2B5EF4-FFF2-40B4-BE49-F238E27FC236}">
                  <a16:creationId xmlns:a16="http://schemas.microsoft.com/office/drawing/2014/main" xmlns="" id="{00000000-0008-0000-3C00-0000A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67</xdr:row>
          <xdr:rowOff>0</xdr:rowOff>
        </xdr:from>
        <xdr:to>
          <xdr:col>14076</xdr:col>
          <xdr:colOff>0</xdr:colOff>
          <xdr:row>67</xdr:row>
          <xdr:rowOff>0</xdr:rowOff>
        </xdr:to>
        <xdr:sp macro="" textlink="">
          <xdr:nvSpPr>
            <xdr:cNvPr id="62382" name="Button 942" hidden="1">
              <a:extLst>
                <a:ext uri="{63B3BB69-23CF-44E3-9099-C40C66FF867C}">
                  <a14:compatExt spid="_x0000_s62382"/>
                </a:ext>
                <a:ext uri="{FF2B5EF4-FFF2-40B4-BE49-F238E27FC236}">
                  <a16:creationId xmlns:a16="http://schemas.microsoft.com/office/drawing/2014/main" xmlns="" id="{00000000-0008-0000-3C00-0000A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65603</xdr:row>
          <xdr:rowOff>0</xdr:rowOff>
        </xdr:from>
        <xdr:to>
          <xdr:col>14076</xdr:col>
          <xdr:colOff>0</xdr:colOff>
          <xdr:row>65603</xdr:row>
          <xdr:rowOff>0</xdr:rowOff>
        </xdr:to>
        <xdr:sp macro="" textlink="">
          <xdr:nvSpPr>
            <xdr:cNvPr id="62383" name="Button 943" hidden="1">
              <a:extLst>
                <a:ext uri="{63B3BB69-23CF-44E3-9099-C40C66FF867C}">
                  <a14:compatExt spid="_x0000_s62383"/>
                </a:ext>
                <a:ext uri="{FF2B5EF4-FFF2-40B4-BE49-F238E27FC236}">
                  <a16:creationId xmlns:a16="http://schemas.microsoft.com/office/drawing/2014/main" xmlns="" id="{00000000-0008-0000-3C00-0000A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131139</xdr:row>
          <xdr:rowOff>0</xdr:rowOff>
        </xdr:from>
        <xdr:to>
          <xdr:col>14076</xdr:col>
          <xdr:colOff>0</xdr:colOff>
          <xdr:row>131139</xdr:row>
          <xdr:rowOff>0</xdr:rowOff>
        </xdr:to>
        <xdr:sp macro="" textlink="">
          <xdr:nvSpPr>
            <xdr:cNvPr id="62384" name="Button 944" hidden="1">
              <a:extLst>
                <a:ext uri="{63B3BB69-23CF-44E3-9099-C40C66FF867C}">
                  <a14:compatExt spid="_x0000_s62384"/>
                </a:ext>
                <a:ext uri="{FF2B5EF4-FFF2-40B4-BE49-F238E27FC236}">
                  <a16:creationId xmlns:a16="http://schemas.microsoft.com/office/drawing/2014/main" xmlns="" id="{00000000-0008-0000-3C00-0000B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196675</xdr:row>
          <xdr:rowOff>0</xdr:rowOff>
        </xdr:from>
        <xdr:to>
          <xdr:col>14076</xdr:col>
          <xdr:colOff>0</xdr:colOff>
          <xdr:row>196675</xdr:row>
          <xdr:rowOff>0</xdr:rowOff>
        </xdr:to>
        <xdr:sp macro="" textlink="">
          <xdr:nvSpPr>
            <xdr:cNvPr id="62385" name="Button 945" hidden="1">
              <a:extLst>
                <a:ext uri="{63B3BB69-23CF-44E3-9099-C40C66FF867C}">
                  <a14:compatExt spid="_x0000_s62385"/>
                </a:ext>
                <a:ext uri="{FF2B5EF4-FFF2-40B4-BE49-F238E27FC236}">
                  <a16:creationId xmlns:a16="http://schemas.microsoft.com/office/drawing/2014/main" xmlns="" id="{00000000-0008-0000-3C00-0000B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262211</xdr:row>
          <xdr:rowOff>0</xdr:rowOff>
        </xdr:from>
        <xdr:to>
          <xdr:col>14076</xdr:col>
          <xdr:colOff>0</xdr:colOff>
          <xdr:row>262211</xdr:row>
          <xdr:rowOff>0</xdr:rowOff>
        </xdr:to>
        <xdr:sp macro="" textlink="">
          <xdr:nvSpPr>
            <xdr:cNvPr id="62386" name="Button 946" hidden="1">
              <a:extLst>
                <a:ext uri="{63B3BB69-23CF-44E3-9099-C40C66FF867C}">
                  <a14:compatExt spid="_x0000_s62386"/>
                </a:ext>
                <a:ext uri="{FF2B5EF4-FFF2-40B4-BE49-F238E27FC236}">
                  <a16:creationId xmlns:a16="http://schemas.microsoft.com/office/drawing/2014/main" xmlns="" id="{00000000-0008-0000-3C00-0000B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327747</xdr:row>
          <xdr:rowOff>0</xdr:rowOff>
        </xdr:from>
        <xdr:to>
          <xdr:col>14076</xdr:col>
          <xdr:colOff>0</xdr:colOff>
          <xdr:row>327747</xdr:row>
          <xdr:rowOff>0</xdr:rowOff>
        </xdr:to>
        <xdr:sp macro="" textlink="">
          <xdr:nvSpPr>
            <xdr:cNvPr id="62387" name="Button 947" hidden="1">
              <a:extLst>
                <a:ext uri="{63B3BB69-23CF-44E3-9099-C40C66FF867C}">
                  <a14:compatExt spid="_x0000_s62387"/>
                </a:ext>
                <a:ext uri="{FF2B5EF4-FFF2-40B4-BE49-F238E27FC236}">
                  <a16:creationId xmlns:a16="http://schemas.microsoft.com/office/drawing/2014/main" xmlns="" id="{00000000-0008-0000-3C00-0000B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393283</xdr:row>
          <xdr:rowOff>0</xdr:rowOff>
        </xdr:from>
        <xdr:to>
          <xdr:col>14076</xdr:col>
          <xdr:colOff>0</xdr:colOff>
          <xdr:row>393283</xdr:row>
          <xdr:rowOff>0</xdr:rowOff>
        </xdr:to>
        <xdr:sp macro="" textlink="">
          <xdr:nvSpPr>
            <xdr:cNvPr id="62388" name="Button 948" hidden="1">
              <a:extLst>
                <a:ext uri="{63B3BB69-23CF-44E3-9099-C40C66FF867C}">
                  <a14:compatExt spid="_x0000_s62388"/>
                </a:ext>
                <a:ext uri="{FF2B5EF4-FFF2-40B4-BE49-F238E27FC236}">
                  <a16:creationId xmlns:a16="http://schemas.microsoft.com/office/drawing/2014/main" xmlns="" id="{00000000-0008-0000-3C00-0000B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458819</xdr:row>
          <xdr:rowOff>0</xdr:rowOff>
        </xdr:from>
        <xdr:to>
          <xdr:col>14076</xdr:col>
          <xdr:colOff>0</xdr:colOff>
          <xdr:row>458819</xdr:row>
          <xdr:rowOff>0</xdr:rowOff>
        </xdr:to>
        <xdr:sp macro="" textlink="">
          <xdr:nvSpPr>
            <xdr:cNvPr id="62389" name="Button 949" hidden="1">
              <a:extLst>
                <a:ext uri="{63B3BB69-23CF-44E3-9099-C40C66FF867C}">
                  <a14:compatExt spid="_x0000_s62389"/>
                </a:ext>
                <a:ext uri="{FF2B5EF4-FFF2-40B4-BE49-F238E27FC236}">
                  <a16:creationId xmlns:a16="http://schemas.microsoft.com/office/drawing/2014/main" xmlns="" id="{00000000-0008-0000-3C00-0000B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524355</xdr:row>
          <xdr:rowOff>0</xdr:rowOff>
        </xdr:from>
        <xdr:to>
          <xdr:col>14076</xdr:col>
          <xdr:colOff>0</xdr:colOff>
          <xdr:row>524355</xdr:row>
          <xdr:rowOff>0</xdr:rowOff>
        </xdr:to>
        <xdr:sp macro="" textlink="">
          <xdr:nvSpPr>
            <xdr:cNvPr id="62390" name="Button 950" hidden="1">
              <a:extLst>
                <a:ext uri="{63B3BB69-23CF-44E3-9099-C40C66FF867C}">
                  <a14:compatExt spid="_x0000_s62390"/>
                </a:ext>
                <a:ext uri="{FF2B5EF4-FFF2-40B4-BE49-F238E27FC236}">
                  <a16:creationId xmlns:a16="http://schemas.microsoft.com/office/drawing/2014/main" xmlns="" id="{00000000-0008-0000-3C00-0000B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589891</xdr:row>
          <xdr:rowOff>0</xdr:rowOff>
        </xdr:from>
        <xdr:to>
          <xdr:col>14076</xdr:col>
          <xdr:colOff>0</xdr:colOff>
          <xdr:row>589891</xdr:row>
          <xdr:rowOff>0</xdr:rowOff>
        </xdr:to>
        <xdr:sp macro="" textlink="">
          <xdr:nvSpPr>
            <xdr:cNvPr id="62391" name="Button 951" hidden="1">
              <a:extLst>
                <a:ext uri="{63B3BB69-23CF-44E3-9099-C40C66FF867C}">
                  <a14:compatExt spid="_x0000_s62391"/>
                </a:ext>
                <a:ext uri="{FF2B5EF4-FFF2-40B4-BE49-F238E27FC236}">
                  <a16:creationId xmlns:a16="http://schemas.microsoft.com/office/drawing/2014/main" xmlns="" id="{00000000-0008-0000-3C00-0000B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655427</xdr:row>
          <xdr:rowOff>0</xdr:rowOff>
        </xdr:from>
        <xdr:to>
          <xdr:col>14076</xdr:col>
          <xdr:colOff>0</xdr:colOff>
          <xdr:row>655427</xdr:row>
          <xdr:rowOff>0</xdr:rowOff>
        </xdr:to>
        <xdr:sp macro="" textlink="">
          <xdr:nvSpPr>
            <xdr:cNvPr id="62392" name="Button 952" hidden="1">
              <a:extLst>
                <a:ext uri="{63B3BB69-23CF-44E3-9099-C40C66FF867C}">
                  <a14:compatExt spid="_x0000_s62392"/>
                </a:ext>
                <a:ext uri="{FF2B5EF4-FFF2-40B4-BE49-F238E27FC236}">
                  <a16:creationId xmlns:a16="http://schemas.microsoft.com/office/drawing/2014/main" xmlns="" id="{00000000-0008-0000-3C00-0000B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720963</xdr:row>
          <xdr:rowOff>0</xdr:rowOff>
        </xdr:from>
        <xdr:to>
          <xdr:col>14076</xdr:col>
          <xdr:colOff>0</xdr:colOff>
          <xdr:row>720963</xdr:row>
          <xdr:rowOff>0</xdr:rowOff>
        </xdr:to>
        <xdr:sp macro="" textlink="">
          <xdr:nvSpPr>
            <xdr:cNvPr id="62393" name="Button 953" hidden="1">
              <a:extLst>
                <a:ext uri="{63B3BB69-23CF-44E3-9099-C40C66FF867C}">
                  <a14:compatExt spid="_x0000_s62393"/>
                </a:ext>
                <a:ext uri="{FF2B5EF4-FFF2-40B4-BE49-F238E27FC236}">
                  <a16:creationId xmlns:a16="http://schemas.microsoft.com/office/drawing/2014/main" xmlns="" id="{00000000-0008-0000-3C00-0000B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786499</xdr:row>
          <xdr:rowOff>0</xdr:rowOff>
        </xdr:from>
        <xdr:to>
          <xdr:col>14076</xdr:col>
          <xdr:colOff>0</xdr:colOff>
          <xdr:row>786499</xdr:row>
          <xdr:rowOff>0</xdr:rowOff>
        </xdr:to>
        <xdr:sp macro="" textlink="">
          <xdr:nvSpPr>
            <xdr:cNvPr id="62394" name="Button 954" hidden="1">
              <a:extLst>
                <a:ext uri="{63B3BB69-23CF-44E3-9099-C40C66FF867C}">
                  <a14:compatExt spid="_x0000_s62394"/>
                </a:ext>
                <a:ext uri="{FF2B5EF4-FFF2-40B4-BE49-F238E27FC236}">
                  <a16:creationId xmlns:a16="http://schemas.microsoft.com/office/drawing/2014/main" xmlns="" id="{00000000-0008-0000-3C00-0000B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852035</xdr:row>
          <xdr:rowOff>0</xdr:rowOff>
        </xdr:from>
        <xdr:to>
          <xdr:col>14076</xdr:col>
          <xdr:colOff>0</xdr:colOff>
          <xdr:row>852035</xdr:row>
          <xdr:rowOff>0</xdr:rowOff>
        </xdr:to>
        <xdr:sp macro="" textlink="">
          <xdr:nvSpPr>
            <xdr:cNvPr id="62395" name="Button 955" hidden="1">
              <a:extLst>
                <a:ext uri="{63B3BB69-23CF-44E3-9099-C40C66FF867C}">
                  <a14:compatExt spid="_x0000_s62395"/>
                </a:ext>
                <a:ext uri="{FF2B5EF4-FFF2-40B4-BE49-F238E27FC236}">
                  <a16:creationId xmlns:a16="http://schemas.microsoft.com/office/drawing/2014/main" xmlns="" id="{00000000-0008-0000-3C00-0000B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917571</xdr:row>
          <xdr:rowOff>0</xdr:rowOff>
        </xdr:from>
        <xdr:to>
          <xdr:col>14076</xdr:col>
          <xdr:colOff>0</xdr:colOff>
          <xdr:row>917571</xdr:row>
          <xdr:rowOff>0</xdr:rowOff>
        </xdr:to>
        <xdr:sp macro="" textlink="">
          <xdr:nvSpPr>
            <xdr:cNvPr id="62396" name="Button 956" hidden="1">
              <a:extLst>
                <a:ext uri="{63B3BB69-23CF-44E3-9099-C40C66FF867C}">
                  <a14:compatExt spid="_x0000_s62396"/>
                </a:ext>
                <a:ext uri="{FF2B5EF4-FFF2-40B4-BE49-F238E27FC236}">
                  <a16:creationId xmlns:a16="http://schemas.microsoft.com/office/drawing/2014/main" xmlns="" id="{00000000-0008-0000-3C00-0000B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983107</xdr:row>
          <xdr:rowOff>0</xdr:rowOff>
        </xdr:from>
        <xdr:to>
          <xdr:col>14076</xdr:col>
          <xdr:colOff>0</xdr:colOff>
          <xdr:row>983107</xdr:row>
          <xdr:rowOff>0</xdr:rowOff>
        </xdr:to>
        <xdr:sp macro="" textlink="">
          <xdr:nvSpPr>
            <xdr:cNvPr id="62397" name="Button 957" hidden="1">
              <a:extLst>
                <a:ext uri="{63B3BB69-23CF-44E3-9099-C40C66FF867C}">
                  <a14:compatExt spid="_x0000_s62397"/>
                </a:ext>
                <a:ext uri="{FF2B5EF4-FFF2-40B4-BE49-F238E27FC236}">
                  <a16:creationId xmlns:a16="http://schemas.microsoft.com/office/drawing/2014/main" xmlns="" id="{00000000-0008-0000-3C00-0000B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67</xdr:row>
          <xdr:rowOff>0</xdr:rowOff>
        </xdr:from>
        <xdr:to>
          <xdr:col>14332</xdr:col>
          <xdr:colOff>0</xdr:colOff>
          <xdr:row>67</xdr:row>
          <xdr:rowOff>0</xdr:rowOff>
        </xdr:to>
        <xdr:sp macro="" textlink="">
          <xdr:nvSpPr>
            <xdr:cNvPr id="62398" name="Button 958" hidden="1">
              <a:extLst>
                <a:ext uri="{63B3BB69-23CF-44E3-9099-C40C66FF867C}">
                  <a14:compatExt spid="_x0000_s62398"/>
                </a:ext>
                <a:ext uri="{FF2B5EF4-FFF2-40B4-BE49-F238E27FC236}">
                  <a16:creationId xmlns:a16="http://schemas.microsoft.com/office/drawing/2014/main" xmlns="" id="{00000000-0008-0000-3C00-0000B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65603</xdr:row>
          <xdr:rowOff>0</xdr:rowOff>
        </xdr:from>
        <xdr:to>
          <xdr:col>14332</xdr:col>
          <xdr:colOff>0</xdr:colOff>
          <xdr:row>65603</xdr:row>
          <xdr:rowOff>0</xdr:rowOff>
        </xdr:to>
        <xdr:sp macro="" textlink="">
          <xdr:nvSpPr>
            <xdr:cNvPr id="62399" name="Button 959" hidden="1">
              <a:extLst>
                <a:ext uri="{63B3BB69-23CF-44E3-9099-C40C66FF867C}">
                  <a14:compatExt spid="_x0000_s62399"/>
                </a:ext>
                <a:ext uri="{FF2B5EF4-FFF2-40B4-BE49-F238E27FC236}">
                  <a16:creationId xmlns:a16="http://schemas.microsoft.com/office/drawing/2014/main" xmlns="" id="{00000000-0008-0000-3C00-0000B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131139</xdr:row>
          <xdr:rowOff>0</xdr:rowOff>
        </xdr:from>
        <xdr:to>
          <xdr:col>14332</xdr:col>
          <xdr:colOff>0</xdr:colOff>
          <xdr:row>131139</xdr:row>
          <xdr:rowOff>0</xdr:rowOff>
        </xdr:to>
        <xdr:sp macro="" textlink="">
          <xdr:nvSpPr>
            <xdr:cNvPr id="62400" name="Button 960" hidden="1">
              <a:extLst>
                <a:ext uri="{63B3BB69-23CF-44E3-9099-C40C66FF867C}">
                  <a14:compatExt spid="_x0000_s62400"/>
                </a:ext>
                <a:ext uri="{FF2B5EF4-FFF2-40B4-BE49-F238E27FC236}">
                  <a16:creationId xmlns:a16="http://schemas.microsoft.com/office/drawing/2014/main" xmlns="" id="{00000000-0008-0000-3C00-0000C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196675</xdr:row>
          <xdr:rowOff>0</xdr:rowOff>
        </xdr:from>
        <xdr:to>
          <xdr:col>14332</xdr:col>
          <xdr:colOff>0</xdr:colOff>
          <xdr:row>196675</xdr:row>
          <xdr:rowOff>0</xdr:rowOff>
        </xdr:to>
        <xdr:sp macro="" textlink="">
          <xdr:nvSpPr>
            <xdr:cNvPr id="62401" name="Button 961" hidden="1">
              <a:extLst>
                <a:ext uri="{63B3BB69-23CF-44E3-9099-C40C66FF867C}">
                  <a14:compatExt spid="_x0000_s62401"/>
                </a:ext>
                <a:ext uri="{FF2B5EF4-FFF2-40B4-BE49-F238E27FC236}">
                  <a16:creationId xmlns:a16="http://schemas.microsoft.com/office/drawing/2014/main" xmlns="" id="{00000000-0008-0000-3C00-0000C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262211</xdr:row>
          <xdr:rowOff>0</xdr:rowOff>
        </xdr:from>
        <xdr:to>
          <xdr:col>14332</xdr:col>
          <xdr:colOff>0</xdr:colOff>
          <xdr:row>262211</xdr:row>
          <xdr:rowOff>0</xdr:rowOff>
        </xdr:to>
        <xdr:sp macro="" textlink="">
          <xdr:nvSpPr>
            <xdr:cNvPr id="62402" name="Button 962" hidden="1">
              <a:extLst>
                <a:ext uri="{63B3BB69-23CF-44E3-9099-C40C66FF867C}">
                  <a14:compatExt spid="_x0000_s62402"/>
                </a:ext>
                <a:ext uri="{FF2B5EF4-FFF2-40B4-BE49-F238E27FC236}">
                  <a16:creationId xmlns:a16="http://schemas.microsoft.com/office/drawing/2014/main" xmlns="" id="{00000000-0008-0000-3C00-0000C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327747</xdr:row>
          <xdr:rowOff>0</xdr:rowOff>
        </xdr:from>
        <xdr:to>
          <xdr:col>14332</xdr:col>
          <xdr:colOff>0</xdr:colOff>
          <xdr:row>327747</xdr:row>
          <xdr:rowOff>0</xdr:rowOff>
        </xdr:to>
        <xdr:sp macro="" textlink="">
          <xdr:nvSpPr>
            <xdr:cNvPr id="62403" name="Button 963" hidden="1">
              <a:extLst>
                <a:ext uri="{63B3BB69-23CF-44E3-9099-C40C66FF867C}">
                  <a14:compatExt spid="_x0000_s62403"/>
                </a:ext>
                <a:ext uri="{FF2B5EF4-FFF2-40B4-BE49-F238E27FC236}">
                  <a16:creationId xmlns:a16="http://schemas.microsoft.com/office/drawing/2014/main" xmlns="" id="{00000000-0008-0000-3C00-0000C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393283</xdr:row>
          <xdr:rowOff>0</xdr:rowOff>
        </xdr:from>
        <xdr:to>
          <xdr:col>14332</xdr:col>
          <xdr:colOff>0</xdr:colOff>
          <xdr:row>393283</xdr:row>
          <xdr:rowOff>0</xdr:rowOff>
        </xdr:to>
        <xdr:sp macro="" textlink="">
          <xdr:nvSpPr>
            <xdr:cNvPr id="62404" name="Button 964" hidden="1">
              <a:extLst>
                <a:ext uri="{63B3BB69-23CF-44E3-9099-C40C66FF867C}">
                  <a14:compatExt spid="_x0000_s62404"/>
                </a:ext>
                <a:ext uri="{FF2B5EF4-FFF2-40B4-BE49-F238E27FC236}">
                  <a16:creationId xmlns:a16="http://schemas.microsoft.com/office/drawing/2014/main" xmlns="" id="{00000000-0008-0000-3C00-0000C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458819</xdr:row>
          <xdr:rowOff>0</xdr:rowOff>
        </xdr:from>
        <xdr:to>
          <xdr:col>14332</xdr:col>
          <xdr:colOff>0</xdr:colOff>
          <xdr:row>458819</xdr:row>
          <xdr:rowOff>0</xdr:rowOff>
        </xdr:to>
        <xdr:sp macro="" textlink="">
          <xdr:nvSpPr>
            <xdr:cNvPr id="62405" name="Button 965" hidden="1">
              <a:extLst>
                <a:ext uri="{63B3BB69-23CF-44E3-9099-C40C66FF867C}">
                  <a14:compatExt spid="_x0000_s62405"/>
                </a:ext>
                <a:ext uri="{FF2B5EF4-FFF2-40B4-BE49-F238E27FC236}">
                  <a16:creationId xmlns:a16="http://schemas.microsoft.com/office/drawing/2014/main" xmlns="" id="{00000000-0008-0000-3C00-0000C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524355</xdr:row>
          <xdr:rowOff>0</xdr:rowOff>
        </xdr:from>
        <xdr:to>
          <xdr:col>14332</xdr:col>
          <xdr:colOff>0</xdr:colOff>
          <xdr:row>524355</xdr:row>
          <xdr:rowOff>0</xdr:rowOff>
        </xdr:to>
        <xdr:sp macro="" textlink="">
          <xdr:nvSpPr>
            <xdr:cNvPr id="62406" name="Button 966" hidden="1">
              <a:extLst>
                <a:ext uri="{63B3BB69-23CF-44E3-9099-C40C66FF867C}">
                  <a14:compatExt spid="_x0000_s62406"/>
                </a:ext>
                <a:ext uri="{FF2B5EF4-FFF2-40B4-BE49-F238E27FC236}">
                  <a16:creationId xmlns:a16="http://schemas.microsoft.com/office/drawing/2014/main" xmlns="" id="{00000000-0008-0000-3C00-0000C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589891</xdr:row>
          <xdr:rowOff>0</xdr:rowOff>
        </xdr:from>
        <xdr:to>
          <xdr:col>14332</xdr:col>
          <xdr:colOff>0</xdr:colOff>
          <xdr:row>589891</xdr:row>
          <xdr:rowOff>0</xdr:rowOff>
        </xdr:to>
        <xdr:sp macro="" textlink="">
          <xdr:nvSpPr>
            <xdr:cNvPr id="62407" name="Button 967" hidden="1">
              <a:extLst>
                <a:ext uri="{63B3BB69-23CF-44E3-9099-C40C66FF867C}">
                  <a14:compatExt spid="_x0000_s62407"/>
                </a:ext>
                <a:ext uri="{FF2B5EF4-FFF2-40B4-BE49-F238E27FC236}">
                  <a16:creationId xmlns:a16="http://schemas.microsoft.com/office/drawing/2014/main" xmlns="" id="{00000000-0008-0000-3C00-0000C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655427</xdr:row>
          <xdr:rowOff>0</xdr:rowOff>
        </xdr:from>
        <xdr:to>
          <xdr:col>14332</xdr:col>
          <xdr:colOff>0</xdr:colOff>
          <xdr:row>655427</xdr:row>
          <xdr:rowOff>0</xdr:rowOff>
        </xdr:to>
        <xdr:sp macro="" textlink="">
          <xdr:nvSpPr>
            <xdr:cNvPr id="62408" name="Button 968" hidden="1">
              <a:extLst>
                <a:ext uri="{63B3BB69-23CF-44E3-9099-C40C66FF867C}">
                  <a14:compatExt spid="_x0000_s62408"/>
                </a:ext>
                <a:ext uri="{FF2B5EF4-FFF2-40B4-BE49-F238E27FC236}">
                  <a16:creationId xmlns:a16="http://schemas.microsoft.com/office/drawing/2014/main" xmlns="" id="{00000000-0008-0000-3C00-0000C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720963</xdr:row>
          <xdr:rowOff>0</xdr:rowOff>
        </xdr:from>
        <xdr:to>
          <xdr:col>14332</xdr:col>
          <xdr:colOff>0</xdr:colOff>
          <xdr:row>720963</xdr:row>
          <xdr:rowOff>0</xdr:rowOff>
        </xdr:to>
        <xdr:sp macro="" textlink="">
          <xdr:nvSpPr>
            <xdr:cNvPr id="62409" name="Button 969" hidden="1">
              <a:extLst>
                <a:ext uri="{63B3BB69-23CF-44E3-9099-C40C66FF867C}">
                  <a14:compatExt spid="_x0000_s62409"/>
                </a:ext>
                <a:ext uri="{FF2B5EF4-FFF2-40B4-BE49-F238E27FC236}">
                  <a16:creationId xmlns:a16="http://schemas.microsoft.com/office/drawing/2014/main" xmlns="" id="{00000000-0008-0000-3C00-0000C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786499</xdr:row>
          <xdr:rowOff>0</xdr:rowOff>
        </xdr:from>
        <xdr:to>
          <xdr:col>14332</xdr:col>
          <xdr:colOff>0</xdr:colOff>
          <xdr:row>786499</xdr:row>
          <xdr:rowOff>0</xdr:rowOff>
        </xdr:to>
        <xdr:sp macro="" textlink="">
          <xdr:nvSpPr>
            <xdr:cNvPr id="62410" name="Button 970" hidden="1">
              <a:extLst>
                <a:ext uri="{63B3BB69-23CF-44E3-9099-C40C66FF867C}">
                  <a14:compatExt spid="_x0000_s62410"/>
                </a:ext>
                <a:ext uri="{FF2B5EF4-FFF2-40B4-BE49-F238E27FC236}">
                  <a16:creationId xmlns:a16="http://schemas.microsoft.com/office/drawing/2014/main" xmlns="" id="{00000000-0008-0000-3C00-0000C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852035</xdr:row>
          <xdr:rowOff>0</xdr:rowOff>
        </xdr:from>
        <xdr:to>
          <xdr:col>14332</xdr:col>
          <xdr:colOff>0</xdr:colOff>
          <xdr:row>852035</xdr:row>
          <xdr:rowOff>0</xdr:rowOff>
        </xdr:to>
        <xdr:sp macro="" textlink="">
          <xdr:nvSpPr>
            <xdr:cNvPr id="62411" name="Button 971" hidden="1">
              <a:extLst>
                <a:ext uri="{63B3BB69-23CF-44E3-9099-C40C66FF867C}">
                  <a14:compatExt spid="_x0000_s62411"/>
                </a:ext>
                <a:ext uri="{FF2B5EF4-FFF2-40B4-BE49-F238E27FC236}">
                  <a16:creationId xmlns:a16="http://schemas.microsoft.com/office/drawing/2014/main" xmlns="" id="{00000000-0008-0000-3C00-0000C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917571</xdr:row>
          <xdr:rowOff>0</xdr:rowOff>
        </xdr:from>
        <xdr:to>
          <xdr:col>14332</xdr:col>
          <xdr:colOff>0</xdr:colOff>
          <xdr:row>917571</xdr:row>
          <xdr:rowOff>0</xdr:rowOff>
        </xdr:to>
        <xdr:sp macro="" textlink="">
          <xdr:nvSpPr>
            <xdr:cNvPr id="62412" name="Button 972" hidden="1">
              <a:extLst>
                <a:ext uri="{63B3BB69-23CF-44E3-9099-C40C66FF867C}">
                  <a14:compatExt spid="_x0000_s62412"/>
                </a:ext>
                <a:ext uri="{FF2B5EF4-FFF2-40B4-BE49-F238E27FC236}">
                  <a16:creationId xmlns:a16="http://schemas.microsoft.com/office/drawing/2014/main" xmlns="" id="{00000000-0008-0000-3C00-0000C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983107</xdr:row>
          <xdr:rowOff>0</xdr:rowOff>
        </xdr:from>
        <xdr:to>
          <xdr:col>14332</xdr:col>
          <xdr:colOff>0</xdr:colOff>
          <xdr:row>983107</xdr:row>
          <xdr:rowOff>0</xdr:rowOff>
        </xdr:to>
        <xdr:sp macro="" textlink="">
          <xdr:nvSpPr>
            <xdr:cNvPr id="62413" name="Button 973" hidden="1">
              <a:extLst>
                <a:ext uri="{63B3BB69-23CF-44E3-9099-C40C66FF867C}">
                  <a14:compatExt spid="_x0000_s62413"/>
                </a:ext>
                <a:ext uri="{FF2B5EF4-FFF2-40B4-BE49-F238E27FC236}">
                  <a16:creationId xmlns:a16="http://schemas.microsoft.com/office/drawing/2014/main" xmlns="" id="{00000000-0008-0000-3C00-0000C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67</xdr:row>
          <xdr:rowOff>0</xdr:rowOff>
        </xdr:from>
        <xdr:to>
          <xdr:col>14588</xdr:col>
          <xdr:colOff>0</xdr:colOff>
          <xdr:row>67</xdr:row>
          <xdr:rowOff>0</xdr:rowOff>
        </xdr:to>
        <xdr:sp macro="" textlink="">
          <xdr:nvSpPr>
            <xdr:cNvPr id="62414" name="Button 974" hidden="1">
              <a:extLst>
                <a:ext uri="{63B3BB69-23CF-44E3-9099-C40C66FF867C}">
                  <a14:compatExt spid="_x0000_s62414"/>
                </a:ext>
                <a:ext uri="{FF2B5EF4-FFF2-40B4-BE49-F238E27FC236}">
                  <a16:creationId xmlns:a16="http://schemas.microsoft.com/office/drawing/2014/main" xmlns="" id="{00000000-0008-0000-3C00-0000C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65603</xdr:row>
          <xdr:rowOff>0</xdr:rowOff>
        </xdr:from>
        <xdr:to>
          <xdr:col>14588</xdr:col>
          <xdr:colOff>0</xdr:colOff>
          <xdr:row>65603</xdr:row>
          <xdr:rowOff>0</xdr:rowOff>
        </xdr:to>
        <xdr:sp macro="" textlink="">
          <xdr:nvSpPr>
            <xdr:cNvPr id="62415" name="Button 975" hidden="1">
              <a:extLst>
                <a:ext uri="{63B3BB69-23CF-44E3-9099-C40C66FF867C}">
                  <a14:compatExt spid="_x0000_s62415"/>
                </a:ext>
                <a:ext uri="{FF2B5EF4-FFF2-40B4-BE49-F238E27FC236}">
                  <a16:creationId xmlns:a16="http://schemas.microsoft.com/office/drawing/2014/main" xmlns="" id="{00000000-0008-0000-3C00-0000C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131139</xdr:row>
          <xdr:rowOff>0</xdr:rowOff>
        </xdr:from>
        <xdr:to>
          <xdr:col>14588</xdr:col>
          <xdr:colOff>0</xdr:colOff>
          <xdr:row>131139</xdr:row>
          <xdr:rowOff>0</xdr:rowOff>
        </xdr:to>
        <xdr:sp macro="" textlink="">
          <xdr:nvSpPr>
            <xdr:cNvPr id="62416" name="Button 976" hidden="1">
              <a:extLst>
                <a:ext uri="{63B3BB69-23CF-44E3-9099-C40C66FF867C}">
                  <a14:compatExt spid="_x0000_s62416"/>
                </a:ext>
                <a:ext uri="{FF2B5EF4-FFF2-40B4-BE49-F238E27FC236}">
                  <a16:creationId xmlns:a16="http://schemas.microsoft.com/office/drawing/2014/main" xmlns="" id="{00000000-0008-0000-3C00-0000D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196675</xdr:row>
          <xdr:rowOff>0</xdr:rowOff>
        </xdr:from>
        <xdr:to>
          <xdr:col>14588</xdr:col>
          <xdr:colOff>0</xdr:colOff>
          <xdr:row>196675</xdr:row>
          <xdr:rowOff>0</xdr:rowOff>
        </xdr:to>
        <xdr:sp macro="" textlink="">
          <xdr:nvSpPr>
            <xdr:cNvPr id="62417" name="Button 977" hidden="1">
              <a:extLst>
                <a:ext uri="{63B3BB69-23CF-44E3-9099-C40C66FF867C}">
                  <a14:compatExt spid="_x0000_s62417"/>
                </a:ext>
                <a:ext uri="{FF2B5EF4-FFF2-40B4-BE49-F238E27FC236}">
                  <a16:creationId xmlns:a16="http://schemas.microsoft.com/office/drawing/2014/main" xmlns="" id="{00000000-0008-0000-3C00-0000D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262211</xdr:row>
          <xdr:rowOff>0</xdr:rowOff>
        </xdr:from>
        <xdr:to>
          <xdr:col>14588</xdr:col>
          <xdr:colOff>0</xdr:colOff>
          <xdr:row>262211</xdr:row>
          <xdr:rowOff>0</xdr:rowOff>
        </xdr:to>
        <xdr:sp macro="" textlink="">
          <xdr:nvSpPr>
            <xdr:cNvPr id="62418" name="Button 978" hidden="1">
              <a:extLst>
                <a:ext uri="{63B3BB69-23CF-44E3-9099-C40C66FF867C}">
                  <a14:compatExt spid="_x0000_s62418"/>
                </a:ext>
                <a:ext uri="{FF2B5EF4-FFF2-40B4-BE49-F238E27FC236}">
                  <a16:creationId xmlns:a16="http://schemas.microsoft.com/office/drawing/2014/main" xmlns="" id="{00000000-0008-0000-3C00-0000D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327747</xdr:row>
          <xdr:rowOff>0</xdr:rowOff>
        </xdr:from>
        <xdr:to>
          <xdr:col>14588</xdr:col>
          <xdr:colOff>0</xdr:colOff>
          <xdr:row>327747</xdr:row>
          <xdr:rowOff>0</xdr:rowOff>
        </xdr:to>
        <xdr:sp macro="" textlink="">
          <xdr:nvSpPr>
            <xdr:cNvPr id="62419" name="Button 979" hidden="1">
              <a:extLst>
                <a:ext uri="{63B3BB69-23CF-44E3-9099-C40C66FF867C}">
                  <a14:compatExt spid="_x0000_s62419"/>
                </a:ext>
                <a:ext uri="{FF2B5EF4-FFF2-40B4-BE49-F238E27FC236}">
                  <a16:creationId xmlns:a16="http://schemas.microsoft.com/office/drawing/2014/main" xmlns="" id="{00000000-0008-0000-3C00-0000D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393283</xdr:row>
          <xdr:rowOff>0</xdr:rowOff>
        </xdr:from>
        <xdr:to>
          <xdr:col>14588</xdr:col>
          <xdr:colOff>0</xdr:colOff>
          <xdr:row>393283</xdr:row>
          <xdr:rowOff>0</xdr:rowOff>
        </xdr:to>
        <xdr:sp macro="" textlink="">
          <xdr:nvSpPr>
            <xdr:cNvPr id="62420" name="Button 980" hidden="1">
              <a:extLst>
                <a:ext uri="{63B3BB69-23CF-44E3-9099-C40C66FF867C}">
                  <a14:compatExt spid="_x0000_s62420"/>
                </a:ext>
                <a:ext uri="{FF2B5EF4-FFF2-40B4-BE49-F238E27FC236}">
                  <a16:creationId xmlns:a16="http://schemas.microsoft.com/office/drawing/2014/main" xmlns="" id="{00000000-0008-0000-3C00-0000D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458819</xdr:row>
          <xdr:rowOff>0</xdr:rowOff>
        </xdr:from>
        <xdr:to>
          <xdr:col>14588</xdr:col>
          <xdr:colOff>0</xdr:colOff>
          <xdr:row>458819</xdr:row>
          <xdr:rowOff>0</xdr:rowOff>
        </xdr:to>
        <xdr:sp macro="" textlink="">
          <xdr:nvSpPr>
            <xdr:cNvPr id="62421" name="Button 981" hidden="1">
              <a:extLst>
                <a:ext uri="{63B3BB69-23CF-44E3-9099-C40C66FF867C}">
                  <a14:compatExt spid="_x0000_s62421"/>
                </a:ext>
                <a:ext uri="{FF2B5EF4-FFF2-40B4-BE49-F238E27FC236}">
                  <a16:creationId xmlns:a16="http://schemas.microsoft.com/office/drawing/2014/main" xmlns="" id="{00000000-0008-0000-3C00-0000D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524355</xdr:row>
          <xdr:rowOff>0</xdr:rowOff>
        </xdr:from>
        <xdr:to>
          <xdr:col>14588</xdr:col>
          <xdr:colOff>0</xdr:colOff>
          <xdr:row>524355</xdr:row>
          <xdr:rowOff>0</xdr:rowOff>
        </xdr:to>
        <xdr:sp macro="" textlink="">
          <xdr:nvSpPr>
            <xdr:cNvPr id="62422" name="Button 982" hidden="1">
              <a:extLst>
                <a:ext uri="{63B3BB69-23CF-44E3-9099-C40C66FF867C}">
                  <a14:compatExt spid="_x0000_s62422"/>
                </a:ext>
                <a:ext uri="{FF2B5EF4-FFF2-40B4-BE49-F238E27FC236}">
                  <a16:creationId xmlns:a16="http://schemas.microsoft.com/office/drawing/2014/main" xmlns="" id="{00000000-0008-0000-3C00-0000D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589891</xdr:row>
          <xdr:rowOff>0</xdr:rowOff>
        </xdr:from>
        <xdr:to>
          <xdr:col>14588</xdr:col>
          <xdr:colOff>0</xdr:colOff>
          <xdr:row>589891</xdr:row>
          <xdr:rowOff>0</xdr:rowOff>
        </xdr:to>
        <xdr:sp macro="" textlink="">
          <xdr:nvSpPr>
            <xdr:cNvPr id="62423" name="Button 983" hidden="1">
              <a:extLst>
                <a:ext uri="{63B3BB69-23CF-44E3-9099-C40C66FF867C}">
                  <a14:compatExt spid="_x0000_s62423"/>
                </a:ext>
                <a:ext uri="{FF2B5EF4-FFF2-40B4-BE49-F238E27FC236}">
                  <a16:creationId xmlns:a16="http://schemas.microsoft.com/office/drawing/2014/main" xmlns="" id="{00000000-0008-0000-3C00-0000D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655427</xdr:row>
          <xdr:rowOff>0</xdr:rowOff>
        </xdr:from>
        <xdr:to>
          <xdr:col>14588</xdr:col>
          <xdr:colOff>0</xdr:colOff>
          <xdr:row>655427</xdr:row>
          <xdr:rowOff>0</xdr:rowOff>
        </xdr:to>
        <xdr:sp macro="" textlink="">
          <xdr:nvSpPr>
            <xdr:cNvPr id="62424" name="Button 984" hidden="1">
              <a:extLst>
                <a:ext uri="{63B3BB69-23CF-44E3-9099-C40C66FF867C}">
                  <a14:compatExt spid="_x0000_s62424"/>
                </a:ext>
                <a:ext uri="{FF2B5EF4-FFF2-40B4-BE49-F238E27FC236}">
                  <a16:creationId xmlns:a16="http://schemas.microsoft.com/office/drawing/2014/main" xmlns="" id="{00000000-0008-0000-3C00-0000D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720963</xdr:row>
          <xdr:rowOff>0</xdr:rowOff>
        </xdr:from>
        <xdr:to>
          <xdr:col>14588</xdr:col>
          <xdr:colOff>0</xdr:colOff>
          <xdr:row>720963</xdr:row>
          <xdr:rowOff>0</xdr:rowOff>
        </xdr:to>
        <xdr:sp macro="" textlink="">
          <xdr:nvSpPr>
            <xdr:cNvPr id="62425" name="Button 985" hidden="1">
              <a:extLst>
                <a:ext uri="{63B3BB69-23CF-44E3-9099-C40C66FF867C}">
                  <a14:compatExt spid="_x0000_s62425"/>
                </a:ext>
                <a:ext uri="{FF2B5EF4-FFF2-40B4-BE49-F238E27FC236}">
                  <a16:creationId xmlns:a16="http://schemas.microsoft.com/office/drawing/2014/main" xmlns="" id="{00000000-0008-0000-3C00-0000D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786499</xdr:row>
          <xdr:rowOff>0</xdr:rowOff>
        </xdr:from>
        <xdr:to>
          <xdr:col>14588</xdr:col>
          <xdr:colOff>0</xdr:colOff>
          <xdr:row>786499</xdr:row>
          <xdr:rowOff>0</xdr:rowOff>
        </xdr:to>
        <xdr:sp macro="" textlink="">
          <xdr:nvSpPr>
            <xdr:cNvPr id="62426" name="Button 986" hidden="1">
              <a:extLst>
                <a:ext uri="{63B3BB69-23CF-44E3-9099-C40C66FF867C}">
                  <a14:compatExt spid="_x0000_s62426"/>
                </a:ext>
                <a:ext uri="{FF2B5EF4-FFF2-40B4-BE49-F238E27FC236}">
                  <a16:creationId xmlns:a16="http://schemas.microsoft.com/office/drawing/2014/main" xmlns="" id="{00000000-0008-0000-3C00-0000D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852035</xdr:row>
          <xdr:rowOff>0</xdr:rowOff>
        </xdr:from>
        <xdr:to>
          <xdr:col>14588</xdr:col>
          <xdr:colOff>0</xdr:colOff>
          <xdr:row>852035</xdr:row>
          <xdr:rowOff>0</xdr:rowOff>
        </xdr:to>
        <xdr:sp macro="" textlink="">
          <xdr:nvSpPr>
            <xdr:cNvPr id="62427" name="Button 987" hidden="1">
              <a:extLst>
                <a:ext uri="{63B3BB69-23CF-44E3-9099-C40C66FF867C}">
                  <a14:compatExt spid="_x0000_s62427"/>
                </a:ext>
                <a:ext uri="{FF2B5EF4-FFF2-40B4-BE49-F238E27FC236}">
                  <a16:creationId xmlns:a16="http://schemas.microsoft.com/office/drawing/2014/main" xmlns="" id="{00000000-0008-0000-3C00-0000D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917571</xdr:row>
          <xdr:rowOff>0</xdr:rowOff>
        </xdr:from>
        <xdr:to>
          <xdr:col>14588</xdr:col>
          <xdr:colOff>0</xdr:colOff>
          <xdr:row>917571</xdr:row>
          <xdr:rowOff>0</xdr:rowOff>
        </xdr:to>
        <xdr:sp macro="" textlink="">
          <xdr:nvSpPr>
            <xdr:cNvPr id="62428" name="Button 988" hidden="1">
              <a:extLst>
                <a:ext uri="{63B3BB69-23CF-44E3-9099-C40C66FF867C}">
                  <a14:compatExt spid="_x0000_s62428"/>
                </a:ext>
                <a:ext uri="{FF2B5EF4-FFF2-40B4-BE49-F238E27FC236}">
                  <a16:creationId xmlns:a16="http://schemas.microsoft.com/office/drawing/2014/main" xmlns="" id="{00000000-0008-0000-3C00-0000D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983107</xdr:row>
          <xdr:rowOff>0</xdr:rowOff>
        </xdr:from>
        <xdr:to>
          <xdr:col>14588</xdr:col>
          <xdr:colOff>0</xdr:colOff>
          <xdr:row>983107</xdr:row>
          <xdr:rowOff>0</xdr:rowOff>
        </xdr:to>
        <xdr:sp macro="" textlink="">
          <xdr:nvSpPr>
            <xdr:cNvPr id="62429" name="Button 989" hidden="1">
              <a:extLst>
                <a:ext uri="{63B3BB69-23CF-44E3-9099-C40C66FF867C}">
                  <a14:compatExt spid="_x0000_s62429"/>
                </a:ext>
                <a:ext uri="{FF2B5EF4-FFF2-40B4-BE49-F238E27FC236}">
                  <a16:creationId xmlns:a16="http://schemas.microsoft.com/office/drawing/2014/main" xmlns="" id="{00000000-0008-0000-3C00-0000D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67</xdr:row>
          <xdr:rowOff>0</xdr:rowOff>
        </xdr:from>
        <xdr:to>
          <xdr:col>14844</xdr:col>
          <xdr:colOff>0</xdr:colOff>
          <xdr:row>67</xdr:row>
          <xdr:rowOff>0</xdr:rowOff>
        </xdr:to>
        <xdr:sp macro="" textlink="">
          <xdr:nvSpPr>
            <xdr:cNvPr id="62430" name="Button 990" hidden="1">
              <a:extLst>
                <a:ext uri="{63B3BB69-23CF-44E3-9099-C40C66FF867C}">
                  <a14:compatExt spid="_x0000_s62430"/>
                </a:ext>
                <a:ext uri="{FF2B5EF4-FFF2-40B4-BE49-F238E27FC236}">
                  <a16:creationId xmlns:a16="http://schemas.microsoft.com/office/drawing/2014/main" xmlns="" id="{00000000-0008-0000-3C00-0000D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65603</xdr:row>
          <xdr:rowOff>0</xdr:rowOff>
        </xdr:from>
        <xdr:to>
          <xdr:col>14844</xdr:col>
          <xdr:colOff>0</xdr:colOff>
          <xdr:row>65603</xdr:row>
          <xdr:rowOff>0</xdr:rowOff>
        </xdr:to>
        <xdr:sp macro="" textlink="">
          <xdr:nvSpPr>
            <xdr:cNvPr id="62431" name="Button 991" hidden="1">
              <a:extLst>
                <a:ext uri="{63B3BB69-23CF-44E3-9099-C40C66FF867C}">
                  <a14:compatExt spid="_x0000_s62431"/>
                </a:ext>
                <a:ext uri="{FF2B5EF4-FFF2-40B4-BE49-F238E27FC236}">
                  <a16:creationId xmlns:a16="http://schemas.microsoft.com/office/drawing/2014/main" xmlns="" id="{00000000-0008-0000-3C00-0000D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131139</xdr:row>
          <xdr:rowOff>0</xdr:rowOff>
        </xdr:from>
        <xdr:to>
          <xdr:col>14844</xdr:col>
          <xdr:colOff>0</xdr:colOff>
          <xdr:row>131139</xdr:row>
          <xdr:rowOff>0</xdr:rowOff>
        </xdr:to>
        <xdr:sp macro="" textlink="">
          <xdr:nvSpPr>
            <xdr:cNvPr id="62432" name="Button 992" hidden="1">
              <a:extLst>
                <a:ext uri="{63B3BB69-23CF-44E3-9099-C40C66FF867C}">
                  <a14:compatExt spid="_x0000_s62432"/>
                </a:ext>
                <a:ext uri="{FF2B5EF4-FFF2-40B4-BE49-F238E27FC236}">
                  <a16:creationId xmlns:a16="http://schemas.microsoft.com/office/drawing/2014/main" xmlns="" id="{00000000-0008-0000-3C00-0000E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196675</xdr:row>
          <xdr:rowOff>0</xdr:rowOff>
        </xdr:from>
        <xdr:to>
          <xdr:col>14844</xdr:col>
          <xdr:colOff>0</xdr:colOff>
          <xdr:row>196675</xdr:row>
          <xdr:rowOff>0</xdr:rowOff>
        </xdr:to>
        <xdr:sp macro="" textlink="">
          <xdr:nvSpPr>
            <xdr:cNvPr id="62433" name="Button 993" hidden="1">
              <a:extLst>
                <a:ext uri="{63B3BB69-23CF-44E3-9099-C40C66FF867C}">
                  <a14:compatExt spid="_x0000_s62433"/>
                </a:ext>
                <a:ext uri="{FF2B5EF4-FFF2-40B4-BE49-F238E27FC236}">
                  <a16:creationId xmlns:a16="http://schemas.microsoft.com/office/drawing/2014/main" xmlns="" id="{00000000-0008-0000-3C00-0000E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262211</xdr:row>
          <xdr:rowOff>0</xdr:rowOff>
        </xdr:from>
        <xdr:to>
          <xdr:col>14844</xdr:col>
          <xdr:colOff>0</xdr:colOff>
          <xdr:row>262211</xdr:row>
          <xdr:rowOff>0</xdr:rowOff>
        </xdr:to>
        <xdr:sp macro="" textlink="">
          <xdr:nvSpPr>
            <xdr:cNvPr id="62434" name="Button 994" hidden="1">
              <a:extLst>
                <a:ext uri="{63B3BB69-23CF-44E3-9099-C40C66FF867C}">
                  <a14:compatExt spid="_x0000_s62434"/>
                </a:ext>
                <a:ext uri="{FF2B5EF4-FFF2-40B4-BE49-F238E27FC236}">
                  <a16:creationId xmlns:a16="http://schemas.microsoft.com/office/drawing/2014/main" xmlns="" id="{00000000-0008-0000-3C00-0000E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327747</xdr:row>
          <xdr:rowOff>0</xdr:rowOff>
        </xdr:from>
        <xdr:to>
          <xdr:col>14844</xdr:col>
          <xdr:colOff>0</xdr:colOff>
          <xdr:row>327747</xdr:row>
          <xdr:rowOff>0</xdr:rowOff>
        </xdr:to>
        <xdr:sp macro="" textlink="">
          <xdr:nvSpPr>
            <xdr:cNvPr id="62435" name="Button 995" hidden="1">
              <a:extLst>
                <a:ext uri="{63B3BB69-23CF-44E3-9099-C40C66FF867C}">
                  <a14:compatExt spid="_x0000_s62435"/>
                </a:ext>
                <a:ext uri="{FF2B5EF4-FFF2-40B4-BE49-F238E27FC236}">
                  <a16:creationId xmlns:a16="http://schemas.microsoft.com/office/drawing/2014/main" xmlns="" id="{00000000-0008-0000-3C00-0000E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393283</xdr:row>
          <xdr:rowOff>0</xdr:rowOff>
        </xdr:from>
        <xdr:to>
          <xdr:col>14844</xdr:col>
          <xdr:colOff>0</xdr:colOff>
          <xdr:row>393283</xdr:row>
          <xdr:rowOff>0</xdr:rowOff>
        </xdr:to>
        <xdr:sp macro="" textlink="">
          <xdr:nvSpPr>
            <xdr:cNvPr id="62436" name="Button 996" hidden="1">
              <a:extLst>
                <a:ext uri="{63B3BB69-23CF-44E3-9099-C40C66FF867C}">
                  <a14:compatExt spid="_x0000_s62436"/>
                </a:ext>
                <a:ext uri="{FF2B5EF4-FFF2-40B4-BE49-F238E27FC236}">
                  <a16:creationId xmlns:a16="http://schemas.microsoft.com/office/drawing/2014/main" xmlns="" id="{00000000-0008-0000-3C00-0000E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458819</xdr:row>
          <xdr:rowOff>0</xdr:rowOff>
        </xdr:from>
        <xdr:to>
          <xdr:col>14844</xdr:col>
          <xdr:colOff>0</xdr:colOff>
          <xdr:row>458819</xdr:row>
          <xdr:rowOff>0</xdr:rowOff>
        </xdr:to>
        <xdr:sp macro="" textlink="">
          <xdr:nvSpPr>
            <xdr:cNvPr id="62437" name="Button 997" hidden="1">
              <a:extLst>
                <a:ext uri="{63B3BB69-23CF-44E3-9099-C40C66FF867C}">
                  <a14:compatExt spid="_x0000_s62437"/>
                </a:ext>
                <a:ext uri="{FF2B5EF4-FFF2-40B4-BE49-F238E27FC236}">
                  <a16:creationId xmlns:a16="http://schemas.microsoft.com/office/drawing/2014/main" xmlns="" id="{00000000-0008-0000-3C00-0000E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524355</xdr:row>
          <xdr:rowOff>0</xdr:rowOff>
        </xdr:from>
        <xdr:to>
          <xdr:col>14844</xdr:col>
          <xdr:colOff>0</xdr:colOff>
          <xdr:row>524355</xdr:row>
          <xdr:rowOff>0</xdr:rowOff>
        </xdr:to>
        <xdr:sp macro="" textlink="">
          <xdr:nvSpPr>
            <xdr:cNvPr id="62438" name="Button 998" hidden="1">
              <a:extLst>
                <a:ext uri="{63B3BB69-23CF-44E3-9099-C40C66FF867C}">
                  <a14:compatExt spid="_x0000_s62438"/>
                </a:ext>
                <a:ext uri="{FF2B5EF4-FFF2-40B4-BE49-F238E27FC236}">
                  <a16:creationId xmlns:a16="http://schemas.microsoft.com/office/drawing/2014/main" xmlns="" id="{00000000-0008-0000-3C00-0000E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589891</xdr:row>
          <xdr:rowOff>0</xdr:rowOff>
        </xdr:from>
        <xdr:to>
          <xdr:col>14844</xdr:col>
          <xdr:colOff>0</xdr:colOff>
          <xdr:row>589891</xdr:row>
          <xdr:rowOff>0</xdr:rowOff>
        </xdr:to>
        <xdr:sp macro="" textlink="">
          <xdr:nvSpPr>
            <xdr:cNvPr id="62439" name="Button 999" hidden="1">
              <a:extLst>
                <a:ext uri="{63B3BB69-23CF-44E3-9099-C40C66FF867C}">
                  <a14:compatExt spid="_x0000_s62439"/>
                </a:ext>
                <a:ext uri="{FF2B5EF4-FFF2-40B4-BE49-F238E27FC236}">
                  <a16:creationId xmlns:a16="http://schemas.microsoft.com/office/drawing/2014/main" xmlns="" id="{00000000-0008-0000-3C00-0000E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655427</xdr:row>
          <xdr:rowOff>0</xdr:rowOff>
        </xdr:from>
        <xdr:to>
          <xdr:col>14844</xdr:col>
          <xdr:colOff>0</xdr:colOff>
          <xdr:row>655427</xdr:row>
          <xdr:rowOff>0</xdr:rowOff>
        </xdr:to>
        <xdr:sp macro="" textlink="">
          <xdr:nvSpPr>
            <xdr:cNvPr id="62440" name="Button 1000" hidden="1">
              <a:extLst>
                <a:ext uri="{63B3BB69-23CF-44E3-9099-C40C66FF867C}">
                  <a14:compatExt spid="_x0000_s62440"/>
                </a:ext>
                <a:ext uri="{FF2B5EF4-FFF2-40B4-BE49-F238E27FC236}">
                  <a16:creationId xmlns:a16="http://schemas.microsoft.com/office/drawing/2014/main" xmlns="" id="{00000000-0008-0000-3C00-0000E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720963</xdr:row>
          <xdr:rowOff>0</xdr:rowOff>
        </xdr:from>
        <xdr:to>
          <xdr:col>14844</xdr:col>
          <xdr:colOff>0</xdr:colOff>
          <xdr:row>720963</xdr:row>
          <xdr:rowOff>0</xdr:rowOff>
        </xdr:to>
        <xdr:sp macro="" textlink="">
          <xdr:nvSpPr>
            <xdr:cNvPr id="62441" name="Button 1001" hidden="1">
              <a:extLst>
                <a:ext uri="{63B3BB69-23CF-44E3-9099-C40C66FF867C}">
                  <a14:compatExt spid="_x0000_s62441"/>
                </a:ext>
                <a:ext uri="{FF2B5EF4-FFF2-40B4-BE49-F238E27FC236}">
                  <a16:creationId xmlns:a16="http://schemas.microsoft.com/office/drawing/2014/main" xmlns="" id="{00000000-0008-0000-3C00-0000E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786499</xdr:row>
          <xdr:rowOff>0</xdr:rowOff>
        </xdr:from>
        <xdr:to>
          <xdr:col>14844</xdr:col>
          <xdr:colOff>0</xdr:colOff>
          <xdr:row>786499</xdr:row>
          <xdr:rowOff>0</xdr:rowOff>
        </xdr:to>
        <xdr:sp macro="" textlink="">
          <xdr:nvSpPr>
            <xdr:cNvPr id="62442" name="Button 1002" hidden="1">
              <a:extLst>
                <a:ext uri="{63B3BB69-23CF-44E3-9099-C40C66FF867C}">
                  <a14:compatExt spid="_x0000_s62442"/>
                </a:ext>
                <a:ext uri="{FF2B5EF4-FFF2-40B4-BE49-F238E27FC236}">
                  <a16:creationId xmlns:a16="http://schemas.microsoft.com/office/drawing/2014/main" xmlns="" id="{00000000-0008-0000-3C00-0000E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852035</xdr:row>
          <xdr:rowOff>0</xdr:rowOff>
        </xdr:from>
        <xdr:to>
          <xdr:col>14844</xdr:col>
          <xdr:colOff>0</xdr:colOff>
          <xdr:row>852035</xdr:row>
          <xdr:rowOff>0</xdr:rowOff>
        </xdr:to>
        <xdr:sp macro="" textlink="">
          <xdr:nvSpPr>
            <xdr:cNvPr id="62443" name="Button 1003" hidden="1">
              <a:extLst>
                <a:ext uri="{63B3BB69-23CF-44E3-9099-C40C66FF867C}">
                  <a14:compatExt spid="_x0000_s62443"/>
                </a:ext>
                <a:ext uri="{FF2B5EF4-FFF2-40B4-BE49-F238E27FC236}">
                  <a16:creationId xmlns:a16="http://schemas.microsoft.com/office/drawing/2014/main" xmlns="" id="{00000000-0008-0000-3C00-0000E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917571</xdr:row>
          <xdr:rowOff>0</xdr:rowOff>
        </xdr:from>
        <xdr:to>
          <xdr:col>14844</xdr:col>
          <xdr:colOff>0</xdr:colOff>
          <xdr:row>917571</xdr:row>
          <xdr:rowOff>0</xdr:rowOff>
        </xdr:to>
        <xdr:sp macro="" textlink="">
          <xdr:nvSpPr>
            <xdr:cNvPr id="62444" name="Button 1004" hidden="1">
              <a:extLst>
                <a:ext uri="{63B3BB69-23CF-44E3-9099-C40C66FF867C}">
                  <a14:compatExt spid="_x0000_s62444"/>
                </a:ext>
                <a:ext uri="{FF2B5EF4-FFF2-40B4-BE49-F238E27FC236}">
                  <a16:creationId xmlns:a16="http://schemas.microsoft.com/office/drawing/2014/main" xmlns="" id="{00000000-0008-0000-3C00-0000E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983107</xdr:row>
          <xdr:rowOff>0</xdr:rowOff>
        </xdr:from>
        <xdr:to>
          <xdr:col>14844</xdr:col>
          <xdr:colOff>0</xdr:colOff>
          <xdr:row>983107</xdr:row>
          <xdr:rowOff>0</xdr:rowOff>
        </xdr:to>
        <xdr:sp macro="" textlink="">
          <xdr:nvSpPr>
            <xdr:cNvPr id="62445" name="Button 1005" hidden="1">
              <a:extLst>
                <a:ext uri="{63B3BB69-23CF-44E3-9099-C40C66FF867C}">
                  <a14:compatExt spid="_x0000_s62445"/>
                </a:ext>
                <a:ext uri="{FF2B5EF4-FFF2-40B4-BE49-F238E27FC236}">
                  <a16:creationId xmlns:a16="http://schemas.microsoft.com/office/drawing/2014/main" xmlns="" id="{00000000-0008-0000-3C00-0000E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67</xdr:row>
          <xdr:rowOff>0</xdr:rowOff>
        </xdr:from>
        <xdr:to>
          <xdr:col>15100</xdr:col>
          <xdr:colOff>0</xdr:colOff>
          <xdr:row>67</xdr:row>
          <xdr:rowOff>0</xdr:rowOff>
        </xdr:to>
        <xdr:sp macro="" textlink="">
          <xdr:nvSpPr>
            <xdr:cNvPr id="62446" name="Button 1006" hidden="1">
              <a:extLst>
                <a:ext uri="{63B3BB69-23CF-44E3-9099-C40C66FF867C}">
                  <a14:compatExt spid="_x0000_s62446"/>
                </a:ext>
                <a:ext uri="{FF2B5EF4-FFF2-40B4-BE49-F238E27FC236}">
                  <a16:creationId xmlns:a16="http://schemas.microsoft.com/office/drawing/2014/main" xmlns="" id="{00000000-0008-0000-3C00-0000E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65603</xdr:row>
          <xdr:rowOff>0</xdr:rowOff>
        </xdr:from>
        <xdr:to>
          <xdr:col>15100</xdr:col>
          <xdr:colOff>0</xdr:colOff>
          <xdr:row>65603</xdr:row>
          <xdr:rowOff>0</xdr:rowOff>
        </xdr:to>
        <xdr:sp macro="" textlink="">
          <xdr:nvSpPr>
            <xdr:cNvPr id="62447" name="Button 1007" hidden="1">
              <a:extLst>
                <a:ext uri="{63B3BB69-23CF-44E3-9099-C40C66FF867C}">
                  <a14:compatExt spid="_x0000_s62447"/>
                </a:ext>
                <a:ext uri="{FF2B5EF4-FFF2-40B4-BE49-F238E27FC236}">
                  <a16:creationId xmlns:a16="http://schemas.microsoft.com/office/drawing/2014/main" xmlns="" id="{00000000-0008-0000-3C00-0000E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131139</xdr:row>
          <xdr:rowOff>0</xdr:rowOff>
        </xdr:from>
        <xdr:to>
          <xdr:col>15100</xdr:col>
          <xdr:colOff>0</xdr:colOff>
          <xdr:row>131139</xdr:row>
          <xdr:rowOff>0</xdr:rowOff>
        </xdr:to>
        <xdr:sp macro="" textlink="">
          <xdr:nvSpPr>
            <xdr:cNvPr id="62448" name="Button 1008" hidden="1">
              <a:extLst>
                <a:ext uri="{63B3BB69-23CF-44E3-9099-C40C66FF867C}">
                  <a14:compatExt spid="_x0000_s62448"/>
                </a:ext>
                <a:ext uri="{FF2B5EF4-FFF2-40B4-BE49-F238E27FC236}">
                  <a16:creationId xmlns:a16="http://schemas.microsoft.com/office/drawing/2014/main" xmlns="" id="{00000000-0008-0000-3C00-0000F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196675</xdr:row>
          <xdr:rowOff>0</xdr:rowOff>
        </xdr:from>
        <xdr:to>
          <xdr:col>15100</xdr:col>
          <xdr:colOff>0</xdr:colOff>
          <xdr:row>196675</xdr:row>
          <xdr:rowOff>0</xdr:rowOff>
        </xdr:to>
        <xdr:sp macro="" textlink="">
          <xdr:nvSpPr>
            <xdr:cNvPr id="62449" name="Button 1009" hidden="1">
              <a:extLst>
                <a:ext uri="{63B3BB69-23CF-44E3-9099-C40C66FF867C}">
                  <a14:compatExt spid="_x0000_s62449"/>
                </a:ext>
                <a:ext uri="{FF2B5EF4-FFF2-40B4-BE49-F238E27FC236}">
                  <a16:creationId xmlns:a16="http://schemas.microsoft.com/office/drawing/2014/main" xmlns="" id="{00000000-0008-0000-3C00-0000F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262211</xdr:row>
          <xdr:rowOff>0</xdr:rowOff>
        </xdr:from>
        <xdr:to>
          <xdr:col>15100</xdr:col>
          <xdr:colOff>0</xdr:colOff>
          <xdr:row>262211</xdr:row>
          <xdr:rowOff>0</xdr:rowOff>
        </xdr:to>
        <xdr:sp macro="" textlink="">
          <xdr:nvSpPr>
            <xdr:cNvPr id="62450" name="Button 1010" hidden="1">
              <a:extLst>
                <a:ext uri="{63B3BB69-23CF-44E3-9099-C40C66FF867C}">
                  <a14:compatExt spid="_x0000_s62450"/>
                </a:ext>
                <a:ext uri="{FF2B5EF4-FFF2-40B4-BE49-F238E27FC236}">
                  <a16:creationId xmlns:a16="http://schemas.microsoft.com/office/drawing/2014/main" xmlns="" id="{00000000-0008-0000-3C00-0000F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327747</xdr:row>
          <xdr:rowOff>0</xdr:rowOff>
        </xdr:from>
        <xdr:to>
          <xdr:col>15100</xdr:col>
          <xdr:colOff>0</xdr:colOff>
          <xdr:row>327747</xdr:row>
          <xdr:rowOff>0</xdr:rowOff>
        </xdr:to>
        <xdr:sp macro="" textlink="">
          <xdr:nvSpPr>
            <xdr:cNvPr id="62451" name="Button 1011" hidden="1">
              <a:extLst>
                <a:ext uri="{63B3BB69-23CF-44E3-9099-C40C66FF867C}">
                  <a14:compatExt spid="_x0000_s62451"/>
                </a:ext>
                <a:ext uri="{FF2B5EF4-FFF2-40B4-BE49-F238E27FC236}">
                  <a16:creationId xmlns:a16="http://schemas.microsoft.com/office/drawing/2014/main" xmlns="" id="{00000000-0008-0000-3C00-0000F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393283</xdr:row>
          <xdr:rowOff>0</xdr:rowOff>
        </xdr:from>
        <xdr:to>
          <xdr:col>15100</xdr:col>
          <xdr:colOff>0</xdr:colOff>
          <xdr:row>393283</xdr:row>
          <xdr:rowOff>0</xdr:rowOff>
        </xdr:to>
        <xdr:sp macro="" textlink="">
          <xdr:nvSpPr>
            <xdr:cNvPr id="62452" name="Button 1012" hidden="1">
              <a:extLst>
                <a:ext uri="{63B3BB69-23CF-44E3-9099-C40C66FF867C}">
                  <a14:compatExt spid="_x0000_s62452"/>
                </a:ext>
                <a:ext uri="{FF2B5EF4-FFF2-40B4-BE49-F238E27FC236}">
                  <a16:creationId xmlns:a16="http://schemas.microsoft.com/office/drawing/2014/main" xmlns="" id="{00000000-0008-0000-3C00-0000F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458819</xdr:row>
          <xdr:rowOff>0</xdr:rowOff>
        </xdr:from>
        <xdr:to>
          <xdr:col>15100</xdr:col>
          <xdr:colOff>0</xdr:colOff>
          <xdr:row>458819</xdr:row>
          <xdr:rowOff>0</xdr:rowOff>
        </xdr:to>
        <xdr:sp macro="" textlink="">
          <xdr:nvSpPr>
            <xdr:cNvPr id="62453" name="Button 1013" hidden="1">
              <a:extLst>
                <a:ext uri="{63B3BB69-23CF-44E3-9099-C40C66FF867C}">
                  <a14:compatExt spid="_x0000_s62453"/>
                </a:ext>
                <a:ext uri="{FF2B5EF4-FFF2-40B4-BE49-F238E27FC236}">
                  <a16:creationId xmlns:a16="http://schemas.microsoft.com/office/drawing/2014/main" xmlns="" id="{00000000-0008-0000-3C00-0000F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524355</xdr:row>
          <xdr:rowOff>0</xdr:rowOff>
        </xdr:from>
        <xdr:to>
          <xdr:col>15100</xdr:col>
          <xdr:colOff>0</xdr:colOff>
          <xdr:row>524355</xdr:row>
          <xdr:rowOff>0</xdr:rowOff>
        </xdr:to>
        <xdr:sp macro="" textlink="">
          <xdr:nvSpPr>
            <xdr:cNvPr id="62454" name="Button 1014" hidden="1">
              <a:extLst>
                <a:ext uri="{63B3BB69-23CF-44E3-9099-C40C66FF867C}">
                  <a14:compatExt spid="_x0000_s62454"/>
                </a:ext>
                <a:ext uri="{FF2B5EF4-FFF2-40B4-BE49-F238E27FC236}">
                  <a16:creationId xmlns:a16="http://schemas.microsoft.com/office/drawing/2014/main" xmlns="" id="{00000000-0008-0000-3C00-0000F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589891</xdr:row>
          <xdr:rowOff>0</xdr:rowOff>
        </xdr:from>
        <xdr:to>
          <xdr:col>15100</xdr:col>
          <xdr:colOff>0</xdr:colOff>
          <xdr:row>589891</xdr:row>
          <xdr:rowOff>0</xdr:rowOff>
        </xdr:to>
        <xdr:sp macro="" textlink="">
          <xdr:nvSpPr>
            <xdr:cNvPr id="62455" name="Button 1015" hidden="1">
              <a:extLst>
                <a:ext uri="{63B3BB69-23CF-44E3-9099-C40C66FF867C}">
                  <a14:compatExt spid="_x0000_s62455"/>
                </a:ext>
                <a:ext uri="{FF2B5EF4-FFF2-40B4-BE49-F238E27FC236}">
                  <a16:creationId xmlns:a16="http://schemas.microsoft.com/office/drawing/2014/main" xmlns="" id="{00000000-0008-0000-3C00-0000F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655427</xdr:row>
          <xdr:rowOff>0</xdr:rowOff>
        </xdr:from>
        <xdr:to>
          <xdr:col>15100</xdr:col>
          <xdr:colOff>0</xdr:colOff>
          <xdr:row>655427</xdr:row>
          <xdr:rowOff>0</xdr:rowOff>
        </xdr:to>
        <xdr:sp macro="" textlink="">
          <xdr:nvSpPr>
            <xdr:cNvPr id="62456" name="Button 1016" hidden="1">
              <a:extLst>
                <a:ext uri="{63B3BB69-23CF-44E3-9099-C40C66FF867C}">
                  <a14:compatExt spid="_x0000_s62456"/>
                </a:ext>
                <a:ext uri="{FF2B5EF4-FFF2-40B4-BE49-F238E27FC236}">
                  <a16:creationId xmlns:a16="http://schemas.microsoft.com/office/drawing/2014/main" xmlns="" id="{00000000-0008-0000-3C00-0000F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720963</xdr:row>
          <xdr:rowOff>0</xdr:rowOff>
        </xdr:from>
        <xdr:to>
          <xdr:col>15100</xdr:col>
          <xdr:colOff>0</xdr:colOff>
          <xdr:row>720963</xdr:row>
          <xdr:rowOff>0</xdr:rowOff>
        </xdr:to>
        <xdr:sp macro="" textlink="">
          <xdr:nvSpPr>
            <xdr:cNvPr id="62457" name="Button 1017" hidden="1">
              <a:extLst>
                <a:ext uri="{63B3BB69-23CF-44E3-9099-C40C66FF867C}">
                  <a14:compatExt spid="_x0000_s62457"/>
                </a:ext>
                <a:ext uri="{FF2B5EF4-FFF2-40B4-BE49-F238E27FC236}">
                  <a16:creationId xmlns:a16="http://schemas.microsoft.com/office/drawing/2014/main" xmlns="" id="{00000000-0008-0000-3C00-0000F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786499</xdr:row>
          <xdr:rowOff>0</xdr:rowOff>
        </xdr:from>
        <xdr:to>
          <xdr:col>15100</xdr:col>
          <xdr:colOff>0</xdr:colOff>
          <xdr:row>786499</xdr:row>
          <xdr:rowOff>0</xdr:rowOff>
        </xdr:to>
        <xdr:sp macro="" textlink="">
          <xdr:nvSpPr>
            <xdr:cNvPr id="62458" name="Button 1018" hidden="1">
              <a:extLst>
                <a:ext uri="{63B3BB69-23CF-44E3-9099-C40C66FF867C}">
                  <a14:compatExt spid="_x0000_s62458"/>
                </a:ext>
                <a:ext uri="{FF2B5EF4-FFF2-40B4-BE49-F238E27FC236}">
                  <a16:creationId xmlns:a16="http://schemas.microsoft.com/office/drawing/2014/main" xmlns="" id="{00000000-0008-0000-3C00-0000F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852035</xdr:row>
          <xdr:rowOff>0</xdr:rowOff>
        </xdr:from>
        <xdr:to>
          <xdr:col>15100</xdr:col>
          <xdr:colOff>0</xdr:colOff>
          <xdr:row>852035</xdr:row>
          <xdr:rowOff>0</xdr:rowOff>
        </xdr:to>
        <xdr:sp macro="" textlink="">
          <xdr:nvSpPr>
            <xdr:cNvPr id="62459" name="Button 1019" hidden="1">
              <a:extLst>
                <a:ext uri="{63B3BB69-23CF-44E3-9099-C40C66FF867C}">
                  <a14:compatExt spid="_x0000_s62459"/>
                </a:ext>
                <a:ext uri="{FF2B5EF4-FFF2-40B4-BE49-F238E27FC236}">
                  <a16:creationId xmlns:a16="http://schemas.microsoft.com/office/drawing/2014/main" xmlns="" id="{00000000-0008-0000-3C00-0000F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917571</xdr:row>
          <xdr:rowOff>0</xdr:rowOff>
        </xdr:from>
        <xdr:to>
          <xdr:col>15100</xdr:col>
          <xdr:colOff>0</xdr:colOff>
          <xdr:row>917571</xdr:row>
          <xdr:rowOff>0</xdr:rowOff>
        </xdr:to>
        <xdr:sp macro="" textlink="">
          <xdr:nvSpPr>
            <xdr:cNvPr id="62460" name="Button 1020" hidden="1">
              <a:extLst>
                <a:ext uri="{63B3BB69-23CF-44E3-9099-C40C66FF867C}">
                  <a14:compatExt spid="_x0000_s62460"/>
                </a:ext>
                <a:ext uri="{FF2B5EF4-FFF2-40B4-BE49-F238E27FC236}">
                  <a16:creationId xmlns:a16="http://schemas.microsoft.com/office/drawing/2014/main" xmlns="" id="{00000000-0008-0000-3C00-0000F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983107</xdr:row>
          <xdr:rowOff>0</xdr:rowOff>
        </xdr:from>
        <xdr:to>
          <xdr:col>15100</xdr:col>
          <xdr:colOff>0</xdr:colOff>
          <xdr:row>983107</xdr:row>
          <xdr:rowOff>0</xdr:rowOff>
        </xdr:to>
        <xdr:sp macro="" textlink="">
          <xdr:nvSpPr>
            <xdr:cNvPr id="62461" name="Button 1021" hidden="1">
              <a:extLst>
                <a:ext uri="{63B3BB69-23CF-44E3-9099-C40C66FF867C}">
                  <a14:compatExt spid="_x0000_s62461"/>
                </a:ext>
                <a:ext uri="{FF2B5EF4-FFF2-40B4-BE49-F238E27FC236}">
                  <a16:creationId xmlns:a16="http://schemas.microsoft.com/office/drawing/2014/main" xmlns="" id="{00000000-0008-0000-3C00-0000F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67</xdr:row>
          <xdr:rowOff>0</xdr:rowOff>
        </xdr:from>
        <xdr:to>
          <xdr:col>15356</xdr:col>
          <xdr:colOff>0</xdr:colOff>
          <xdr:row>67</xdr:row>
          <xdr:rowOff>0</xdr:rowOff>
        </xdr:to>
        <xdr:sp macro="" textlink="">
          <xdr:nvSpPr>
            <xdr:cNvPr id="62462" name="Button 1022" hidden="1">
              <a:extLst>
                <a:ext uri="{63B3BB69-23CF-44E3-9099-C40C66FF867C}">
                  <a14:compatExt spid="_x0000_s62462"/>
                </a:ext>
                <a:ext uri="{FF2B5EF4-FFF2-40B4-BE49-F238E27FC236}">
                  <a16:creationId xmlns:a16="http://schemas.microsoft.com/office/drawing/2014/main" xmlns="" id="{00000000-0008-0000-3C00-0000F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65603</xdr:row>
          <xdr:rowOff>0</xdr:rowOff>
        </xdr:from>
        <xdr:to>
          <xdr:col>15356</xdr:col>
          <xdr:colOff>0</xdr:colOff>
          <xdr:row>65603</xdr:row>
          <xdr:rowOff>0</xdr:rowOff>
        </xdr:to>
        <xdr:sp macro="" textlink="">
          <xdr:nvSpPr>
            <xdr:cNvPr id="62463" name="Button 1023" hidden="1">
              <a:extLst>
                <a:ext uri="{63B3BB69-23CF-44E3-9099-C40C66FF867C}">
                  <a14:compatExt spid="_x0000_s62463"/>
                </a:ext>
                <a:ext uri="{FF2B5EF4-FFF2-40B4-BE49-F238E27FC236}">
                  <a16:creationId xmlns:a16="http://schemas.microsoft.com/office/drawing/2014/main" xmlns="" id="{00000000-0008-0000-3C00-0000F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131139</xdr:row>
          <xdr:rowOff>0</xdr:rowOff>
        </xdr:from>
        <xdr:to>
          <xdr:col>15356</xdr:col>
          <xdr:colOff>0</xdr:colOff>
          <xdr:row>131139</xdr:row>
          <xdr:rowOff>0</xdr:rowOff>
        </xdr:to>
        <xdr:sp macro="" textlink="">
          <xdr:nvSpPr>
            <xdr:cNvPr id="77824" name="Button 1024" hidden="1">
              <a:extLst>
                <a:ext uri="{63B3BB69-23CF-44E3-9099-C40C66FF867C}">
                  <a14:compatExt spid="_x0000_s77824"/>
                </a:ext>
                <a:ext uri="{FF2B5EF4-FFF2-40B4-BE49-F238E27FC236}">
                  <a16:creationId xmlns:a16="http://schemas.microsoft.com/office/drawing/2014/main" xmlns="" id="{00000000-0008-0000-3C00-000000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196675</xdr:row>
          <xdr:rowOff>0</xdr:rowOff>
        </xdr:from>
        <xdr:to>
          <xdr:col>15356</xdr:col>
          <xdr:colOff>0</xdr:colOff>
          <xdr:row>196675</xdr:row>
          <xdr:rowOff>0</xdr:rowOff>
        </xdr:to>
        <xdr:sp macro="" textlink="">
          <xdr:nvSpPr>
            <xdr:cNvPr id="77825" name="Button 1025" hidden="1">
              <a:extLst>
                <a:ext uri="{63B3BB69-23CF-44E3-9099-C40C66FF867C}">
                  <a14:compatExt spid="_x0000_s77825"/>
                </a:ext>
                <a:ext uri="{FF2B5EF4-FFF2-40B4-BE49-F238E27FC236}">
                  <a16:creationId xmlns:a16="http://schemas.microsoft.com/office/drawing/2014/main" xmlns="" id="{00000000-0008-0000-3C00-000001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262211</xdr:row>
          <xdr:rowOff>0</xdr:rowOff>
        </xdr:from>
        <xdr:to>
          <xdr:col>15356</xdr:col>
          <xdr:colOff>0</xdr:colOff>
          <xdr:row>262211</xdr:row>
          <xdr:rowOff>0</xdr:rowOff>
        </xdr:to>
        <xdr:sp macro="" textlink="">
          <xdr:nvSpPr>
            <xdr:cNvPr id="77826" name="Button 1026" hidden="1">
              <a:extLst>
                <a:ext uri="{63B3BB69-23CF-44E3-9099-C40C66FF867C}">
                  <a14:compatExt spid="_x0000_s77826"/>
                </a:ext>
                <a:ext uri="{FF2B5EF4-FFF2-40B4-BE49-F238E27FC236}">
                  <a16:creationId xmlns:a16="http://schemas.microsoft.com/office/drawing/2014/main" xmlns="" id="{00000000-0008-0000-3C00-000002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327747</xdr:row>
          <xdr:rowOff>0</xdr:rowOff>
        </xdr:from>
        <xdr:to>
          <xdr:col>15356</xdr:col>
          <xdr:colOff>0</xdr:colOff>
          <xdr:row>327747</xdr:row>
          <xdr:rowOff>0</xdr:rowOff>
        </xdr:to>
        <xdr:sp macro="" textlink="">
          <xdr:nvSpPr>
            <xdr:cNvPr id="77827" name="Button 1027" hidden="1">
              <a:extLst>
                <a:ext uri="{63B3BB69-23CF-44E3-9099-C40C66FF867C}">
                  <a14:compatExt spid="_x0000_s77827"/>
                </a:ext>
                <a:ext uri="{FF2B5EF4-FFF2-40B4-BE49-F238E27FC236}">
                  <a16:creationId xmlns:a16="http://schemas.microsoft.com/office/drawing/2014/main" xmlns="" id="{00000000-0008-0000-3C00-000003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393283</xdr:row>
          <xdr:rowOff>0</xdr:rowOff>
        </xdr:from>
        <xdr:to>
          <xdr:col>15356</xdr:col>
          <xdr:colOff>0</xdr:colOff>
          <xdr:row>393283</xdr:row>
          <xdr:rowOff>0</xdr:rowOff>
        </xdr:to>
        <xdr:sp macro="" textlink="">
          <xdr:nvSpPr>
            <xdr:cNvPr id="77828" name="Button 1028" hidden="1">
              <a:extLst>
                <a:ext uri="{63B3BB69-23CF-44E3-9099-C40C66FF867C}">
                  <a14:compatExt spid="_x0000_s77828"/>
                </a:ext>
                <a:ext uri="{FF2B5EF4-FFF2-40B4-BE49-F238E27FC236}">
                  <a16:creationId xmlns:a16="http://schemas.microsoft.com/office/drawing/2014/main" xmlns="" id="{00000000-0008-0000-3C00-000004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458819</xdr:row>
          <xdr:rowOff>0</xdr:rowOff>
        </xdr:from>
        <xdr:to>
          <xdr:col>15356</xdr:col>
          <xdr:colOff>0</xdr:colOff>
          <xdr:row>458819</xdr:row>
          <xdr:rowOff>0</xdr:rowOff>
        </xdr:to>
        <xdr:sp macro="" textlink="">
          <xdr:nvSpPr>
            <xdr:cNvPr id="77829" name="Button 1029" hidden="1">
              <a:extLst>
                <a:ext uri="{63B3BB69-23CF-44E3-9099-C40C66FF867C}">
                  <a14:compatExt spid="_x0000_s77829"/>
                </a:ext>
                <a:ext uri="{FF2B5EF4-FFF2-40B4-BE49-F238E27FC236}">
                  <a16:creationId xmlns:a16="http://schemas.microsoft.com/office/drawing/2014/main" xmlns="" id="{00000000-0008-0000-3C00-000005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524355</xdr:row>
          <xdr:rowOff>0</xdr:rowOff>
        </xdr:from>
        <xdr:to>
          <xdr:col>15356</xdr:col>
          <xdr:colOff>0</xdr:colOff>
          <xdr:row>524355</xdr:row>
          <xdr:rowOff>0</xdr:rowOff>
        </xdr:to>
        <xdr:sp macro="" textlink="">
          <xdr:nvSpPr>
            <xdr:cNvPr id="77830" name="Button 1030" hidden="1">
              <a:extLst>
                <a:ext uri="{63B3BB69-23CF-44E3-9099-C40C66FF867C}">
                  <a14:compatExt spid="_x0000_s77830"/>
                </a:ext>
                <a:ext uri="{FF2B5EF4-FFF2-40B4-BE49-F238E27FC236}">
                  <a16:creationId xmlns:a16="http://schemas.microsoft.com/office/drawing/2014/main" xmlns="" id="{00000000-0008-0000-3C00-000006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589891</xdr:row>
          <xdr:rowOff>0</xdr:rowOff>
        </xdr:from>
        <xdr:to>
          <xdr:col>15356</xdr:col>
          <xdr:colOff>0</xdr:colOff>
          <xdr:row>589891</xdr:row>
          <xdr:rowOff>0</xdr:rowOff>
        </xdr:to>
        <xdr:sp macro="" textlink="">
          <xdr:nvSpPr>
            <xdr:cNvPr id="77831" name="Button 1031" hidden="1">
              <a:extLst>
                <a:ext uri="{63B3BB69-23CF-44E3-9099-C40C66FF867C}">
                  <a14:compatExt spid="_x0000_s77831"/>
                </a:ext>
                <a:ext uri="{FF2B5EF4-FFF2-40B4-BE49-F238E27FC236}">
                  <a16:creationId xmlns:a16="http://schemas.microsoft.com/office/drawing/2014/main" xmlns="" id="{00000000-0008-0000-3C00-000007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655427</xdr:row>
          <xdr:rowOff>0</xdr:rowOff>
        </xdr:from>
        <xdr:to>
          <xdr:col>15356</xdr:col>
          <xdr:colOff>0</xdr:colOff>
          <xdr:row>655427</xdr:row>
          <xdr:rowOff>0</xdr:rowOff>
        </xdr:to>
        <xdr:sp macro="" textlink="">
          <xdr:nvSpPr>
            <xdr:cNvPr id="77832" name="Button 1032" hidden="1">
              <a:extLst>
                <a:ext uri="{63B3BB69-23CF-44E3-9099-C40C66FF867C}">
                  <a14:compatExt spid="_x0000_s77832"/>
                </a:ext>
                <a:ext uri="{FF2B5EF4-FFF2-40B4-BE49-F238E27FC236}">
                  <a16:creationId xmlns:a16="http://schemas.microsoft.com/office/drawing/2014/main" xmlns="" id="{00000000-0008-0000-3C00-000008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720963</xdr:row>
          <xdr:rowOff>0</xdr:rowOff>
        </xdr:from>
        <xdr:to>
          <xdr:col>15356</xdr:col>
          <xdr:colOff>0</xdr:colOff>
          <xdr:row>720963</xdr:row>
          <xdr:rowOff>0</xdr:rowOff>
        </xdr:to>
        <xdr:sp macro="" textlink="">
          <xdr:nvSpPr>
            <xdr:cNvPr id="77833" name="Button 1033" hidden="1">
              <a:extLst>
                <a:ext uri="{63B3BB69-23CF-44E3-9099-C40C66FF867C}">
                  <a14:compatExt spid="_x0000_s77833"/>
                </a:ext>
                <a:ext uri="{FF2B5EF4-FFF2-40B4-BE49-F238E27FC236}">
                  <a16:creationId xmlns:a16="http://schemas.microsoft.com/office/drawing/2014/main" xmlns="" id="{00000000-0008-0000-3C00-000009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786499</xdr:row>
          <xdr:rowOff>0</xdr:rowOff>
        </xdr:from>
        <xdr:to>
          <xdr:col>15356</xdr:col>
          <xdr:colOff>0</xdr:colOff>
          <xdr:row>786499</xdr:row>
          <xdr:rowOff>0</xdr:rowOff>
        </xdr:to>
        <xdr:sp macro="" textlink="">
          <xdr:nvSpPr>
            <xdr:cNvPr id="77834" name="Button 1034" hidden="1">
              <a:extLst>
                <a:ext uri="{63B3BB69-23CF-44E3-9099-C40C66FF867C}">
                  <a14:compatExt spid="_x0000_s77834"/>
                </a:ext>
                <a:ext uri="{FF2B5EF4-FFF2-40B4-BE49-F238E27FC236}">
                  <a16:creationId xmlns:a16="http://schemas.microsoft.com/office/drawing/2014/main" xmlns="" id="{00000000-0008-0000-3C00-00000A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852035</xdr:row>
          <xdr:rowOff>0</xdr:rowOff>
        </xdr:from>
        <xdr:to>
          <xdr:col>15356</xdr:col>
          <xdr:colOff>0</xdr:colOff>
          <xdr:row>852035</xdr:row>
          <xdr:rowOff>0</xdr:rowOff>
        </xdr:to>
        <xdr:sp macro="" textlink="">
          <xdr:nvSpPr>
            <xdr:cNvPr id="77835" name="Button 1035" hidden="1">
              <a:extLst>
                <a:ext uri="{63B3BB69-23CF-44E3-9099-C40C66FF867C}">
                  <a14:compatExt spid="_x0000_s77835"/>
                </a:ext>
                <a:ext uri="{FF2B5EF4-FFF2-40B4-BE49-F238E27FC236}">
                  <a16:creationId xmlns:a16="http://schemas.microsoft.com/office/drawing/2014/main" xmlns="" id="{00000000-0008-0000-3C00-00000B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917571</xdr:row>
          <xdr:rowOff>0</xdr:rowOff>
        </xdr:from>
        <xdr:to>
          <xdr:col>15356</xdr:col>
          <xdr:colOff>0</xdr:colOff>
          <xdr:row>917571</xdr:row>
          <xdr:rowOff>0</xdr:rowOff>
        </xdr:to>
        <xdr:sp macro="" textlink="">
          <xdr:nvSpPr>
            <xdr:cNvPr id="77836" name="Button 1036" hidden="1">
              <a:extLst>
                <a:ext uri="{63B3BB69-23CF-44E3-9099-C40C66FF867C}">
                  <a14:compatExt spid="_x0000_s77836"/>
                </a:ext>
                <a:ext uri="{FF2B5EF4-FFF2-40B4-BE49-F238E27FC236}">
                  <a16:creationId xmlns:a16="http://schemas.microsoft.com/office/drawing/2014/main" xmlns="" id="{00000000-0008-0000-3C00-00000C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983107</xdr:row>
          <xdr:rowOff>0</xdr:rowOff>
        </xdr:from>
        <xdr:to>
          <xdr:col>15356</xdr:col>
          <xdr:colOff>0</xdr:colOff>
          <xdr:row>983107</xdr:row>
          <xdr:rowOff>0</xdr:rowOff>
        </xdr:to>
        <xdr:sp macro="" textlink="">
          <xdr:nvSpPr>
            <xdr:cNvPr id="77837" name="Button 1037" hidden="1">
              <a:extLst>
                <a:ext uri="{63B3BB69-23CF-44E3-9099-C40C66FF867C}">
                  <a14:compatExt spid="_x0000_s77837"/>
                </a:ext>
                <a:ext uri="{FF2B5EF4-FFF2-40B4-BE49-F238E27FC236}">
                  <a16:creationId xmlns:a16="http://schemas.microsoft.com/office/drawing/2014/main" xmlns="" id="{00000000-0008-0000-3C00-00000D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67</xdr:row>
          <xdr:rowOff>0</xdr:rowOff>
        </xdr:from>
        <xdr:to>
          <xdr:col>15612</xdr:col>
          <xdr:colOff>0</xdr:colOff>
          <xdr:row>67</xdr:row>
          <xdr:rowOff>0</xdr:rowOff>
        </xdr:to>
        <xdr:sp macro="" textlink="">
          <xdr:nvSpPr>
            <xdr:cNvPr id="77838" name="Button 1038" hidden="1">
              <a:extLst>
                <a:ext uri="{63B3BB69-23CF-44E3-9099-C40C66FF867C}">
                  <a14:compatExt spid="_x0000_s77838"/>
                </a:ext>
                <a:ext uri="{FF2B5EF4-FFF2-40B4-BE49-F238E27FC236}">
                  <a16:creationId xmlns:a16="http://schemas.microsoft.com/office/drawing/2014/main" xmlns="" id="{00000000-0008-0000-3C00-00000E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65603</xdr:row>
          <xdr:rowOff>0</xdr:rowOff>
        </xdr:from>
        <xdr:to>
          <xdr:col>15612</xdr:col>
          <xdr:colOff>0</xdr:colOff>
          <xdr:row>65603</xdr:row>
          <xdr:rowOff>0</xdr:rowOff>
        </xdr:to>
        <xdr:sp macro="" textlink="">
          <xdr:nvSpPr>
            <xdr:cNvPr id="77839" name="Button 1039" hidden="1">
              <a:extLst>
                <a:ext uri="{63B3BB69-23CF-44E3-9099-C40C66FF867C}">
                  <a14:compatExt spid="_x0000_s77839"/>
                </a:ext>
                <a:ext uri="{FF2B5EF4-FFF2-40B4-BE49-F238E27FC236}">
                  <a16:creationId xmlns:a16="http://schemas.microsoft.com/office/drawing/2014/main" xmlns="" id="{00000000-0008-0000-3C00-00000F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131139</xdr:row>
          <xdr:rowOff>0</xdr:rowOff>
        </xdr:from>
        <xdr:to>
          <xdr:col>15612</xdr:col>
          <xdr:colOff>0</xdr:colOff>
          <xdr:row>131139</xdr:row>
          <xdr:rowOff>0</xdr:rowOff>
        </xdr:to>
        <xdr:sp macro="" textlink="">
          <xdr:nvSpPr>
            <xdr:cNvPr id="77840" name="Button 1040" hidden="1">
              <a:extLst>
                <a:ext uri="{63B3BB69-23CF-44E3-9099-C40C66FF867C}">
                  <a14:compatExt spid="_x0000_s77840"/>
                </a:ext>
                <a:ext uri="{FF2B5EF4-FFF2-40B4-BE49-F238E27FC236}">
                  <a16:creationId xmlns:a16="http://schemas.microsoft.com/office/drawing/2014/main" xmlns="" id="{00000000-0008-0000-3C00-000010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196675</xdr:row>
          <xdr:rowOff>0</xdr:rowOff>
        </xdr:from>
        <xdr:to>
          <xdr:col>15612</xdr:col>
          <xdr:colOff>0</xdr:colOff>
          <xdr:row>196675</xdr:row>
          <xdr:rowOff>0</xdr:rowOff>
        </xdr:to>
        <xdr:sp macro="" textlink="">
          <xdr:nvSpPr>
            <xdr:cNvPr id="77841" name="Button 1041" hidden="1">
              <a:extLst>
                <a:ext uri="{63B3BB69-23CF-44E3-9099-C40C66FF867C}">
                  <a14:compatExt spid="_x0000_s77841"/>
                </a:ext>
                <a:ext uri="{FF2B5EF4-FFF2-40B4-BE49-F238E27FC236}">
                  <a16:creationId xmlns:a16="http://schemas.microsoft.com/office/drawing/2014/main" xmlns="" id="{00000000-0008-0000-3C00-000011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262211</xdr:row>
          <xdr:rowOff>0</xdr:rowOff>
        </xdr:from>
        <xdr:to>
          <xdr:col>15612</xdr:col>
          <xdr:colOff>0</xdr:colOff>
          <xdr:row>262211</xdr:row>
          <xdr:rowOff>0</xdr:rowOff>
        </xdr:to>
        <xdr:sp macro="" textlink="">
          <xdr:nvSpPr>
            <xdr:cNvPr id="77842" name="Button 1042" hidden="1">
              <a:extLst>
                <a:ext uri="{63B3BB69-23CF-44E3-9099-C40C66FF867C}">
                  <a14:compatExt spid="_x0000_s77842"/>
                </a:ext>
                <a:ext uri="{FF2B5EF4-FFF2-40B4-BE49-F238E27FC236}">
                  <a16:creationId xmlns:a16="http://schemas.microsoft.com/office/drawing/2014/main" xmlns="" id="{00000000-0008-0000-3C00-000012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327747</xdr:row>
          <xdr:rowOff>0</xdr:rowOff>
        </xdr:from>
        <xdr:to>
          <xdr:col>15612</xdr:col>
          <xdr:colOff>0</xdr:colOff>
          <xdr:row>327747</xdr:row>
          <xdr:rowOff>0</xdr:rowOff>
        </xdr:to>
        <xdr:sp macro="" textlink="">
          <xdr:nvSpPr>
            <xdr:cNvPr id="77843" name="Button 1043" hidden="1">
              <a:extLst>
                <a:ext uri="{63B3BB69-23CF-44E3-9099-C40C66FF867C}">
                  <a14:compatExt spid="_x0000_s77843"/>
                </a:ext>
                <a:ext uri="{FF2B5EF4-FFF2-40B4-BE49-F238E27FC236}">
                  <a16:creationId xmlns:a16="http://schemas.microsoft.com/office/drawing/2014/main" xmlns="" id="{00000000-0008-0000-3C00-000013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393283</xdr:row>
          <xdr:rowOff>0</xdr:rowOff>
        </xdr:from>
        <xdr:to>
          <xdr:col>15612</xdr:col>
          <xdr:colOff>0</xdr:colOff>
          <xdr:row>393283</xdr:row>
          <xdr:rowOff>0</xdr:rowOff>
        </xdr:to>
        <xdr:sp macro="" textlink="">
          <xdr:nvSpPr>
            <xdr:cNvPr id="77844" name="Button 1044" hidden="1">
              <a:extLst>
                <a:ext uri="{63B3BB69-23CF-44E3-9099-C40C66FF867C}">
                  <a14:compatExt spid="_x0000_s77844"/>
                </a:ext>
                <a:ext uri="{FF2B5EF4-FFF2-40B4-BE49-F238E27FC236}">
                  <a16:creationId xmlns:a16="http://schemas.microsoft.com/office/drawing/2014/main" xmlns="" id="{00000000-0008-0000-3C00-000014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458819</xdr:row>
          <xdr:rowOff>0</xdr:rowOff>
        </xdr:from>
        <xdr:to>
          <xdr:col>15612</xdr:col>
          <xdr:colOff>0</xdr:colOff>
          <xdr:row>458819</xdr:row>
          <xdr:rowOff>0</xdr:rowOff>
        </xdr:to>
        <xdr:sp macro="" textlink="">
          <xdr:nvSpPr>
            <xdr:cNvPr id="77845" name="Button 1045" hidden="1">
              <a:extLst>
                <a:ext uri="{63B3BB69-23CF-44E3-9099-C40C66FF867C}">
                  <a14:compatExt spid="_x0000_s77845"/>
                </a:ext>
                <a:ext uri="{FF2B5EF4-FFF2-40B4-BE49-F238E27FC236}">
                  <a16:creationId xmlns:a16="http://schemas.microsoft.com/office/drawing/2014/main" xmlns="" id="{00000000-0008-0000-3C00-000015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524355</xdr:row>
          <xdr:rowOff>0</xdr:rowOff>
        </xdr:from>
        <xdr:to>
          <xdr:col>15612</xdr:col>
          <xdr:colOff>0</xdr:colOff>
          <xdr:row>524355</xdr:row>
          <xdr:rowOff>0</xdr:rowOff>
        </xdr:to>
        <xdr:sp macro="" textlink="">
          <xdr:nvSpPr>
            <xdr:cNvPr id="77846" name="Button 1046" hidden="1">
              <a:extLst>
                <a:ext uri="{63B3BB69-23CF-44E3-9099-C40C66FF867C}">
                  <a14:compatExt spid="_x0000_s77846"/>
                </a:ext>
                <a:ext uri="{FF2B5EF4-FFF2-40B4-BE49-F238E27FC236}">
                  <a16:creationId xmlns:a16="http://schemas.microsoft.com/office/drawing/2014/main" xmlns="" id="{00000000-0008-0000-3C00-000016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589891</xdr:row>
          <xdr:rowOff>0</xdr:rowOff>
        </xdr:from>
        <xdr:to>
          <xdr:col>15612</xdr:col>
          <xdr:colOff>0</xdr:colOff>
          <xdr:row>589891</xdr:row>
          <xdr:rowOff>0</xdr:rowOff>
        </xdr:to>
        <xdr:sp macro="" textlink="">
          <xdr:nvSpPr>
            <xdr:cNvPr id="77847" name="Button 1047" hidden="1">
              <a:extLst>
                <a:ext uri="{63B3BB69-23CF-44E3-9099-C40C66FF867C}">
                  <a14:compatExt spid="_x0000_s77847"/>
                </a:ext>
                <a:ext uri="{FF2B5EF4-FFF2-40B4-BE49-F238E27FC236}">
                  <a16:creationId xmlns:a16="http://schemas.microsoft.com/office/drawing/2014/main" xmlns="" id="{00000000-0008-0000-3C00-000017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655427</xdr:row>
          <xdr:rowOff>0</xdr:rowOff>
        </xdr:from>
        <xdr:to>
          <xdr:col>15612</xdr:col>
          <xdr:colOff>0</xdr:colOff>
          <xdr:row>655427</xdr:row>
          <xdr:rowOff>0</xdr:rowOff>
        </xdr:to>
        <xdr:sp macro="" textlink="">
          <xdr:nvSpPr>
            <xdr:cNvPr id="77848" name="Button 1048" hidden="1">
              <a:extLst>
                <a:ext uri="{63B3BB69-23CF-44E3-9099-C40C66FF867C}">
                  <a14:compatExt spid="_x0000_s77848"/>
                </a:ext>
                <a:ext uri="{FF2B5EF4-FFF2-40B4-BE49-F238E27FC236}">
                  <a16:creationId xmlns:a16="http://schemas.microsoft.com/office/drawing/2014/main" xmlns="" id="{00000000-0008-0000-3C00-000018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720963</xdr:row>
          <xdr:rowOff>0</xdr:rowOff>
        </xdr:from>
        <xdr:to>
          <xdr:col>15612</xdr:col>
          <xdr:colOff>0</xdr:colOff>
          <xdr:row>720963</xdr:row>
          <xdr:rowOff>0</xdr:rowOff>
        </xdr:to>
        <xdr:sp macro="" textlink="">
          <xdr:nvSpPr>
            <xdr:cNvPr id="77849" name="Button 1049" hidden="1">
              <a:extLst>
                <a:ext uri="{63B3BB69-23CF-44E3-9099-C40C66FF867C}">
                  <a14:compatExt spid="_x0000_s77849"/>
                </a:ext>
                <a:ext uri="{FF2B5EF4-FFF2-40B4-BE49-F238E27FC236}">
                  <a16:creationId xmlns:a16="http://schemas.microsoft.com/office/drawing/2014/main" xmlns="" id="{00000000-0008-0000-3C00-000019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786499</xdr:row>
          <xdr:rowOff>0</xdr:rowOff>
        </xdr:from>
        <xdr:to>
          <xdr:col>15612</xdr:col>
          <xdr:colOff>0</xdr:colOff>
          <xdr:row>786499</xdr:row>
          <xdr:rowOff>0</xdr:rowOff>
        </xdr:to>
        <xdr:sp macro="" textlink="">
          <xdr:nvSpPr>
            <xdr:cNvPr id="77850" name="Button 1050" hidden="1">
              <a:extLst>
                <a:ext uri="{63B3BB69-23CF-44E3-9099-C40C66FF867C}">
                  <a14:compatExt spid="_x0000_s77850"/>
                </a:ext>
                <a:ext uri="{FF2B5EF4-FFF2-40B4-BE49-F238E27FC236}">
                  <a16:creationId xmlns:a16="http://schemas.microsoft.com/office/drawing/2014/main" xmlns="" id="{00000000-0008-0000-3C00-00001A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852035</xdr:row>
          <xdr:rowOff>0</xdr:rowOff>
        </xdr:from>
        <xdr:to>
          <xdr:col>15612</xdr:col>
          <xdr:colOff>0</xdr:colOff>
          <xdr:row>852035</xdr:row>
          <xdr:rowOff>0</xdr:rowOff>
        </xdr:to>
        <xdr:sp macro="" textlink="">
          <xdr:nvSpPr>
            <xdr:cNvPr id="77851" name="Button 1051" hidden="1">
              <a:extLst>
                <a:ext uri="{63B3BB69-23CF-44E3-9099-C40C66FF867C}">
                  <a14:compatExt spid="_x0000_s77851"/>
                </a:ext>
                <a:ext uri="{FF2B5EF4-FFF2-40B4-BE49-F238E27FC236}">
                  <a16:creationId xmlns:a16="http://schemas.microsoft.com/office/drawing/2014/main" xmlns="" id="{00000000-0008-0000-3C00-00001B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917571</xdr:row>
          <xdr:rowOff>0</xdr:rowOff>
        </xdr:from>
        <xdr:to>
          <xdr:col>15612</xdr:col>
          <xdr:colOff>0</xdr:colOff>
          <xdr:row>917571</xdr:row>
          <xdr:rowOff>0</xdr:rowOff>
        </xdr:to>
        <xdr:sp macro="" textlink="">
          <xdr:nvSpPr>
            <xdr:cNvPr id="77852" name="Button 1052" hidden="1">
              <a:extLst>
                <a:ext uri="{63B3BB69-23CF-44E3-9099-C40C66FF867C}">
                  <a14:compatExt spid="_x0000_s77852"/>
                </a:ext>
                <a:ext uri="{FF2B5EF4-FFF2-40B4-BE49-F238E27FC236}">
                  <a16:creationId xmlns:a16="http://schemas.microsoft.com/office/drawing/2014/main" xmlns="" id="{00000000-0008-0000-3C00-00001C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983107</xdr:row>
          <xdr:rowOff>0</xdr:rowOff>
        </xdr:from>
        <xdr:to>
          <xdr:col>15612</xdr:col>
          <xdr:colOff>0</xdr:colOff>
          <xdr:row>983107</xdr:row>
          <xdr:rowOff>0</xdr:rowOff>
        </xdr:to>
        <xdr:sp macro="" textlink="">
          <xdr:nvSpPr>
            <xdr:cNvPr id="77853" name="Button 1053" hidden="1">
              <a:extLst>
                <a:ext uri="{63B3BB69-23CF-44E3-9099-C40C66FF867C}">
                  <a14:compatExt spid="_x0000_s77853"/>
                </a:ext>
                <a:ext uri="{FF2B5EF4-FFF2-40B4-BE49-F238E27FC236}">
                  <a16:creationId xmlns:a16="http://schemas.microsoft.com/office/drawing/2014/main" xmlns="" id="{00000000-0008-0000-3C00-00001D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67</xdr:row>
          <xdr:rowOff>0</xdr:rowOff>
        </xdr:from>
        <xdr:to>
          <xdr:col>15868</xdr:col>
          <xdr:colOff>0</xdr:colOff>
          <xdr:row>67</xdr:row>
          <xdr:rowOff>0</xdr:rowOff>
        </xdr:to>
        <xdr:sp macro="" textlink="">
          <xdr:nvSpPr>
            <xdr:cNvPr id="77854" name="Button 1054" hidden="1">
              <a:extLst>
                <a:ext uri="{63B3BB69-23CF-44E3-9099-C40C66FF867C}">
                  <a14:compatExt spid="_x0000_s77854"/>
                </a:ext>
                <a:ext uri="{FF2B5EF4-FFF2-40B4-BE49-F238E27FC236}">
                  <a16:creationId xmlns:a16="http://schemas.microsoft.com/office/drawing/2014/main" xmlns="" id="{00000000-0008-0000-3C00-00001E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65603</xdr:row>
          <xdr:rowOff>0</xdr:rowOff>
        </xdr:from>
        <xdr:to>
          <xdr:col>15868</xdr:col>
          <xdr:colOff>0</xdr:colOff>
          <xdr:row>65603</xdr:row>
          <xdr:rowOff>0</xdr:rowOff>
        </xdr:to>
        <xdr:sp macro="" textlink="">
          <xdr:nvSpPr>
            <xdr:cNvPr id="77855" name="Button 1055" hidden="1">
              <a:extLst>
                <a:ext uri="{63B3BB69-23CF-44E3-9099-C40C66FF867C}">
                  <a14:compatExt spid="_x0000_s77855"/>
                </a:ext>
                <a:ext uri="{FF2B5EF4-FFF2-40B4-BE49-F238E27FC236}">
                  <a16:creationId xmlns:a16="http://schemas.microsoft.com/office/drawing/2014/main" xmlns="" id="{00000000-0008-0000-3C00-00001F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131139</xdr:row>
          <xdr:rowOff>0</xdr:rowOff>
        </xdr:from>
        <xdr:to>
          <xdr:col>15868</xdr:col>
          <xdr:colOff>0</xdr:colOff>
          <xdr:row>131139</xdr:row>
          <xdr:rowOff>0</xdr:rowOff>
        </xdr:to>
        <xdr:sp macro="" textlink="">
          <xdr:nvSpPr>
            <xdr:cNvPr id="77856" name="Button 1056" hidden="1">
              <a:extLst>
                <a:ext uri="{63B3BB69-23CF-44E3-9099-C40C66FF867C}">
                  <a14:compatExt spid="_x0000_s77856"/>
                </a:ext>
                <a:ext uri="{FF2B5EF4-FFF2-40B4-BE49-F238E27FC236}">
                  <a16:creationId xmlns:a16="http://schemas.microsoft.com/office/drawing/2014/main" xmlns="" id="{00000000-0008-0000-3C00-000020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196675</xdr:row>
          <xdr:rowOff>0</xdr:rowOff>
        </xdr:from>
        <xdr:to>
          <xdr:col>15868</xdr:col>
          <xdr:colOff>0</xdr:colOff>
          <xdr:row>196675</xdr:row>
          <xdr:rowOff>0</xdr:rowOff>
        </xdr:to>
        <xdr:sp macro="" textlink="">
          <xdr:nvSpPr>
            <xdr:cNvPr id="77857" name="Button 1057" hidden="1">
              <a:extLst>
                <a:ext uri="{63B3BB69-23CF-44E3-9099-C40C66FF867C}">
                  <a14:compatExt spid="_x0000_s77857"/>
                </a:ext>
                <a:ext uri="{FF2B5EF4-FFF2-40B4-BE49-F238E27FC236}">
                  <a16:creationId xmlns:a16="http://schemas.microsoft.com/office/drawing/2014/main" xmlns="" id="{00000000-0008-0000-3C00-000021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262211</xdr:row>
          <xdr:rowOff>0</xdr:rowOff>
        </xdr:from>
        <xdr:to>
          <xdr:col>15868</xdr:col>
          <xdr:colOff>0</xdr:colOff>
          <xdr:row>262211</xdr:row>
          <xdr:rowOff>0</xdr:rowOff>
        </xdr:to>
        <xdr:sp macro="" textlink="">
          <xdr:nvSpPr>
            <xdr:cNvPr id="77858" name="Button 1058" hidden="1">
              <a:extLst>
                <a:ext uri="{63B3BB69-23CF-44E3-9099-C40C66FF867C}">
                  <a14:compatExt spid="_x0000_s77858"/>
                </a:ext>
                <a:ext uri="{FF2B5EF4-FFF2-40B4-BE49-F238E27FC236}">
                  <a16:creationId xmlns:a16="http://schemas.microsoft.com/office/drawing/2014/main" xmlns="" id="{00000000-0008-0000-3C00-000022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327747</xdr:row>
          <xdr:rowOff>0</xdr:rowOff>
        </xdr:from>
        <xdr:to>
          <xdr:col>15868</xdr:col>
          <xdr:colOff>0</xdr:colOff>
          <xdr:row>327747</xdr:row>
          <xdr:rowOff>0</xdr:rowOff>
        </xdr:to>
        <xdr:sp macro="" textlink="">
          <xdr:nvSpPr>
            <xdr:cNvPr id="77859" name="Button 1059" hidden="1">
              <a:extLst>
                <a:ext uri="{63B3BB69-23CF-44E3-9099-C40C66FF867C}">
                  <a14:compatExt spid="_x0000_s77859"/>
                </a:ext>
                <a:ext uri="{FF2B5EF4-FFF2-40B4-BE49-F238E27FC236}">
                  <a16:creationId xmlns:a16="http://schemas.microsoft.com/office/drawing/2014/main" xmlns="" id="{00000000-0008-0000-3C00-000023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393283</xdr:row>
          <xdr:rowOff>0</xdr:rowOff>
        </xdr:from>
        <xdr:to>
          <xdr:col>15868</xdr:col>
          <xdr:colOff>0</xdr:colOff>
          <xdr:row>393283</xdr:row>
          <xdr:rowOff>0</xdr:rowOff>
        </xdr:to>
        <xdr:sp macro="" textlink="">
          <xdr:nvSpPr>
            <xdr:cNvPr id="77860" name="Button 1060" hidden="1">
              <a:extLst>
                <a:ext uri="{63B3BB69-23CF-44E3-9099-C40C66FF867C}">
                  <a14:compatExt spid="_x0000_s77860"/>
                </a:ext>
                <a:ext uri="{FF2B5EF4-FFF2-40B4-BE49-F238E27FC236}">
                  <a16:creationId xmlns:a16="http://schemas.microsoft.com/office/drawing/2014/main" xmlns="" id="{00000000-0008-0000-3C00-000024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458819</xdr:row>
          <xdr:rowOff>0</xdr:rowOff>
        </xdr:from>
        <xdr:to>
          <xdr:col>15868</xdr:col>
          <xdr:colOff>0</xdr:colOff>
          <xdr:row>458819</xdr:row>
          <xdr:rowOff>0</xdr:rowOff>
        </xdr:to>
        <xdr:sp macro="" textlink="">
          <xdr:nvSpPr>
            <xdr:cNvPr id="77861" name="Button 1061" hidden="1">
              <a:extLst>
                <a:ext uri="{63B3BB69-23CF-44E3-9099-C40C66FF867C}">
                  <a14:compatExt spid="_x0000_s77861"/>
                </a:ext>
                <a:ext uri="{FF2B5EF4-FFF2-40B4-BE49-F238E27FC236}">
                  <a16:creationId xmlns:a16="http://schemas.microsoft.com/office/drawing/2014/main" xmlns="" id="{00000000-0008-0000-3C00-000025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524355</xdr:row>
          <xdr:rowOff>0</xdr:rowOff>
        </xdr:from>
        <xdr:to>
          <xdr:col>15868</xdr:col>
          <xdr:colOff>0</xdr:colOff>
          <xdr:row>524355</xdr:row>
          <xdr:rowOff>0</xdr:rowOff>
        </xdr:to>
        <xdr:sp macro="" textlink="">
          <xdr:nvSpPr>
            <xdr:cNvPr id="77862" name="Button 1062" hidden="1">
              <a:extLst>
                <a:ext uri="{63B3BB69-23CF-44E3-9099-C40C66FF867C}">
                  <a14:compatExt spid="_x0000_s77862"/>
                </a:ext>
                <a:ext uri="{FF2B5EF4-FFF2-40B4-BE49-F238E27FC236}">
                  <a16:creationId xmlns:a16="http://schemas.microsoft.com/office/drawing/2014/main" xmlns="" id="{00000000-0008-0000-3C00-000026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589891</xdr:row>
          <xdr:rowOff>0</xdr:rowOff>
        </xdr:from>
        <xdr:to>
          <xdr:col>15868</xdr:col>
          <xdr:colOff>0</xdr:colOff>
          <xdr:row>589891</xdr:row>
          <xdr:rowOff>0</xdr:rowOff>
        </xdr:to>
        <xdr:sp macro="" textlink="">
          <xdr:nvSpPr>
            <xdr:cNvPr id="77863" name="Button 1063" hidden="1">
              <a:extLst>
                <a:ext uri="{63B3BB69-23CF-44E3-9099-C40C66FF867C}">
                  <a14:compatExt spid="_x0000_s77863"/>
                </a:ext>
                <a:ext uri="{FF2B5EF4-FFF2-40B4-BE49-F238E27FC236}">
                  <a16:creationId xmlns:a16="http://schemas.microsoft.com/office/drawing/2014/main" xmlns="" id="{00000000-0008-0000-3C00-000027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655427</xdr:row>
          <xdr:rowOff>0</xdr:rowOff>
        </xdr:from>
        <xdr:to>
          <xdr:col>15868</xdr:col>
          <xdr:colOff>0</xdr:colOff>
          <xdr:row>655427</xdr:row>
          <xdr:rowOff>0</xdr:rowOff>
        </xdr:to>
        <xdr:sp macro="" textlink="">
          <xdr:nvSpPr>
            <xdr:cNvPr id="77864" name="Button 1064" hidden="1">
              <a:extLst>
                <a:ext uri="{63B3BB69-23CF-44E3-9099-C40C66FF867C}">
                  <a14:compatExt spid="_x0000_s77864"/>
                </a:ext>
                <a:ext uri="{FF2B5EF4-FFF2-40B4-BE49-F238E27FC236}">
                  <a16:creationId xmlns:a16="http://schemas.microsoft.com/office/drawing/2014/main" xmlns="" id="{00000000-0008-0000-3C00-000028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720963</xdr:row>
          <xdr:rowOff>0</xdr:rowOff>
        </xdr:from>
        <xdr:to>
          <xdr:col>15868</xdr:col>
          <xdr:colOff>0</xdr:colOff>
          <xdr:row>720963</xdr:row>
          <xdr:rowOff>0</xdr:rowOff>
        </xdr:to>
        <xdr:sp macro="" textlink="">
          <xdr:nvSpPr>
            <xdr:cNvPr id="77865" name="Button 1065" hidden="1">
              <a:extLst>
                <a:ext uri="{63B3BB69-23CF-44E3-9099-C40C66FF867C}">
                  <a14:compatExt spid="_x0000_s77865"/>
                </a:ext>
                <a:ext uri="{FF2B5EF4-FFF2-40B4-BE49-F238E27FC236}">
                  <a16:creationId xmlns:a16="http://schemas.microsoft.com/office/drawing/2014/main" xmlns="" id="{00000000-0008-0000-3C00-000029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786499</xdr:row>
          <xdr:rowOff>0</xdr:rowOff>
        </xdr:from>
        <xdr:to>
          <xdr:col>15868</xdr:col>
          <xdr:colOff>0</xdr:colOff>
          <xdr:row>786499</xdr:row>
          <xdr:rowOff>0</xdr:rowOff>
        </xdr:to>
        <xdr:sp macro="" textlink="">
          <xdr:nvSpPr>
            <xdr:cNvPr id="77866" name="Button 1066" hidden="1">
              <a:extLst>
                <a:ext uri="{63B3BB69-23CF-44E3-9099-C40C66FF867C}">
                  <a14:compatExt spid="_x0000_s77866"/>
                </a:ext>
                <a:ext uri="{FF2B5EF4-FFF2-40B4-BE49-F238E27FC236}">
                  <a16:creationId xmlns:a16="http://schemas.microsoft.com/office/drawing/2014/main" xmlns="" id="{00000000-0008-0000-3C00-00002A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852035</xdr:row>
          <xdr:rowOff>0</xdr:rowOff>
        </xdr:from>
        <xdr:to>
          <xdr:col>15868</xdr:col>
          <xdr:colOff>0</xdr:colOff>
          <xdr:row>852035</xdr:row>
          <xdr:rowOff>0</xdr:rowOff>
        </xdr:to>
        <xdr:sp macro="" textlink="">
          <xdr:nvSpPr>
            <xdr:cNvPr id="77867" name="Button 1067" hidden="1">
              <a:extLst>
                <a:ext uri="{63B3BB69-23CF-44E3-9099-C40C66FF867C}">
                  <a14:compatExt spid="_x0000_s77867"/>
                </a:ext>
                <a:ext uri="{FF2B5EF4-FFF2-40B4-BE49-F238E27FC236}">
                  <a16:creationId xmlns:a16="http://schemas.microsoft.com/office/drawing/2014/main" xmlns="" id="{00000000-0008-0000-3C00-00002B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917571</xdr:row>
          <xdr:rowOff>0</xdr:rowOff>
        </xdr:from>
        <xdr:to>
          <xdr:col>15868</xdr:col>
          <xdr:colOff>0</xdr:colOff>
          <xdr:row>917571</xdr:row>
          <xdr:rowOff>0</xdr:rowOff>
        </xdr:to>
        <xdr:sp macro="" textlink="">
          <xdr:nvSpPr>
            <xdr:cNvPr id="77868" name="Button 1068" hidden="1">
              <a:extLst>
                <a:ext uri="{63B3BB69-23CF-44E3-9099-C40C66FF867C}">
                  <a14:compatExt spid="_x0000_s77868"/>
                </a:ext>
                <a:ext uri="{FF2B5EF4-FFF2-40B4-BE49-F238E27FC236}">
                  <a16:creationId xmlns:a16="http://schemas.microsoft.com/office/drawing/2014/main" xmlns="" id="{00000000-0008-0000-3C00-00002C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983107</xdr:row>
          <xdr:rowOff>0</xdr:rowOff>
        </xdr:from>
        <xdr:to>
          <xdr:col>15868</xdr:col>
          <xdr:colOff>0</xdr:colOff>
          <xdr:row>983107</xdr:row>
          <xdr:rowOff>0</xdr:rowOff>
        </xdr:to>
        <xdr:sp macro="" textlink="">
          <xdr:nvSpPr>
            <xdr:cNvPr id="77869" name="Button 1069" hidden="1">
              <a:extLst>
                <a:ext uri="{63B3BB69-23CF-44E3-9099-C40C66FF867C}">
                  <a14:compatExt spid="_x0000_s77869"/>
                </a:ext>
                <a:ext uri="{FF2B5EF4-FFF2-40B4-BE49-F238E27FC236}">
                  <a16:creationId xmlns:a16="http://schemas.microsoft.com/office/drawing/2014/main" xmlns="" id="{00000000-0008-0000-3C00-00002D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67</xdr:row>
          <xdr:rowOff>0</xdr:rowOff>
        </xdr:from>
        <xdr:to>
          <xdr:col>16124</xdr:col>
          <xdr:colOff>0</xdr:colOff>
          <xdr:row>67</xdr:row>
          <xdr:rowOff>0</xdr:rowOff>
        </xdr:to>
        <xdr:sp macro="" textlink="">
          <xdr:nvSpPr>
            <xdr:cNvPr id="77870" name="Button 1070" hidden="1">
              <a:extLst>
                <a:ext uri="{63B3BB69-23CF-44E3-9099-C40C66FF867C}">
                  <a14:compatExt spid="_x0000_s77870"/>
                </a:ext>
                <a:ext uri="{FF2B5EF4-FFF2-40B4-BE49-F238E27FC236}">
                  <a16:creationId xmlns:a16="http://schemas.microsoft.com/office/drawing/2014/main" xmlns="" id="{00000000-0008-0000-3C00-00002E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65603</xdr:row>
          <xdr:rowOff>0</xdr:rowOff>
        </xdr:from>
        <xdr:to>
          <xdr:col>16124</xdr:col>
          <xdr:colOff>0</xdr:colOff>
          <xdr:row>65603</xdr:row>
          <xdr:rowOff>0</xdr:rowOff>
        </xdr:to>
        <xdr:sp macro="" textlink="">
          <xdr:nvSpPr>
            <xdr:cNvPr id="77871" name="Button 1071" hidden="1">
              <a:extLst>
                <a:ext uri="{63B3BB69-23CF-44E3-9099-C40C66FF867C}">
                  <a14:compatExt spid="_x0000_s77871"/>
                </a:ext>
                <a:ext uri="{FF2B5EF4-FFF2-40B4-BE49-F238E27FC236}">
                  <a16:creationId xmlns:a16="http://schemas.microsoft.com/office/drawing/2014/main" xmlns="" id="{00000000-0008-0000-3C00-00002F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131139</xdr:row>
          <xdr:rowOff>0</xdr:rowOff>
        </xdr:from>
        <xdr:to>
          <xdr:col>16124</xdr:col>
          <xdr:colOff>0</xdr:colOff>
          <xdr:row>131139</xdr:row>
          <xdr:rowOff>0</xdr:rowOff>
        </xdr:to>
        <xdr:sp macro="" textlink="">
          <xdr:nvSpPr>
            <xdr:cNvPr id="77872" name="Button 1072" hidden="1">
              <a:extLst>
                <a:ext uri="{63B3BB69-23CF-44E3-9099-C40C66FF867C}">
                  <a14:compatExt spid="_x0000_s77872"/>
                </a:ext>
                <a:ext uri="{FF2B5EF4-FFF2-40B4-BE49-F238E27FC236}">
                  <a16:creationId xmlns:a16="http://schemas.microsoft.com/office/drawing/2014/main" xmlns="" id="{00000000-0008-0000-3C00-000030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196675</xdr:row>
          <xdr:rowOff>0</xdr:rowOff>
        </xdr:from>
        <xdr:to>
          <xdr:col>16124</xdr:col>
          <xdr:colOff>0</xdr:colOff>
          <xdr:row>196675</xdr:row>
          <xdr:rowOff>0</xdr:rowOff>
        </xdr:to>
        <xdr:sp macro="" textlink="">
          <xdr:nvSpPr>
            <xdr:cNvPr id="77873" name="Button 1073" hidden="1">
              <a:extLst>
                <a:ext uri="{63B3BB69-23CF-44E3-9099-C40C66FF867C}">
                  <a14:compatExt spid="_x0000_s77873"/>
                </a:ext>
                <a:ext uri="{FF2B5EF4-FFF2-40B4-BE49-F238E27FC236}">
                  <a16:creationId xmlns:a16="http://schemas.microsoft.com/office/drawing/2014/main" xmlns="" id="{00000000-0008-0000-3C00-000031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262211</xdr:row>
          <xdr:rowOff>0</xdr:rowOff>
        </xdr:from>
        <xdr:to>
          <xdr:col>16124</xdr:col>
          <xdr:colOff>0</xdr:colOff>
          <xdr:row>262211</xdr:row>
          <xdr:rowOff>0</xdr:rowOff>
        </xdr:to>
        <xdr:sp macro="" textlink="">
          <xdr:nvSpPr>
            <xdr:cNvPr id="77874" name="Button 1074" hidden="1">
              <a:extLst>
                <a:ext uri="{63B3BB69-23CF-44E3-9099-C40C66FF867C}">
                  <a14:compatExt spid="_x0000_s77874"/>
                </a:ext>
                <a:ext uri="{FF2B5EF4-FFF2-40B4-BE49-F238E27FC236}">
                  <a16:creationId xmlns:a16="http://schemas.microsoft.com/office/drawing/2014/main" xmlns="" id="{00000000-0008-0000-3C00-000032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327747</xdr:row>
          <xdr:rowOff>0</xdr:rowOff>
        </xdr:from>
        <xdr:to>
          <xdr:col>16124</xdr:col>
          <xdr:colOff>0</xdr:colOff>
          <xdr:row>327747</xdr:row>
          <xdr:rowOff>0</xdr:rowOff>
        </xdr:to>
        <xdr:sp macro="" textlink="">
          <xdr:nvSpPr>
            <xdr:cNvPr id="77875" name="Button 1075" hidden="1">
              <a:extLst>
                <a:ext uri="{63B3BB69-23CF-44E3-9099-C40C66FF867C}">
                  <a14:compatExt spid="_x0000_s77875"/>
                </a:ext>
                <a:ext uri="{FF2B5EF4-FFF2-40B4-BE49-F238E27FC236}">
                  <a16:creationId xmlns:a16="http://schemas.microsoft.com/office/drawing/2014/main" xmlns="" id="{00000000-0008-0000-3C00-000033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393283</xdr:row>
          <xdr:rowOff>0</xdr:rowOff>
        </xdr:from>
        <xdr:to>
          <xdr:col>16124</xdr:col>
          <xdr:colOff>0</xdr:colOff>
          <xdr:row>393283</xdr:row>
          <xdr:rowOff>0</xdr:rowOff>
        </xdr:to>
        <xdr:sp macro="" textlink="">
          <xdr:nvSpPr>
            <xdr:cNvPr id="77876" name="Button 1076" hidden="1">
              <a:extLst>
                <a:ext uri="{63B3BB69-23CF-44E3-9099-C40C66FF867C}">
                  <a14:compatExt spid="_x0000_s77876"/>
                </a:ext>
                <a:ext uri="{FF2B5EF4-FFF2-40B4-BE49-F238E27FC236}">
                  <a16:creationId xmlns:a16="http://schemas.microsoft.com/office/drawing/2014/main" xmlns="" id="{00000000-0008-0000-3C00-000034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458819</xdr:row>
          <xdr:rowOff>0</xdr:rowOff>
        </xdr:from>
        <xdr:to>
          <xdr:col>16124</xdr:col>
          <xdr:colOff>0</xdr:colOff>
          <xdr:row>458819</xdr:row>
          <xdr:rowOff>0</xdr:rowOff>
        </xdr:to>
        <xdr:sp macro="" textlink="">
          <xdr:nvSpPr>
            <xdr:cNvPr id="77877" name="Button 1077" hidden="1">
              <a:extLst>
                <a:ext uri="{63B3BB69-23CF-44E3-9099-C40C66FF867C}">
                  <a14:compatExt spid="_x0000_s77877"/>
                </a:ext>
                <a:ext uri="{FF2B5EF4-FFF2-40B4-BE49-F238E27FC236}">
                  <a16:creationId xmlns:a16="http://schemas.microsoft.com/office/drawing/2014/main" xmlns="" id="{00000000-0008-0000-3C00-000035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524355</xdr:row>
          <xdr:rowOff>0</xdr:rowOff>
        </xdr:from>
        <xdr:to>
          <xdr:col>16124</xdr:col>
          <xdr:colOff>0</xdr:colOff>
          <xdr:row>524355</xdr:row>
          <xdr:rowOff>0</xdr:rowOff>
        </xdr:to>
        <xdr:sp macro="" textlink="">
          <xdr:nvSpPr>
            <xdr:cNvPr id="77878" name="Button 1078" hidden="1">
              <a:extLst>
                <a:ext uri="{63B3BB69-23CF-44E3-9099-C40C66FF867C}">
                  <a14:compatExt spid="_x0000_s77878"/>
                </a:ext>
                <a:ext uri="{FF2B5EF4-FFF2-40B4-BE49-F238E27FC236}">
                  <a16:creationId xmlns:a16="http://schemas.microsoft.com/office/drawing/2014/main" xmlns="" id="{00000000-0008-0000-3C00-000036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589891</xdr:row>
          <xdr:rowOff>0</xdr:rowOff>
        </xdr:from>
        <xdr:to>
          <xdr:col>16124</xdr:col>
          <xdr:colOff>0</xdr:colOff>
          <xdr:row>589891</xdr:row>
          <xdr:rowOff>0</xdr:rowOff>
        </xdr:to>
        <xdr:sp macro="" textlink="">
          <xdr:nvSpPr>
            <xdr:cNvPr id="77879" name="Button 1079" hidden="1">
              <a:extLst>
                <a:ext uri="{63B3BB69-23CF-44E3-9099-C40C66FF867C}">
                  <a14:compatExt spid="_x0000_s77879"/>
                </a:ext>
                <a:ext uri="{FF2B5EF4-FFF2-40B4-BE49-F238E27FC236}">
                  <a16:creationId xmlns:a16="http://schemas.microsoft.com/office/drawing/2014/main" xmlns="" id="{00000000-0008-0000-3C00-000037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655427</xdr:row>
          <xdr:rowOff>0</xdr:rowOff>
        </xdr:from>
        <xdr:to>
          <xdr:col>16124</xdr:col>
          <xdr:colOff>0</xdr:colOff>
          <xdr:row>655427</xdr:row>
          <xdr:rowOff>0</xdr:rowOff>
        </xdr:to>
        <xdr:sp macro="" textlink="">
          <xdr:nvSpPr>
            <xdr:cNvPr id="77880" name="Button 1080" hidden="1">
              <a:extLst>
                <a:ext uri="{63B3BB69-23CF-44E3-9099-C40C66FF867C}">
                  <a14:compatExt spid="_x0000_s77880"/>
                </a:ext>
                <a:ext uri="{FF2B5EF4-FFF2-40B4-BE49-F238E27FC236}">
                  <a16:creationId xmlns:a16="http://schemas.microsoft.com/office/drawing/2014/main" xmlns="" id="{00000000-0008-0000-3C00-000038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720963</xdr:row>
          <xdr:rowOff>0</xdr:rowOff>
        </xdr:from>
        <xdr:to>
          <xdr:col>16124</xdr:col>
          <xdr:colOff>0</xdr:colOff>
          <xdr:row>720963</xdr:row>
          <xdr:rowOff>0</xdr:rowOff>
        </xdr:to>
        <xdr:sp macro="" textlink="">
          <xdr:nvSpPr>
            <xdr:cNvPr id="77881" name="Button 1081" hidden="1">
              <a:extLst>
                <a:ext uri="{63B3BB69-23CF-44E3-9099-C40C66FF867C}">
                  <a14:compatExt spid="_x0000_s77881"/>
                </a:ext>
                <a:ext uri="{FF2B5EF4-FFF2-40B4-BE49-F238E27FC236}">
                  <a16:creationId xmlns:a16="http://schemas.microsoft.com/office/drawing/2014/main" xmlns="" id="{00000000-0008-0000-3C00-000039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786499</xdr:row>
          <xdr:rowOff>0</xdr:rowOff>
        </xdr:from>
        <xdr:to>
          <xdr:col>16124</xdr:col>
          <xdr:colOff>0</xdr:colOff>
          <xdr:row>786499</xdr:row>
          <xdr:rowOff>0</xdr:rowOff>
        </xdr:to>
        <xdr:sp macro="" textlink="">
          <xdr:nvSpPr>
            <xdr:cNvPr id="77882" name="Button 1082" hidden="1">
              <a:extLst>
                <a:ext uri="{63B3BB69-23CF-44E3-9099-C40C66FF867C}">
                  <a14:compatExt spid="_x0000_s77882"/>
                </a:ext>
                <a:ext uri="{FF2B5EF4-FFF2-40B4-BE49-F238E27FC236}">
                  <a16:creationId xmlns:a16="http://schemas.microsoft.com/office/drawing/2014/main" xmlns="" id="{00000000-0008-0000-3C00-00003A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852035</xdr:row>
          <xdr:rowOff>0</xdr:rowOff>
        </xdr:from>
        <xdr:to>
          <xdr:col>16124</xdr:col>
          <xdr:colOff>0</xdr:colOff>
          <xdr:row>852035</xdr:row>
          <xdr:rowOff>0</xdr:rowOff>
        </xdr:to>
        <xdr:sp macro="" textlink="">
          <xdr:nvSpPr>
            <xdr:cNvPr id="77883" name="Button 1083" hidden="1">
              <a:extLst>
                <a:ext uri="{63B3BB69-23CF-44E3-9099-C40C66FF867C}">
                  <a14:compatExt spid="_x0000_s77883"/>
                </a:ext>
                <a:ext uri="{FF2B5EF4-FFF2-40B4-BE49-F238E27FC236}">
                  <a16:creationId xmlns:a16="http://schemas.microsoft.com/office/drawing/2014/main" xmlns="" id="{00000000-0008-0000-3C00-00003B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917571</xdr:row>
          <xdr:rowOff>0</xdr:rowOff>
        </xdr:from>
        <xdr:to>
          <xdr:col>16124</xdr:col>
          <xdr:colOff>0</xdr:colOff>
          <xdr:row>917571</xdr:row>
          <xdr:rowOff>0</xdr:rowOff>
        </xdr:to>
        <xdr:sp macro="" textlink="">
          <xdr:nvSpPr>
            <xdr:cNvPr id="77884" name="Button 1084" hidden="1">
              <a:extLst>
                <a:ext uri="{63B3BB69-23CF-44E3-9099-C40C66FF867C}">
                  <a14:compatExt spid="_x0000_s77884"/>
                </a:ext>
                <a:ext uri="{FF2B5EF4-FFF2-40B4-BE49-F238E27FC236}">
                  <a16:creationId xmlns:a16="http://schemas.microsoft.com/office/drawing/2014/main" xmlns="" id="{00000000-0008-0000-3C00-00003C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983107</xdr:row>
          <xdr:rowOff>0</xdr:rowOff>
        </xdr:from>
        <xdr:to>
          <xdr:col>16124</xdr:col>
          <xdr:colOff>0</xdr:colOff>
          <xdr:row>983107</xdr:row>
          <xdr:rowOff>0</xdr:rowOff>
        </xdr:to>
        <xdr:sp macro="" textlink="">
          <xdr:nvSpPr>
            <xdr:cNvPr id="77885" name="Button 1085" hidden="1">
              <a:extLst>
                <a:ext uri="{63B3BB69-23CF-44E3-9099-C40C66FF867C}">
                  <a14:compatExt spid="_x0000_s77885"/>
                </a:ext>
                <a:ext uri="{FF2B5EF4-FFF2-40B4-BE49-F238E27FC236}">
                  <a16:creationId xmlns:a16="http://schemas.microsoft.com/office/drawing/2014/main" xmlns="" id="{00000000-0008-0000-3C00-00003D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59</xdr:row>
          <xdr:rowOff>0</xdr:rowOff>
        </xdr:from>
        <xdr:to>
          <xdr:col>0</xdr:col>
          <xdr:colOff>0</xdr:colOff>
          <xdr:row>62</xdr:row>
          <xdr:rowOff>69850</xdr:rowOff>
        </xdr:to>
        <xdr:sp macro="" textlink="">
          <xdr:nvSpPr>
            <xdr:cNvPr id="5125" name="Button 5" hidden="1">
              <a:extLst>
                <a:ext uri="{63B3BB69-23CF-44E3-9099-C40C66FF867C}">
                  <a14:compatExt spid="_x0000_s5125"/>
                </a:ext>
                <a:ext uri="{FF2B5EF4-FFF2-40B4-BE49-F238E27FC236}">
                  <a16:creationId xmlns:a16="http://schemas.microsoft.com/office/drawing/2014/main" xmlns="" id="{00000000-0008-0000-0400-00000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1</a:t>
              </a:r>
            </a:p>
          </xdr:txBody>
        </xdr:sp>
        <xdr:clientData fLocksWithSheet="0"/>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62</xdr:row>
          <xdr:rowOff>114300</xdr:rowOff>
        </xdr:from>
        <xdr:to>
          <xdr:col>0</xdr:col>
          <xdr:colOff>0</xdr:colOff>
          <xdr:row>66</xdr:row>
          <xdr:rowOff>0</xdr:rowOff>
        </xdr:to>
        <xdr:sp macro="" textlink="">
          <xdr:nvSpPr>
            <xdr:cNvPr id="62526" name="Button 62" hidden="1">
              <a:extLst>
                <a:ext uri="{63B3BB69-23CF-44E3-9099-C40C66FF867C}">
                  <a14:compatExt spid="_x0000_s62526"/>
                </a:ext>
                <a:ext uri="{FF2B5EF4-FFF2-40B4-BE49-F238E27FC236}">
                  <a16:creationId xmlns:a16="http://schemas.microsoft.com/office/drawing/2014/main" xmlns="" id="{00000000-0008-0000-3D00-00003E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56</a:t>
              </a:r>
            </a:p>
          </xdr:txBody>
        </xdr:sp>
        <xdr:clientData fLocksWithSheet="0"/>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68</xdr:row>
          <xdr:rowOff>0</xdr:rowOff>
        </xdr:from>
        <xdr:to>
          <xdr:col>0</xdr:col>
          <xdr:colOff>0</xdr:colOff>
          <xdr:row>70</xdr:row>
          <xdr:rowOff>152400</xdr:rowOff>
        </xdr:to>
        <xdr:sp macro="" textlink="">
          <xdr:nvSpPr>
            <xdr:cNvPr id="63551" name="Button 63" hidden="1">
              <a:extLst>
                <a:ext uri="{63B3BB69-23CF-44E3-9099-C40C66FF867C}">
                  <a14:compatExt spid="_x0000_s63551"/>
                </a:ext>
                <a:ext uri="{FF2B5EF4-FFF2-40B4-BE49-F238E27FC236}">
                  <a16:creationId xmlns:a16="http://schemas.microsoft.com/office/drawing/2014/main" xmlns="" id="{00000000-0008-0000-3E00-00003FF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56A</a:t>
              </a:r>
            </a:p>
          </xdr:txBody>
        </xdr:sp>
        <xdr:clientData fLocksWithSheet="0"/>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62</xdr:row>
          <xdr:rowOff>120650</xdr:rowOff>
        </xdr:from>
        <xdr:to>
          <xdr:col>0</xdr:col>
          <xdr:colOff>0</xdr:colOff>
          <xdr:row>65</xdr:row>
          <xdr:rowOff>184150</xdr:rowOff>
        </xdr:to>
        <xdr:sp macro="" textlink="">
          <xdr:nvSpPr>
            <xdr:cNvPr id="64576" name="Button 64" hidden="1">
              <a:extLst>
                <a:ext uri="{63B3BB69-23CF-44E3-9099-C40C66FF867C}">
                  <a14:compatExt spid="_x0000_s64576"/>
                </a:ext>
                <a:ext uri="{FF2B5EF4-FFF2-40B4-BE49-F238E27FC236}">
                  <a16:creationId xmlns:a16="http://schemas.microsoft.com/office/drawing/2014/main" xmlns="" id="{00000000-0008-0000-3F00-000040F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56B</a:t>
              </a:r>
            </a:p>
          </xdr:txBody>
        </xdr:sp>
        <xdr:clientData fLocksWithSheet="0"/>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63</xdr:row>
          <xdr:rowOff>69850</xdr:rowOff>
        </xdr:from>
        <xdr:to>
          <xdr:col>0</xdr:col>
          <xdr:colOff>0</xdr:colOff>
          <xdr:row>66</xdr:row>
          <xdr:rowOff>76200</xdr:rowOff>
        </xdr:to>
        <xdr:sp macro="" textlink="">
          <xdr:nvSpPr>
            <xdr:cNvPr id="65601" name="Button 65" hidden="1">
              <a:extLst>
                <a:ext uri="{63B3BB69-23CF-44E3-9099-C40C66FF867C}">
                  <a14:compatExt spid="_x0000_s65601"/>
                </a:ext>
                <a:ext uri="{FF2B5EF4-FFF2-40B4-BE49-F238E27FC236}">
                  <a16:creationId xmlns:a16="http://schemas.microsoft.com/office/drawing/2014/main" xmlns="" id="{00000000-0008-0000-4000-0000410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56C</a:t>
              </a:r>
            </a:p>
          </xdr:txBody>
        </xdr:sp>
        <xdr:clientData fLocksWithSheet="0"/>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66</xdr:row>
          <xdr:rowOff>120650</xdr:rowOff>
        </xdr:from>
        <xdr:to>
          <xdr:col>0</xdr:col>
          <xdr:colOff>0</xdr:colOff>
          <xdr:row>69</xdr:row>
          <xdr:rowOff>152400</xdr:rowOff>
        </xdr:to>
        <xdr:sp macro="" textlink="">
          <xdr:nvSpPr>
            <xdr:cNvPr id="66626" name="Button 66" hidden="1">
              <a:extLst>
                <a:ext uri="{63B3BB69-23CF-44E3-9099-C40C66FF867C}">
                  <a14:compatExt spid="_x0000_s66626"/>
                </a:ext>
                <a:ext uri="{FF2B5EF4-FFF2-40B4-BE49-F238E27FC236}">
                  <a16:creationId xmlns:a16="http://schemas.microsoft.com/office/drawing/2014/main" xmlns="" id="{00000000-0008-0000-4100-0000420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Sch.57</a:t>
              </a:r>
            </a:p>
          </xdr:txBody>
        </xdr:sp>
        <xdr:clientData fLocksWithSheet="0"/>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68</xdr:row>
          <xdr:rowOff>146050</xdr:rowOff>
        </xdr:from>
        <xdr:to>
          <xdr:col>0</xdr:col>
          <xdr:colOff>0</xdr:colOff>
          <xdr:row>71</xdr:row>
          <xdr:rowOff>69850</xdr:rowOff>
        </xdr:to>
        <xdr:sp macro="" textlink="">
          <xdr:nvSpPr>
            <xdr:cNvPr id="67651" name="Button 67" hidden="1">
              <a:extLst>
                <a:ext uri="{63B3BB69-23CF-44E3-9099-C40C66FF867C}">
                  <a14:compatExt spid="_x0000_s67651"/>
                </a:ext>
                <a:ext uri="{FF2B5EF4-FFF2-40B4-BE49-F238E27FC236}">
                  <a16:creationId xmlns:a16="http://schemas.microsoft.com/office/drawing/2014/main" xmlns="" id="{00000000-0008-0000-4200-000043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Sch.58</a:t>
              </a:r>
            </a:p>
          </xdr:txBody>
        </xdr:sp>
        <xdr:clientData fLocksWithSheet="0"/>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49</xdr:row>
          <xdr:rowOff>31750</xdr:rowOff>
        </xdr:from>
        <xdr:to>
          <xdr:col>0</xdr:col>
          <xdr:colOff>0</xdr:colOff>
          <xdr:row>50</xdr:row>
          <xdr:rowOff>0</xdr:rowOff>
        </xdr:to>
        <xdr:sp macro="" textlink="">
          <xdr:nvSpPr>
            <xdr:cNvPr id="70726" name="Button 70" hidden="1">
              <a:extLst>
                <a:ext uri="{63B3BB69-23CF-44E3-9099-C40C66FF867C}">
                  <a14:compatExt spid="_x0000_s70726"/>
                </a:ext>
                <a:ext uri="{FF2B5EF4-FFF2-40B4-BE49-F238E27FC236}">
                  <a16:creationId xmlns:a16="http://schemas.microsoft.com/office/drawing/2014/main" xmlns="" id="{00000000-0008-0000-4500-0000461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61</a:t>
              </a:r>
            </a:p>
          </xdr:txBody>
        </xdr:sp>
        <xdr:clientData fLocksWithSheet="0"/>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56</xdr:row>
          <xdr:rowOff>31750</xdr:rowOff>
        </xdr:from>
        <xdr:to>
          <xdr:col>0</xdr:col>
          <xdr:colOff>0</xdr:colOff>
          <xdr:row>58</xdr:row>
          <xdr:rowOff>76200</xdr:rowOff>
        </xdr:to>
        <xdr:sp macro="" textlink="">
          <xdr:nvSpPr>
            <xdr:cNvPr id="74826" name="Button 74" hidden="1">
              <a:extLst>
                <a:ext uri="{63B3BB69-23CF-44E3-9099-C40C66FF867C}">
                  <a14:compatExt spid="_x0000_s74826"/>
                </a:ext>
                <a:ext uri="{FF2B5EF4-FFF2-40B4-BE49-F238E27FC236}">
                  <a16:creationId xmlns:a16="http://schemas.microsoft.com/office/drawing/2014/main" xmlns="" id="{00000000-0008-0000-4900-00004A2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65</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175" name="Button 7" hidden="1">
              <a:extLst>
                <a:ext uri="{63B3BB69-23CF-44E3-9099-C40C66FF867C}">
                  <a14:compatExt spid="_x0000_s7175"/>
                </a:ext>
                <a:ext uri="{FF2B5EF4-FFF2-40B4-BE49-F238E27FC236}">
                  <a16:creationId xmlns:a16="http://schemas.microsoft.com/office/drawing/2014/main" xmlns="" id="{00000000-0008-0000-0600-00000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2</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121</xdr:row>
          <xdr:rowOff>0</xdr:rowOff>
        </xdr:from>
        <xdr:to>
          <xdr:col>0</xdr:col>
          <xdr:colOff>0</xdr:colOff>
          <xdr:row>123</xdr:row>
          <xdr:rowOff>38100</xdr:rowOff>
        </xdr:to>
        <xdr:sp macro="" textlink="">
          <xdr:nvSpPr>
            <xdr:cNvPr id="17426" name="Button 18" hidden="1">
              <a:extLst>
                <a:ext uri="{63B3BB69-23CF-44E3-9099-C40C66FF867C}">
                  <a14:compatExt spid="_x0000_s17426"/>
                </a:ext>
                <a:ext uri="{FF2B5EF4-FFF2-40B4-BE49-F238E27FC236}">
                  <a16:creationId xmlns:a16="http://schemas.microsoft.com/office/drawing/2014/main" xmlns="" id="{00000000-0008-0000-1000-00001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12</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3651250</xdr:colOff>
          <xdr:row>127</xdr:row>
          <xdr:rowOff>0</xdr:rowOff>
        </xdr:from>
        <xdr:to>
          <xdr:col>4</xdr:col>
          <xdr:colOff>501650</xdr:colOff>
          <xdr:row>127</xdr:row>
          <xdr:rowOff>0</xdr:rowOff>
        </xdr:to>
        <xdr:sp macro="" textlink="">
          <xdr:nvSpPr>
            <xdr:cNvPr id="100353" name="Button 1" hidden="1">
              <a:extLst>
                <a:ext uri="{63B3BB69-23CF-44E3-9099-C40C66FF867C}">
                  <a14:compatExt spid="_x0000_s100353"/>
                </a:ext>
                <a:ext uri="{FF2B5EF4-FFF2-40B4-BE49-F238E27FC236}">
                  <a16:creationId xmlns:a16="http://schemas.microsoft.com/office/drawing/2014/main" xmlns="" id="{00000000-0008-0000-1100-0000018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13</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54</xdr:row>
          <xdr:rowOff>158750</xdr:rowOff>
        </xdr:from>
        <xdr:to>
          <xdr:col>0</xdr:col>
          <xdr:colOff>0</xdr:colOff>
          <xdr:row>57</xdr:row>
          <xdr:rowOff>114300</xdr:rowOff>
        </xdr:to>
        <xdr:sp macro="" textlink="">
          <xdr:nvSpPr>
            <xdr:cNvPr id="22551" name="Button 23" hidden="1">
              <a:extLst>
                <a:ext uri="{63B3BB69-23CF-44E3-9099-C40C66FF867C}">
                  <a14:compatExt spid="_x0000_s22551"/>
                </a:ext>
                <a:ext uri="{FF2B5EF4-FFF2-40B4-BE49-F238E27FC236}">
                  <a16:creationId xmlns:a16="http://schemas.microsoft.com/office/drawing/2014/main" xmlns="" id="{00000000-0008-0000-1500-00001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17</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56</xdr:row>
          <xdr:rowOff>158750</xdr:rowOff>
        </xdr:from>
        <xdr:to>
          <xdr:col>0</xdr:col>
          <xdr:colOff>0</xdr:colOff>
          <xdr:row>59</xdr:row>
          <xdr:rowOff>152400</xdr:rowOff>
        </xdr:to>
        <xdr:sp macro="" textlink="">
          <xdr:nvSpPr>
            <xdr:cNvPr id="23576" name="Button 24" hidden="1">
              <a:extLst>
                <a:ext uri="{63B3BB69-23CF-44E3-9099-C40C66FF867C}">
                  <a14:compatExt spid="_x0000_s23576"/>
                </a:ext>
                <a:ext uri="{FF2B5EF4-FFF2-40B4-BE49-F238E27FC236}">
                  <a16:creationId xmlns:a16="http://schemas.microsoft.com/office/drawing/2014/main" xmlns="" id="{00000000-0008-0000-1600-00001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18</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72</xdr:row>
          <xdr:rowOff>0</xdr:rowOff>
        </xdr:from>
        <xdr:to>
          <xdr:col>0</xdr:col>
          <xdr:colOff>0</xdr:colOff>
          <xdr:row>72</xdr:row>
          <xdr:rowOff>0</xdr:rowOff>
        </xdr:to>
        <xdr:sp macro="" textlink="">
          <xdr:nvSpPr>
            <xdr:cNvPr id="24601" name="Button 25" hidden="1">
              <a:extLst>
                <a:ext uri="{63B3BB69-23CF-44E3-9099-C40C66FF867C}">
                  <a14:compatExt spid="_x0000_s24601"/>
                </a:ext>
                <a:ext uri="{FF2B5EF4-FFF2-40B4-BE49-F238E27FC236}">
                  <a16:creationId xmlns:a16="http://schemas.microsoft.com/office/drawing/2014/main" xmlns="" id="{00000000-0008-0000-1700-00001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Sch.19</a:t>
              </a:r>
            </a:p>
          </xdr:txBody>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108</xdr:row>
          <xdr:rowOff>0</xdr:rowOff>
        </xdr:from>
        <xdr:to>
          <xdr:col>0</xdr:col>
          <xdr:colOff>0</xdr:colOff>
          <xdr:row>108</xdr:row>
          <xdr:rowOff>0</xdr:rowOff>
        </xdr:to>
        <xdr:sp macro="" textlink="">
          <xdr:nvSpPr>
            <xdr:cNvPr id="32801" name="Button 33" hidden="1">
              <a:extLst>
                <a:ext uri="{63B3BB69-23CF-44E3-9099-C40C66FF867C}">
                  <a14:compatExt spid="_x0000_s32801"/>
                </a:ext>
                <a:ext uri="{FF2B5EF4-FFF2-40B4-BE49-F238E27FC236}">
                  <a16:creationId xmlns:a16="http://schemas.microsoft.com/office/drawing/2014/main" xmlns="" id="{00000000-0008-0000-1F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27</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7.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8.bin"/><Relationship Id="rId4" Type="http://schemas.openxmlformats.org/officeDocument/2006/relationships/ctrlProp" Target="../ctrlProps/ctrlProp5.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20.bin"/><Relationship Id="rId4" Type="http://schemas.openxmlformats.org/officeDocument/2006/relationships/ctrlProp" Target="../ctrlProps/ctrlProp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21.bin"/><Relationship Id="rId4" Type="http://schemas.openxmlformats.org/officeDocument/2006/relationships/ctrlProp" Target="../ctrlProps/ctrlProp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2.bin"/><Relationship Id="rId4" Type="http://schemas.openxmlformats.org/officeDocument/2006/relationships/ctrlProp" Target="../ctrlProps/ctrlProp8.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25.bin"/><Relationship Id="rId4" Type="http://schemas.openxmlformats.org/officeDocument/2006/relationships/ctrlProp" Target="../ctrlProps/ctrlProp9.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30.bin"/><Relationship Id="rId4"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34.bin"/><Relationship Id="rId4" Type="http://schemas.openxmlformats.org/officeDocument/2006/relationships/ctrlProp" Target="../ctrlProps/ctrlProp11.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35.bin"/><Relationship Id="rId4" Type="http://schemas.openxmlformats.org/officeDocument/2006/relationships/ctrlProp" Target="../ctrlProps/ctrlProp12.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36.bin"/><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38.bin"/><Relationship Id="rId4" Type="http://schemas.openxmlformats.org/officeDocument/2006/relationships/ctrlProp" Target="../ctrlProps/ctrlProp14.xml"/></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42.bin"/><Relationship Id="rId4" Type="http://schemas.openxmlformats.org/officeDocument/2006/relationships/ctrlProp" Target="../ctrlProps/ctrlProp15.xm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44.bin"/><Relationship Id="rId4" Type="http://schemas.openxmlformats.org/officeDocument/2006/relationships/ctrlProp" Target="../ctrlProps/ctrlProp16.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45.bin"/><Relationship Id="rId4" Type="http://schemas.openxmlformats.org/officeDocument/2006/relationships/ctrlProp" Target="../ctrlProps/ctrlProp17.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1" Type="http://schemas.openxmlformats.org/officeDocument/2006/relationships/ctrlProp" Target="../ctrlProps/ctrlProp35.xml"/><Relationship Id="rId324" Type="http://schemas.openxmlformats.org/officeDocument/2006/relationships/ctrlProp" Target="../ctrlProps/ctrlProp338.xml"/><Relationship Id="rId531" Type="http://schemas.openxmlformats.org/officeDocument/2006/relationships/ctrlProp" Target="../ctrlProps/ctrlProp545.xml"/><Relationship Id="rId629" Type="http://schemas.openxmlformats.org/officeDocument/2006/relationships/ctrlProp" Target="../ctrlProps/ctrlProp643.xml"/><Relationship Id="rId170" Type="http://schemas.openxmlformats.org/officeDocument/2006/relationships/ctrlProp" Target="../ctrlProps/ctrlProp184.xml"/><Relationship Id="rId836" Type="http://schemas.openxmlformats.org/officeDocument/2006/relationships/ctrlProp" Target="../ctrlProps/ctrlProp850.xml"/><Relationship Id="rId1021" Type="http://schemas.openxmlformats.org/officeDocument/2006/relationships/ctrlProp" Target="../ctrlProps/ctrlProp1035.xml"/><Relationship Id="rId268" Type="http://schemas.openxmlformats.org/officeDocument/2006/relationships/ctrlProp" Target="../ctrlProps/ctrlProp282.xml"/><Relationship Id="rId475" Type="http://schemas.openxmlformats.org/officeDocument/2006/relationships/ctrlProp" Target="../ctrlProps/ctrlProp489.xml"/><Relationship Id="rId682" Type="http://schemas.openxmlformats.org/officeDocument/2006/relationships/ctrlProp" Target="../ctrlProps/ctrlProp696.xml"/><Relationship Id="rId903" Type="http://schemas.openxmlformats.org/officeDocument/2006/relationships/ctrlProp" Target="../ctrlProps/ctrlProp917.xml"/><Relationship Id="rId32" Type="http://schemas.openxmlformats.org/officeDocument/2006/relationships/ctrlProp" Target="../ctrlProps/ctrlProp46.xml"/><Relationship Id="rId128" Type="http://schemas.openxmlformats.org/officeDocument/2006/relationships/ctrlProp" Target="../ctrlProps/ctrlProp142.xml"/><Relationship Id="rId335" Type="http://schemas.openxmlformats.org/officeDocument/2006/relationships/ctrlProp" Target="../ctrlProps/ctrlProp349.xml"/><Relationship Id="rId542" Type="http://schemas.openxmlformats.org/officeDocument/2006/relationships/ctrlProp" Target="../ctrlProps/ctrlProp556.xml"/><Relationship Id="rId987" Type="http://schemas.openxmlformats.org/officeDocument/2006/relationships/ctrlProp" Target="../ctrlProps/ctrlProp1001.xml"/><Relationship Id="rId181" Type="http://schemas.openxmlformats.org/officeDocument/2006/relationships/ctrlProp" Target="../ctrlProps/ctrlProp195.xml"/><Relationship Id="rId402" Type="http://schemas.openxmlformats.org/officeDocument/2006/relationships/ctrlProp" Target="../ctrlProps/ctrlProp416.xml"/><Relationship Id="rId847" Type="http://schemas.openxmlformats.org/officeDocument/2006/relationships/ctrlProp" Target="../ctrlProps/ctrlProp861.xml"/><Relationship Id="rId279" Type="http://schemas.openxmlformats.org/officeDocument/2006/relationships/ctrlProp" Target="../ctrlProps/ctrlProp293.xml"/><Relationship Id="rId486" Type="http://schemas.openxmlformats.org/officeDocument/2006/relationships/ctrlProp" Target="../ctrlProps/ctrlProp500.xml"/><Relationship Id="rId693" Type="http://schemas.openxmlformats.org/officeDocument/2006/relationships/ctrlProp" Target="../ctrlProps/ctrlProp707.xml"/><Relationship Id="rId707" Type="http://schemas.openxmlformats.org/officeDocument/2006/relationships/ctrlProp" Target="../ctrlProps/ctrlProp721.xml"/><Relationship Id="rId914" Type="http://schemas.openxmlformats.org/officeDocument/2006/relationships/ctrlProp" Target="../ctrlProps/ctrlProp928.xml"/><Relationship Id="rId43" Type="http://schemas.openxmlformats.org/officeDocument/2006/relationships/ctrlProp" Target="../ctrlProps/ctrlProp57.xml"/><Relationship Id="rId139" Type="http://schemas.openxmlformats.org/officeDocument/2006/relationships/ctrlProp" Target="../ctrlProps/ctrlProp153.xml"/><Relationship Id="rId346" Type="http://schemas.openxmlformats.org/officeDocument/2006/relationships/ctrlProp" Target="../ctrlProps/ctrlProp360.xml"/><Relationship Id="rId553" Type="http://schemas.openxmlformats.org/officeDocument/2006/relationships/ctrlProp" Target="../ctrlProps/ctrlProp567.xml"/><Relationship Id="rId760" Type="http://schemas.openxmlformats.org/officeDocument/2006/relationships/ctrlProp" Target="../ctrlProps/ctrlProp774.xml"/><Relationship Id="rId998" Type="http://schemas.openxmlformats.org/officeDocument/2006/relationships/ctrlProp" Target="../ctrlProps/ctrlProp1012.xml"/><Relationship Id="rId192" Type="http://schemas.openxmlformats.org/officeDocument/2006/relationships/ctrlProp" Target="../ctrlProps/ctrlProp206.xml"/><Relationship Id="rId206" Type="http://schemas.openxmlformats.org/officeDocument/2006/relationships/ctrlProp" Target="../ctrlProps/ctrlProp220.xml"/><Relationship Id="rId413" Type="http://schemas.openxmlformats.org/officeDocument/2006/relationships/ctrlProp" Target="../ctrlProps/ctrlProp427.xml"/><Relationship Id="rId858" Type="http://schemas.openxmlformats.org/officeDocument/2006/relationships/ctrlProp" Target="../ctrlProps/ctrlProp872.xml"/><Relationship Id="rId497" Type="http://schemas.openxmlformats.org/officeDocument/2006/relationships/ctrlProp" Target="../ctrlProps/ctrlProp511.xml"/><Relationship Id="rId620" Type="http://schemas.openxmlformats.org/officeDocument/2006/relationships/ctrlProp" Target="../ctrlProps/ctrlProp634.xml"/><Relationship Id="rId718" Type="http://schemas.openxmlformats.org/officeDocument/2006/relationships/ctrlProp" Target="../ctrlProps/ctrlProp732.xml"/><Relationship Id="rId925" Type="http://schemas.openxmlformats.org/officeDocument/2006/relationships/ctrlProp" Target="../ctrlProps/ctrlProp939.xml"/><Relationship Id="rId357" Type="http://schemas.openxmlformats.org/officeDocument/2006/relationships/ctrlProp" Target="../ctrlProps/ctrlProp371.xml"/><Relationship Id="rId54" Type="http://schemas.openxmlformats.org/officeDocument/2006/relationships/ctrlProp" Target="../ctrlProps/ctrlProp68.xml"/><Relationship Id="rId217" Type="http://schemas.openxmlformats.org/officeDocument/2006/relationships/ctrlProp" Target="../ctrlProps/ctrlProp231.xml"/><Relationship Id="rId564" Type="http://schemas.openxmlformats.org/officeDocument/2006/relationships/ctrlProp" Target="../ctrlProps/ctrlProp578.xml"/><Relationship Id="rId771" Type="http://schemas.openxmlformats.org/officeDocument/2006/relationships/ctrlProp" Target="../ctrlProps/ctrlProp785.xml"/><Relationship Id="rId869" Type="http://schemas.openxmlformats.org/officeDocument/2006/relationships/ctrlProp" Target="../ctrlProps/ctrlProp883.xml"/><Relationship Id="rId424" Type="http://schemas.openxmlformats.org/officeDocument/2006/relationships/ctrlProp" Target="../ctrlProps/ctrlProp438.xml"/><Relationship Id="rId631" Type="http://schemas.openxmlformats.org/officeDocument/2006/relationships/ctrlProp" Target="../ctrlProps/ctrlProp645.xml"/><Relationship Id="rId729" Type="http://schemas.openxmlformats.org/officeDocument/2006/relationships/ctrlProp" Target="../ctrlProps/ctrlProp743.xml"/><Relationship Id="rId270" Type="http://schemas.openxmlformats.org/officeDocument/2006/relationships/ctrlProp" Target="../ctrlProps/ctrlProp284.xml"/><Relationship Id="rId936" Type="http://schemas.openxmlformats.org/officeDocument/2006/relationships/ctrlProp" Target="../ctrlProps/ctrlProp950.xml"/><Relationship Id="rId65" Type="http://schemas.openxmlformats.org/officeDocument/2006/relationships/ctrlProp" Target="../ctrlProps/ctrlProp79.xml"/><Relationship Id="rId130" Type="http://schemas.openxmlformats.org/officeDocument/2006/relationships/ctrlProp" Target="../ctrlProps/ctrlProp144.xml"/><Relationship Id="rId368" Type="http://schemas.openxmlformats.org/officeDocument/2006/relationships/ctrlProp" Target="../ctrlProps/ctrlProp382.xml"/><Relationship Id="rId575" Type="http://schemas.openxmlformats.org/officeDocument/2006/relationships/ctrlProp" Target="../ctrlProps/ctrlProp589.xml"/><Relationship Id="rId782" Type="http://schemas.openxmlformats.org/officeDocument/2006/relationships/ctrlProp" Target="../ctrlProps/ctrlProp796.xml"/><Relationship Id="rId228" Type="http://schemas.openxmlformats.org/officeDocument/2006/relationships/ctrlProp" Target="../ctrlProps/ctrlProp242.xml"/><Relationship Id="rId435" Type="http://schemas.openxmlformats.org/officeDocument/2006/relationships/ctrlProp" Target="../ctrlProps/ctrlProp449.xml"/><Relationship Id="rId642" Type="http://schemas.openxmlformats.org/officeDocument/2006/relationships/ctrlProp" Target="../ctrlProps/ctrlProp656.xml"/><Relationship Id="rId281" Type="http://schemas.openxmlformats.org/officeDocument/2006/relationships/ctrlProp" Target="../ctrlProps/ctrlProp295.xml"/><Relationship Id="rId502" Type="http://schemas.openxmlformats.org/officeDocument/2006/relationships/ctrlProp" Target="../ctrlProps/ctrlProp516.xml"/><Relationship Id="rId947" Type="http://schemas.openxmlformats.org/officeDocument/2006/relationships/ctrlProp" Target="../ctrlProps/ctrlProp961.xml"/><Relationship Id="rId76" Type="http://schemas.openxmlformats.org/officeDocument/2006/relationships/ctrlProp" Target="../ctrlProps/ctrlProp90.xml"/><Relationship Id="rId141" Type="http://schemas.openxmlformats.org/officeDocument/2006/relationships/ctrlProp" Target="../ctrlProps/ctrlProp155.xml"/><Relationship Id="rId379" Type="http://schemas.openxmlformats.org/officeDocument/2006/relationships/ctrlProp" Target="../ctrlProps/ctrlProp393.xml"/><Relationship Id="rId586" Type="http://schemas.openxmlformats.org/officeDocument/2006/relationships/ctrlProp" Target="../ctrlProps/ctrlProp600.xml"/><Relationship Id="rId793" Type="http://schemas.openxmlformats.org/officeDocument/2006/relationships/ctrlProp" Target="../ctrlProps/ctrlProp807.xml"/><Relationship Id="rId807" Type="http://schemas.openxmlformats.org/officeDocument/2006/relationships/ctrlProp" Target="../ctrlProps/ctrlProp821.xml"/><Relationship Id="rId7" Type="http://schemas.openxmlformats.org/officeDocument/2006/relationships/ctrlProp" Target="../ctrlProps/ctrlProp21.xml"/><Relationship Id="rId239" Type="http://schemas.openxmlformats.org/officeDocument/2006/relationships/ctrlProp" Target="../ctrlProps/ctrlProp253.xml"/><Relationship Id="rId446" Type="http://schemas.openxmlformats.org/officeDocument/2006/relationships/ctrlProp" Target="../ctrlProps/ctrlProp460.xml"/><Relationship Id="rId653" Type="http://schemas.openxmlformats.org/officeDocument/2006/relationships/ctrlProp" Target="../ctrlProps/ctrlProp667.xml"/><Relationship Id="rId292" Type="http://schemas.openxmlformats.org/officeDocument/2006/relationships/ctrlProp" Target="../ctrlProps/ctrlProp306.xml"/><Relationship Id="rId306" Type="http://schemas.openxmlformats.org/officeDocument/2006/relationships/ctrlProp" Target="../ctrlProps/ctrlProp320.xml"/><Relationship Id="rId860" Type="http://schemas.openxmlformats.org/officeDocument/2006/relationships/ctrlProp" Target="../ctrlProps/ctrlProp874.xml"/><Relationship Id="rId958" Type="http://schemas.openxmlformats.org/officeDocument/2006/relationships/ctrlProp" Target="../ctrlProps/ctrlProp972.xml"/><Relationship Id="rId87" Type="http://schemas.openxmlformats.org/officeDocument/2006/relationships/ctrlProp" Target="../ctrlProps/ctrlProp101.xml"/><Relationship Id="rId513" Type="http://schemas.openxmlformats.org/officeDocument/2006/relationships/ctrlProp" Target="../ctrlProps/ctrlProp527.xml"/><Relationship Id="rId597" Type="http://schemas.openxmlformats.org/officeDocument/2006/relationships/ctrlProp" Target="../ctrlProps/ctrlProp611.xml"/><Relationship Id="rId720" Type="http://schemas.openxmlformats.org/officeDocument/2006/relationships/ctrlProp" Target="../ctrlProps/ctrlProp734.xml"/><Relationship Id="rId818" Type="http://schemas.openxmlformats.org/officeDocument/2006/relationships/ctrlProp" Target="../ctrlProps/ctrlProp832.xml"/><Relationship Id="rId152" Type="http://schemas.openxmlformats.org/officeDocument/2006/relationships/ctrlProp" Target="../ctrlProps/ctrlProp166.xml"/><Relationship Id="rId457" Type="http://schemas.openxmlformats.org/officeDocument/2006/relationships/ctrlProp" Target="../ctrlProps/ctrlProp471.xml"/><Relationship Id="rId1003" Type="http://schemas.openxmlformats.org/officeDocument/2006/relationships/ctrlProp" Target="../ctrlProps/ctrlProp1017.xml"/><Relationship Id="rId664" Type="http://schemas.openxmlformats.org/officeDocument/2006/relationships/ctrlProp" Target="../ctrlProps/ctrlProp678.xml"/><Relationship Id="rId871" Type="http://schemas.openxmlformats.org/officeDocument/2006/relationships/ctrlProp" Target="../ctrlProps/ctrlProp885.xml"/><Relationship Id="rId969" Type="http://schemas.openxmlformats.org/officeDocument/2006/relationships/ctrlProp" Target="../ctrlProps/ctrlProp983.xml"/><Relationship Id="rId14" Type="http://schemas.openxmlformats.org/officeDocument/2006/relationships/ctrlProp" Target="../ctrlProps/ctrlProp28.xml"/><Relationship Id="rId317" Type="http://schemas.openxmlformats.org/officeDocument/2006/relationships/ctrlProp" Target="../ctrlProps/ctrlProp331.xml"/><Relationship Id="rId524" Type="http://schemas.openxmlformats.org/officeDocument/2006/relationships/ctrlProp" Target="../ctrlProps/ctrlProp538.xml"/><Relationship Id="rId731" Type="http://schemas.openxmlformats.org/officeDocument/2006/relationships/ctrlProp" Target="../ctrlProps/ctrlProp745.xml"/><Relationship Id="rId98" Type="http://schemas.openxmlformats.org/officeDocument/2006/relationships/ctrlProp" Target="../ctrlProps/ctrlProp112.xml"/><Relationship Id="rId163" Type="http://schemas.openxmlformats.org/officeDocument/2006/relationships/ctrlProp" Target="../ctrlProps/ctrlProp177.xml"/><Relationship Id="rId370" Type="http://schemas.openxmlformats.org/officeDocument/2006/relationships/ctrlProp" Target="../ctrlProps/ctrlProp384.xml"/><Relationship Id="rId829" Type="http://schemas.openxmlformats.org/officeDocument/2006/relationships/ctrlProp" Target="../ctrlProps/ctrlProp843.xml"/><Relationship Id="rId1014" Type="http://schemas.openxmlformats.org/officeDocument/2006/relationships/ctrlProp" Target="../ctrlProps/ctrlProp1028.xml"/><Relationship Id="rId230" Type="http://schemas.openxmlformats.org/officeDocument/2006/relationships/ctrlProp" Target="../ctrlProps/ctrlProp244.xml"/><Relationship Id="rId468" Type="http://schemas.openxmlformats.org/officeDocument/2006/relationships/ctrlProp" Target="../ctrlProps/ctrlProp482.xml"/><Relationship Id="rId675" Type="http://schemas.openxmlformats.org/officeDocument/2006/relationships/ctrlProp" Target="../ctrlProps/ctrlProp689.xml"/><Relationship Id="rId882" Type="http://schemas.openxmlformats.org/officeDocument/2006/relationships/ctrlProp" Target="../ctrlProps/ctrlProp896.xml"/><Relationship Id="rId25" Type="http://schemas.openxmlformats.org/officeDocument/2006/relationships/ctrlProp" Target="../ctrlProps/ctrlProp39.xml"/><Relationship Id="rId328" Type="http://schemas.openxmlformats.org/officeDocument/2006/relationships/ctrlProp" Target="../ctrlProps/ctrlProp342.xml"/><Relationship Id="rId535" Type="http://schemas.openxmlformats.org/officeDocument/2006/relationships/ctrlProp" Target="../ctrlProps/ctrlProp549.xml"/><Relationship Id="rId742" Type="http://schemas.openxmlformats.org/officeDocument/2006/relationships/ctrlProp" Target="../ctrlProps/ctrlProp756.xml"/><Relationship Id="rId174" Type="http://schemas.openxmlformats.org/officeDocument/2006/relationships/ctrlProp" Target="../ctrlProps/ctrlProp188.xml"/><Relationship Id="rId381" Type="http://schemas.openxmlformats.org/officeDocument/2006/relationships/ctrlProp" Target="../ctrlProps/ctrlProp395.xml"/><Relationship Id="rId602" Type="http://schemas.openxmlformats.org/officeDocument/2006/relationships/ctrlProp" Target="../ctrlProps/ctrlProp616.xml"/><Relationship Id="rId1025" Type="http://schemas.openxmlformats.org/officeDocument/2006/relationships/ctrlProp" Target="../ctrlProps/ctrlProp1039.xml"/><Relationship Id="rId241" Type="http://schemas.openxmlformats.org/officeDocument/2006/relationships/ctrlProp" Target="../ctrlProps/ctrlProp255.xml"/><Relationship Id="rId479" Type="http://schemas.openxmlformats.org/officeDocument/2006/relationships/ctrlProp" Target="../ctrlProps/ctrlProp493.xml"/><Relationship Id="rId686" Type="http://schemas.openxmlformats.org/officeDocument/2006/relationships/ctrlProp" Target="../ctrlProps/ctrlProp700.xml"/><Relationship Id="rId893" Type="http://schemas.openxmlformats.org/officeDocument/2006/relationships/ctrlProp" Target="../ctrlProps/ctrlProp907.xml"/><Relationship Id="rId907" Type="http://schemas.openxmlformats.org/officeDocument/2006/relationships/ctrlProp" Target="../ctrlProps/ctrlProp921.xml"/><Relationship Id="rId36" Type="http://schemas.openxmlformats.org/officeDocument/2006/relationships/ctrlProp" Target="../ctrlProps/ctrlProp50.xml"/><Relationship Id="rId339" Type="http://schemas.openxmlformats.org/officeDocument/2006/relationships/ctrlProp" Target="../ctrlProps/ctrlProp353.xml"/><Relationship Id="rId546" Type="http://schemas.openxmlformats.org/officeDocument/2006/relationships/ctrlProp" Target="../ctrlProps/ctrlProp560.xml"/><Relationship Id="rId753" Type="http://schemas.openxmlformats.org/officeDocument/2006/relationships/ctrlProp" Target="../ctrlProps/ctrlProp767.xml"/><Relationship Id="rId101" Type="http://schemas.openxmlformats.org/officeDocument/2006/relationships/ctrlProp" Target="../ctrlProps/ctrlProp115.xml"/><Relationship Id="rId185" Type="http://schemas.openxmlformats.org/officeDocument/2006/relationships/ctrlProp" Target="../ctrlProps/ctrlProp199.xml"/><Relationship Id="rId406" Type="http://schemas.openxmlformats.org/officeDocument/2006/relationships/ctrlProp" Target="../ctrlProps/ctrlProp420.xml"/><Relationship Id="rId960" Type="http://schemas.openxmlformats.org/officeDocument/2006/relationships/ctrlProp" Target="../ctrlProps/ctrlProp974.xml"/><Relationship Id="rId392" Type="http://schemas.openxmlformats.org/officeDocument/2006/relationships/ctrlProp" Target="../ctrlProps/ctrlProp406.xml"/><Relationship Id="rId613" Type="http://schemas.openxmlformats.org/officeDocument/2006/relationships/ctrlProp" Target="../ctrlProps/ctrlProp627.xml"/><Relationship Id="rId697" Type="http://schemas.openxmlformats.org/officeDocument/2006/relationships/ctrlProp" Target="../ctrlProps/ctrlProp711.xml"/><Relationship Id="rId820" Type="http://schemas.openxmlformats.org/officeDocument/2006/relationships/ctrlProp" Target="../ctrlProps/ctrlProp834.xml"/><Relationship Id="rId918" Type="http://schemas.openxmlformats.org/officeDocument/2006/relationships/ctrlProp" Target="../ctrlProps/ctrlProp932.xml"/><Relationship Id="rId252" Type="http://schemas.openxmlformats.org/officeDocument/2006/relationships/ctrlProp" Target="../ctrlProps/ctrlProp266.xml"/><Relationship Id="rId47" Type="http://schemas.openxmlformats.org/officeDocument/2006/relationships/ctrlProp" Target="../ctrlProps/ctrlProp61.xml"/><Relationship Id="rId112" Type="http://schemas.openxmlformats.org/officeDocument/2006/relationships/ctrlProp" Target="../ctrlProps/ctrlProp126.xml"/><Relationship Id="rId557" Type="http://schemas.openxmlformats.org/officeDocument/2006/relationships/ctrlProp" Target="../ctrlProps/ctrlProp571.xml"/><Relationship Id="rId764" Type="http://schemas.openxmlformats.org/officeDocument/2006/relationships/ctrlProp" Target="../ctrlProps/ctrlProp778.xml"/><Relationship Id="rId971" Type="http://schemas.openxmlformats.org/officeDocument/2006/relationships/ctrlProp" Target="../ctrlProps/ctrlProp985.xml"/><Relationship Id="rId196" Type="http://schemas.openxmlformats.org/officeDocument/2006/relationships/ctrlProp" Target="../ctrlProps/ctrlProp210.xml"/><Relationship Id="rId417" Type="http://schemas.openxmlformats.org/officeDocument/2006/relationships/ctrlProp" Target="../ctrlProps/ctrlProp431.xml"/><Relationship Id="rId624" Type="http://schemas.openxmlformats.org/officeDocument/2006/relationships/ctrlProp" Target="../ctrlProps/ctrlProp638.xml"/><Relationship Id="rId831" Type="http://schemas.openxmlformats.org/officeDocument/2006/relationships/ctrlProp" Target="../ctrlProps/ctrlProp845.xml"/><Relationship Id="rId263" Type="http://schemas.openxmlformats.org/officeDocument/2006/relationships/ctrlProp" Target="../ctrlProps/ctrlProp277.xml"/><Relationship Id="rId470" Type="http://schemas.openxmlformats.org/officeDocument/2006/relationships/ctrlProp" Target="../ctrlProps/ctrlProp484.xml"/><Relationship Id="rId929" Type="http://schemas.openxmlformats.org/officeDocument/2006/relationships/ctrlProp" Target="../ctrlProps/ctrlProp943.xml"/><Relationship Id="rId58" Type="http://schemas.openxmlformats.org/officeDocument/2006/relationships/ctrlProp" Target="../ctrlProps/ctrlProp72.xml"/><Relationship Id="rId123" Type="http://schemas.openxmlformats.org/officeDocument/2006/relationships/ctrlProp" Target="../ctrlProps/ctrlProp137.xml"/><Relationship Id="rId330" Type="http://schemas.openxmlformats.org/officeDocument/2006/relationships/ctrlProp" Target="../ctrlProps/ctrlProp344.xml"/><Relationship Id="rId568" Type="http://schemas.openxmlformats.org/officeDocument/2006/relationships/ctrlProp" Target="../ctrlProps/ctrlProp582.xml"/><Relationship Id="rId775" Type="http://schemas.openxmlformats.org/officeDocument/2006/relationships/ctrlProp" Target="../ctrlProps/ctrlProp789.xml"/><Relationship Id="rId982" Type="http://schemas.openxmlformats.org/officeDocument/2006/relationships/ctrlProp" Target="../ctrlProps/ctrlProp996.xml"/><Relationship Id="rId428" Type="http://schemas.openxmlformats.org/officeDocument/2006/relationships/ctrlProp" Target="../ctrlProps/ctrlProp442.xml"/><Relationship Id="rId635" Type="http://schemas.openxmlformats.org/officeDocument/2006/relationships/ctrlProp" Target="../ctrlProps/ctrlProp649.xml"/><Relationship Id="rId842" Type="http://schemas.openxmlformats.org/officeDocument/2006/relationships/ctrlProp" Target="../ctrlProps/ctrlProp856.xml"/><Relationship Id="rId274" Type="http://schemas.openxmlformats.org/officeDocument/2006/relationships/ctrlProp" Target="../ctrlProps/ctrlProp288.xml"/><Relationship Id="rId481" Type="http://schemas.openxmlformats.org/officeDocument/2006/relationships/ctrlProp" Target="../ctrlProps/ctrlProp495.xml"/><Relationship Id="rId702" Type="http://schemas.openxmlformats.org/officeDocument/2006/relationships/ctrlProp" Target="../ctrlProps/ctrlProp716.xml"/><Relationship Id="rId69" Type="http://schemas.openxmlformats.org/officeDocument/2006/relationships/ctrlProp" Target="../ctrlProps/ctrlProp83.xml"/><Relationship Id="rId134" Type="http://schemas.openxmlformats.org/officeDocument/2006/relationships/ctrlProp" Target="../ctrlProps/ctrlProp148.xml"/><Relationship Id="rId579" Type="http://schemas.openxmlformats.org/officeDocument/2006/relationships/ctrlProp" Target="../ctrlProps/ctrlProp593.xml"/><Relationship Id="rId786" Type="http://schemas.openxmlformats.org/officeDocument/2006/relationships/ctrlProp" Target="../ctrlProps/ctrlProp800.xml"/><Relationship Id="rId993" Type="http://schemas.openxmlformats.org/officeDocument/2006/relationships/ctrlProp" Target="../ctrlProps/ctrlProp1007.xml"/><Relationship Id="rId341" Type="http://schemas.openxmlformats.org/officeDocument/2006/relationships/ctrlProp" Target="../ctrlProps/ctrlProp355.xml"/><Relationship Id="rId439" Type="http://schemas.openxmlformats.org/officeDocument/2006/relationships/ctrlProp" Target="../ctrlProps/ctrlProp453.xml"/><Relationship Id="rId646" Type="http://schemas.openxmlformats.org/officeDocument/2006/relationships/ctrlProp" Target="../ctrlProps/ctrlProp660.xml"/><Relationship Id="rId201" Type="http://schemas.openxmlformats.org/officeDocument/2006/relationships/ctrlProp" Target="../ctrlProps/ctrlProp215.xml"/><Relationship Id="rId285" Type="http://schemas.openxmlformats.org/officeDocument/2006/relationships/ctrlProp" Target="../ctrlProps/ctrlProp299.xml"/><Relationship Id="rId506" Type="http://schemas.openxmlformats.org/officeDocument/2006/relationships/ctrlProp" Target="../ctrlProps/ctrlProp520.xml"/><Relationship Id="rId853" Type="http://schemas.openxmlformats.org/officeDocument/2006/relationships/ctrlProp" Target="../ctrlProps/ctrlProp867.xml"/><Relationship Id="rId492" Type="http://schemas.openxmlformats.org/officeDocument/2006/relationships/ctrlProp" Target="../ctrlProps/ctrlProp506.xml"/><Relationship Id="rId713" Type="http://schemas.openxmlformats.org/officeDocument/2006/relationships/ctrlProp" Target="../ctrlProps/ctrlProp727.xml"/><Relationship Id="rId797" Type="http://schemas.openxmlformats.org/officeDocument/2006/relationships/ctrlProp" Target="../ctrlProps/ctrlProp811.xml"/><Relationship Id="rId920" Type="http://schemas.openxmlformats.org/officeDocument/2006/relationships/ctrlProp" Target="../ctrlProps/ctrlProp934.xml"/><Relationship Id="rId145" Type="http://schemas.openxmlformats.org/officeDocument/2006/relationships/ctrlProp" Target="../ctrlProps/ctrlProp159.xml"/><Relationship Id="rId352" Type="http://schemas.openxmlformats.org/officeDocument/2006/relationships/ctrlProp" Target="../ctrlProps/ctrlProp366.xml"/><Relationship Id="rId212" Type="http://schemas.openxmlformats.org/officeDocument/2006/relationships/ctrlProp" Target="../ctrlProps/ctrlProp226.xml"/><Relationship Id="rId657" Type="http://schemas.openxmlformats.org/officeDocument/2006/relationships/ctrlProp" Target="../ctrlProps/ctrlProp671.xml"/><Relationship Id="rId864" Type="http://schemas.openxmlformats.org/officeDocument/2006/relationships/ctrlProp" Target="../ctrlProps/ctrlProp878.xml"/><Relationship Id="rId296" Type="http://schemas.openxmlformats.org/officeDocument/2006/relationships/ctrlProp" Target="../ctrlProps/ctrlProp310.xml"/><Relationship Id="rId517" Type="http://schemas.openxmlformats.org/officeDocument/2006/relationships/ctrlProp" Target="../ctrlProps/ctrlProp531.xml"/><Relationship Id="rId724" Type="http://schemas.openxmlformats.org/officeDocument/2006/relationships/ctrlProp" Target="../ctrlProps/ctrlProp738.xml"/><Relationship Id="rId931" Type="http://schemas.openxmlformats.org/officeDocument/2006/relationships/ctrlProp" Target="../ctrlProps/ctrlProp945.xml"/><Relationship Id="rId60" Type="http://schemas.openxmlformats.org/officeDocument/2006/relationships/ctrlProp" Target="../ctrlProps/ctrlProp74.xml"/><Relationship Id="rId156" Type="http://schemas.openxmlformats.org/officeDocument/2006/relationships/ctrlProp" Target="../ctrlProps/ctrlProp170.xml"/><Relationship Id="rId363" Type="http://schemas.openxmlformats.org/officeDocument/2006/relationships/ctrlProp" Target="../ctrlProps/ctrlProp377.xml"/><Relationship Id="rId570" Type="http://schemas.openxmlformats.org/officeDocument/2006/relationships/ctrlProp" Target="../ctrlProps/ctrlProp584.xml"/><Relationship Id="rId1007" Type="http://schemas.openxmlformats.org/officeDocument/2006/relationships/ctrlProp" Target="../ctrlProps/ctrlProp1021.xml"/><Relationship Id="rId223" Type="http://schemas.openxmlformats.org/officeDocument/2006/relationships/ctrlProp" Target="../ctrlProps/ctrlProp237.xml"/><Relationship Id="rId430" Type="http://schemas.openxmlformats.org/officeDocument/2006/relationships/ctrlProp" Target="../ctrlProps/ctrlProp444.xml"/><Relationship Id="rId668" Type="http://schemas.openxmlformats.org/officeDocument/2006/relationships/ctrlProp" Target="../ctrlProps/ctrlProp682.xml"/><Relationship Id="rId875" Type="http://schemas.openxmlformats.org/officeDocument/2006/relationships/ctrlProp" Target="../ctrlProps/ctrlProp889.xml"/><Relationship Id="rId18" Type="http://schemas.openxmlformats.org/officeDocument/2006/relationships/ctrlProp" Target="../ctrlProps/ctrlProp32.xml"/><Relationship Id="rId528" Type="http://schemas.openxmlformats.org/officeDocument/2006/relationships/ctrlProp" Target="../ctrlProps/ctrlProp542.xml"/><Relationship Id="rId735" Type="http://schemas.openxmlformats.org/officeDocument/2006/relationships/ctrlProp" Target="../ctrlProps/ctrlProp749.xml"/><Relationship Id="rId942" Type="http://schemas.openxmlformats.org/officeDocument/2006/relationships/ctrlProp" Target="../ctrlProps/ctrlProp956.xml"/><Relationship Id="rId167" Type="http://schemas.openxmlformats.org/officeDocument/2006/relationships/ctrlProp" Target="../ctrlProps/ctrlProp181.xml"/><Relationship Id="rId374" Type="http://schemas.openxmlformats.org/officeDocument/2006/relationships/ctrlProp" Target="../ctrlProps/ctrlProp388.xml"/><Relationship Id="rId581" Type="http://schemas.openxmlformats.org/officeDocument/2006/relationships/ctrlProp" Target="../ctrlProps/ctrlProp595.xml"/><Relationship Id="rId1018" Type="http://schemas.openxmlformats.org/officeDocument/2006/relationships/ctrlProp" Target="../ctrlProps/ctrlProp1032.xml"/><Relationship Id="rId71" Type="http://schemas.openxmlformats.org/officeDocument/2006/relationships/ctrlProp" Target="../ctrlProps/ctrlProp85.xml"/><Relationship Id="rId234" Type="http://schemas.openxmlformats.org/officeDocument/2006/relationships/ctrlProp" Target="../ctrlProps/ctrlProp248.xml"/><Relationship Id="rId679" Type="http://schemas.openxmlformats.org/officeDocument/2006/relationships/ctrlProp" Target="../ctrlProps/ctrlProp693.xml"/><Relationship Id="rId802" Type="http://schemas.openxmlformats.org/officeDocument/2006/relationships/ctrlProp" Target="../ctrlProps/ctrlProp816.xml"/><Relationship Id="rId886" Type="http://schemas.openxmlformats.org/officeDocument/2006/relationships/ctrlProp" Target="../ctrlProps/ctrlProp900.xml"/><Relationship Id="rId2" Type="http://schemas.openxmlformats.org/officeDocument/2006/relationships/drawing" Target="../drawings/drawing18.xml"/><Relationship Id="rId29" Type="http://schemas.openxmlformats.org/officeDocument/2006/relationships/ctrlProp" Target="../ctrlProps/ctrlProp43.xml"/><Relationship Id="rId441" Type="http://schemas.openxmlformats.org/officeDocument/2006/relationships/ctrlProp" Target="../ctrlProps/ctrlProp455.xml"/><Relationship Id="rId539" Type="http://schemas.openxmlformats.org/officeDocument/2006/relationships/ctrlProp" Target="../ctrlProps/ctrlProp553.xml"/><Relationship Id="rId746" Type="http://schemas.openxmlformats.org/officeDocument/2006/relationships/ctrlProp" Target="../ctrlProps/ctrlProp760.xml"/><Relationship Id="rId178" Type="http://schemas.openxmlformats.org/officeDocument/2006/relationships/ctrlProp" Target="../ctrlProps/ctrlProp192.xml"/><Relationship Id="rId301" Type="http://schemas.openxmlformats.org/officeDocument/2006/relationships/ctrlProp" Target="../ctrlProps/ctrlProp315.xml"/><Relationship Id="rId953" Type="http://schemas.openxmlformats.org/officeDocument/2006/relationships/ctrlProp" Target="../ctrlProps/ctrlProp967.xml"/><Relationship Id="rId82" Type="http://schemas.openxmlformats.org/officeDocument/2006/relationships/ctrlProp" Target="../ctrlProps/ctrlProp96.xml"/><Relationship Id="rId385" Type="http://schemas.openxmlformats.org/officeDocument/2006/relationships/ctrlProp" Target="../ctrlProps/ctrlProp399.xml"/><Relationship Id="rId592" Type="http://schemas.openxmlformats.org/officeDocument/2006/relationships/ctrlProp" Target="../ctrlProps/ctrlProp606.xml"/><Relationship Id="rId606" Type="http://schemas.openxmlformats.org/officeDocument/2006/relationships/ctrlProp" Target="../ctrlProps/ctrlProp620.xml"/><Relationship Id="rId813" Type="http://schemas.openxmlformats.org/officeDocument/2006/relationships/ctrlProp" Target="../ctrlProps/ctrlProp827.xml"/><Relationship Id="rId245" Type="http://schemas.openxmlformats.org/officeDocument/2006/relationships/ctrlProp" Target="../ctrlProps/ctrlProp259.xml"/><Relationship Id="rId452" Type="http://schemas.openxmlformats.org/officeDocument/2006/relationships/ctrlProp" Target="../ctrlProps/ctrlProp466.xml"/><Relationship Id="rId897" Type="http://schemas.openxmlformats.org/officeDocument/2006/relationships/ctrlProp" Target="../ctrlProps/ctrlProp911.xml"/><Relationship Id="rId105" Type="http://schemas.openxmlformats.org/officeDocument/2006/relationships/ctrlProp" Target="../ctrlProps/ctrlProp119.xml"/><Relationship Id="rId312" Type="http://schemas.openxmlformats.org/officeDocument/2006/relationships/ctrlProp" Target="../ctrlProps/ctrlProp326.xml"/><Relationship Id="rId757" Type="http://schemas.openxmlformats.org/officeDocument/2006/relationships/ctrlProp" Target="../ctrlProps/ctrlProp771.xml"/><Relationship Id="rId964" Type="http://schemas.openxmlformats.org/officeDocument/2006/relationships/ctrlProp" Target="../ctrlProps/ctrlProp978.xml"/><Relationship Id="rId93" Type="http://schemas.openxmlformats.org/officeDocument/2006/relationships/ctrlProp" Target="../ctrlProps/ctrlProp107.xml"/><Relationship Id="rId189" Type="http://schemas.openxmlformats.org/officeDocument/2006/relationships/ctrlProp" Target="../ctrlProps/ctrlProp203.xml"/><Relationship Id="rId396" Type="http://schemas.openxmlformats.org/officeDocument/2006/relationships/ctrlProp" Target="../ctrlProps/ctrlProp410.xml"/><Relationship Id="rId617" Type="http://schemas.openxmlformats.org/officeDocument/2006/relationships/ctrlProp" Target="../ctrlProps/ctrlProp631.xml"/><Relationship Id="rId824" Type="http://schemas.openxmlformats.org/officeDocument/2006/relationships/ctrlProp" Target="../ctrlProps/ctrlProp838.xml"/><Relationship Id="rId256" Type="http://schemas.openxmlformats.org/officeDocument/2006/relationships/ctrlProp" Target="../ctrlProps/ctrlProp270.xml"/><Relationship Id="rId463" Type="http://schemas.openxmlformats.org/officeDocument/2006/relationships/ctrlProp" Target="../ctrlProps/ctrlProp477.xml"/><Relationship Id="rId670" Type="http://schemas.openxmlformats.org/officeDocument/2006/relationships/ctrlProp" Target="../ctrlProps/ctrlProp684.xml"/><Relationship Id="rId116" Type="http://schemas.openxmlformats.org/officeDocument/2006/relationships/ctrlProp" Target="../ctrlProps/ctrlProp130.xml"/><Relationship Id="rId323" Type="http://schemas.openxmlformats.org/officeDocument/2006/relationships/ctrlProp" Target="../ctrlProps/ctrlProp337.xml"/><Relationship Id="rId530" Type="http://schemas.openxmlformats.org/officeDocument/2006/relationships/ctrlProp" Target="../ctrlProps/ctrlProp544.xml"/><Relationship Id="rId768" Type="http://schemas.openxmlformats.org/officeDocument/2006/relationships/ctrlProp" Target="../ctrlProps/ctrlProp782.xml"/><Relationship Id="rId975" Type="http://schemas.openxmlformats.org/officeDocument/2006/relationships/ctrlProp" Target="../ctrlProps/ctrlProp989.xml"/><Relationship Id="rId20" Type="http://schemas.openxmlformats.org/officeDocument/2006/relationships/ctrlProp" Target="../ctrlProps/ctrlProp34.xml"/><Relationship Id="rId628" Type="http://schemas.openxmlformats.org/officeDocument/2006/relationships/ctrlProp" Target="../ctrlProps/ctrlProp642.xml"/><Relationship Id="rId835" Type="http://schemas.openxmlformats.org/officeDocument/2006/relationships/ctrlProp" Target="../ctrlProps/ctrlProp849.xml"/><Relationship Id="rId267" Type="http://schemas.openxmlformats.org/officeDocument/2006/relationships/ctrlProp" Target="../ctrlProps/ctrlProp281.xml"/><Relationship Id="rId474" Type="http://schemas.openxmlformats.org/officeDocument/2006/relationships/ctrlProp" Target="../ctrlProps/ctrlProp488.xml"/><Relationship Id="rId1020" Type="http://schemas.openxmlformats.org/officeDocument/2006/relationships/ctrlProp" Target="../ctrlProps/ctrlProp1034.xml"/><Relationship Id="rId127" Type="http://schemas.openxmlformats.org/officeDocument/2006/relationships/ctrlProp" Target="../ctrlProps/ctrlProp141.xml"/><Relationship Id="rId681" Type="http://schemas.openxmlformats.org/officeDocument/2006/relationships/ctrlProp" Target="../ctrlProps/ctrlProp695.xml"/><Relationship Id="rId779" Type="http://schemas.openxmlformats.org/officeDocument/2006/relationships/ctrlProp" Target="../ctrlProps/ctrlProp793.xml"/><Relationship Id="rId902" Type="http://schemas.openxmlformats.org/officeDocument/2006/relationships/ctrlProp" Target="../ctrlProps/ctrlProp916.xml"/><Relationship Id="rId986" Type="http://schemas.openxmlformats.org/officeDocument/2006/relationships/ctrlProp" Target="../ctrlProps/ctrlProp1000.xml"/><Relationship Id="rId31" Type="http://schemas.openxmlformats.org/officeDocument/2006/relationships/ctrlProp" Target="../ctrlProps/ctrlProp45.xml"/><Relationship Id="rId334" Type="http://schemas.openxmlformats.org/officeDocument/2006/relationships/ctrlProp" Target="../ctrlProps/ctrlProp348.xml"/><Relationship Id="rId541" Type="http://schemas.openxmlformats.org/officeDocument/2006/relationships/ctrlProp" Target="../ctrlProps/ctrlProp555.xml"/><Relationship Id="rId639" Type="http://schemas.openxmlformats.org/officeDocument/2006/relationships/ctrlProp" Target="../ctrlProps/ctrlProp653.xml"/><Relationship Id="rId180" Type="http://schemas.openxmlformats.org/officeDocument/2006/relationships/ctrlProp" Target="../ctrlProps/ctrlProp194.xml"/><Relationship Id="rId278" Type="http://schemas.openxmlformats.org/officeDocument/2006/relationships/ctrlProp" Target="../ctrlProps/ctrlProp292.xml"/><Relationship Id="rId401" Type="http://schemas.openxmlformats.org/officeDocument/2006/relationships/ctrlProp" Target="../ctrlProps/ctrlProp415.xml"/><Relationship Id="rId846" Type="http://schemas.openxmlformats.org/officeDocument/2006/relationships/ctrlProp" Target="../ctrlProps/ctrlProp860.xml"/><Relationship Id="rId485" Type="http://schemas.openxmlformats.org/officeDocument/2006/relationships/ctrlProp" Target="../ctrlProps/ctrlProp499.xml"/><Relationship Id="rId692" Type="http://schemas.openxmlformats.org/officeDocument/2006/relationships/ctrlProp" Target="../ctrlProps/ctrlProp706.xml"/><Relationship Id="rId706" Type="http://schemas.openxmlformats.org/officeDocument/2006/relationships/ctrlProp" Target="../ctrlProps/ctrlProp720.xml"/><Relationship Id="rId913" Type="http://schemas.openxmlformats.org/officeDocument/2006/relationships/ctrlProp" Target="../ctrlProps/ctrlProp927.xml"/><Relationship Id="rId42" Type="http://schemas.openxmlformats.org/officeDocument/2006/relationships/ctrlProp" Target="../ctrlProps/ctrlProp56.xml"/><Relationship Id="rId138" Type="http://schemas.openxmlformats.org/officeDocument/2006/relationships/ctrlProp" Target="../ctrlProps/ctrlProp152.xml"/><Relationship Id="rId345" Type="http://schemas.openxmlformats.org/officeDocument/2006/relationships/ctrlProp" Target="../ctrlProps/ctrlProp359.xml"/><Relationship Id="rId552" Type="http://schemas.openxmlformats.org/officeDocument/2006/relationships/ctrlProp" Target="../ctrlProps/ctrlProp566.xml"/><Relationship Id="rId997" Type="http://schemas.openxmlformats.org/officeDocument/2006/relationships/ctrlProp" Target="../ctrlProps/ctrlProp1011.xml"/><Relationship Id="rId191" Type="http://schemas.openxmlformats.org/officeDocument/2006/relationships/ctrlProp" Target="../ctrlProps/ctrlProp205.xml"/><Relationship Id="rId205" Type="http://schemas.openxmlformats.org/officeDocument/2006/relationships/ctrlProp" Target="../ctrlProps/ctrlProp219.xml"/><Relationship Id="rId412" Type="http://schemas.openxmlformats.org/officeDocument/2006/relationships/ctrlProp" Target="../ctrlProps/ctrlProp426.xml"/><Relationship Id="rId857" Type="http://schemas.openxmlformats.org/officeDocument/2006/relationships/ctrlProp" Target="../ctrlProps/ctrlProp871.xml"/><Relationship Id="rId289" Type="http://schemas.openxmlformats.org/officeDocument/2006/relationships/ctrlProp" Target="../ctrlProps/ctrlProp303.xml"/><Relationship Id="rId496" Type="http://schemas.openxmlformats.org/officeDocument/2006/relationships/ctrlProp" Target="../ctrlProps/ctrlProp510.xml"/><Relationship Id="rId717" Type="http://schemas.openxmlformats.org/officeDocument/2006/relationships/ctrlProp" Target="../ctrlProps/ctrlProp731.xml"/><Relationship Id="rId924" Type="http://schemas.openxmlformats.org/officeDocument/2006/relationships/ctrlProp" Target="../ctrlProps/ctrlProp938.xml"/><Relationship Id="rId53" Type="http://schemas.openxmlformats.org/officeDocument/2006/relationships/ctrlProp" Target="../ctrlProps/ctrlProp67.xml"/><Relationship Id="rId149" Type="http://schemas.openxmlformats.org/officeDocument/2006/relationships/ctrlProp" Target="../ctrlProps/ctrlProp163.xml"/><Relationship Id="rId356" Type="http://schemas.openxmlformats.org/officeDocument/2006/relationships/ctrlProp" Target="../ctrlProps/ctrlProp370.xml"/><Relationship Id="rId563" Type="http://schemas.openxmlformats.org/officeDocument/2006/relationships/ctrlProp" Target="../ctrlProps/ctrlProp577.xml"/><Relationship Id="rId770" Type="http://schemas.openxmlformats.org/officeDocument/2006/relationships/ctrlProp" Target="../ctrlProps/ctrlProp784.xml"/><Relationship Id="rId216" Type="http://schemas.openxmlformats.org/officeDocument/2006/relationships/ctrlProp" Target="../ctrlProps/ctrlProp230.xml"/><Relationship Id="rId423" Type="http://schemas.openxmlformats.org/officeDocument/2006/relationships/ctrlProp" Target="../ctrlProps/ctrlProp437.xml"/><Relationship Id="rId868" Type="http://schemas.openxmlformats.org/officeDocument/2006/relationships/ctrlProp" Target="../ctrlProps/ctrlProp882.xml"/><Relationship Id="rId630" Type="http://schemas.openxmlformats.org/officeDocument/2006/relationships/ctrlProp" Target="../ctrlProps/ctrlProp644.xml"/><Relationship Id="rId728" Type="http://schemas.openxmlformats.org/officeDocument/2006/relationships/ctrlProp" Target="../ctrlProps/ctrlProp742.xml"/><Relationship Id="rId935" Type="http://schemas.openxmlformats.org/officeDocument/2006/relationships/ctrlProp" Target="../ctrlProps/ctrlProp949.xml"/><Relationship Id="rId64" Type="http://schemas.openxmlformats.org/officeDocument/2006/relationships/ctrlProp" Target="../ctrlProps/ctrlProp78.xml"/><Relationship Id="rId367" Type="http://schemas.openxmlformats.org/officeDocument/2006/relationships/ctrlProp" Target="../ctrlProps/ctrlProp381.xml"/><Relationship Id="rId574" Type="http://schemas.openxmlformats.org/officeDocument/2006/relationships/ctrlProp" Target="../ctrlProps/ctrlProp588.xml"/><Relationship Id="rId227" Type="http://schemas.openxmlformats.org/officeDocument/2006/relationships/ctrlProp" Target="../ctrlProps/ctrlProp241.xml"/><Relationship Id="rId781" Type="http://schemas.openxmlformats.org/officeDocument/2006/relationships/ctrlProp" Target="../ctrlProps/ctrlProp795.xml"/><Relationship Id="rId879" Type="http://schemas.openxmlformats.org/officeDocument/2006/relationships/ctrlProp" Target="../ctrlProps/ctrlProp893.xml"/><Relationship Id="rId434" Type="http://schemas.openxmlformats.org/officeDocument/2006/relationships/ctrlProp" Target="../ctrlProps/ctrlProp448.xml"/><Relationship Id="rId641" Type="http://schemas.openxmlformats.org/officeDocument/2006/relationships/ctrlProp" Target="../ctrlProps/ctrlProp655.xml"/><Relationship Id="rId739" Type="http://schemas.openxmlformats.org/officeDocument/2006/relationships/ctrlProp" Target="../ctrlProps/ctrlProp753.xml"/><Relationship Id="rId280" Type="http://schemas.openxmlformats.org/officeDocument/2006/relationships/ctrlProp" Target="../ctrlProps/ctrlProp294.xml"/><Relationship Id="rId501" Type="http://schemas.openxmlformats.org/officeDocument/2006/relationships/ctrlProp" Target="../ctrlProps/ctrlProp515.xml"/><Relationship Id="rId946" Type="http://schemas.openxmlformats.org/officeDocument/2006/relationships/ctrlProp" Target="../ctrlProps/ctrlProp960.xml"/><Relationship Id="rId75" Type="http://schemas.openxmlformats.org/officeDocument/2006/relationships/ctrlProp" Target="../ctrlProps/ctrlProp89.xml"/><Relationship Id="rId140" Type="http://schemas.openxmlformats.org/officeDocument/2006/relationships/ctrlProp" Target="../ctrlProps/ctrlProp154.xml"/><Relationship Id="rId378" Type="http://schemas.openxmlformats.org/officeDocument/2006/relationships/ctrlProp" Target="../ctrlProps/ctrlProp392.xml"/><Relationship Id="rId585" Type="http://schemas.openxmlformats.org/officeDocument/2006/relationships/ctrlProp" Target="../ctrlProps/ctrlProp599.xml"/><Relationship Id="rId792" Type="http://schemas.openxmlformats.org/officeDocument/2006/relationships/ctrlProp" Target="../ctrlProps/ctrlProp806.xml"/><Relationship Id="rId806" Type="http://schemas.openxmlformats.org/officeDocument/2006/relationships/ctrlProp" Target="../ctrlProps/ctrlProp820.xml"/><Relationship Id="rId6" Type="http://schemas.openxmlformats.org/officeDocument/2006/relationships/ctrlProp" Target="../ctrlProps/ctrlProp20.xml"/><Relationship Id="rId238" Type="http://schemas.openxmlformats.org/officeDocument/2006/relationships/ctrlProp" Target="../ctrlProps/ctrlProp252.xml"/><Relationship Id="rId445" Type="http://schemas.openxmlformats.org/officeDocument/2006/relationships/ctrlProp" Target="../ctrlProps/ctrlProp459.xml"/><Relationship Id="rId652" Type="http://schemas.openxmlformats.org/officeDocument/2006/relationships/ctrlProp" Target="../ctrlProps/ctrlProp666.xml"/><Relationship Id="rId291" Type="http://schemas.openxmlformats.org/officeDocument/2006/relationships/ctrlProp" Target="../ctrlProps/ctrlProp305.xml"/><Relationship Id="rId305" Type="http://schemas.openxmlformats.org/officeDocument/2006/relationships/ctrlProp" Target="../ctrlProps/ctrlProp319.xml"/><Relationship Id="rId512" Type="http://schemas.openxmlformats.org/officeDocument/2006/relationships/ctrlProp" Target="../ctrlProps/ctrlProp526.xml"/><Relationship Id="rId957" Type="http://schemas.openxmlformats.org/officeDocument/2006/relationships/ctrlProp" Target="../ctrlProps/ctrlProp971.xml"/><Relationship Id="rId86" Type="http://schemas.openxmlformats.org/officeDocument/2006/relationships/ctrlProp" Target="../ctrlProps/ctrlProp100.xml"/><Relationship Id="rId151" Type="http://schemas.openxmlformats.org/officeDocument/2006/relationships/ctrlProp" Target="../ctrlProps/ctrlProp165.xml"/><Relationship Id="rId389" Type="http://schemas.openxmlformats.org/officeDocument/2006/relationships/ctrlProp" Target="../ctrlProps/ctrlProp403.xml"/><Relationship Id="rId596" Type="http://schemas.openxmlformats.org/officeDocument/2006/relationships/ctrlProp" Target="../ctrlProps/ctrlProp610.xml"/><Relationship Id="rId817" Type="http://schemas.openxmlformats.org/officeDocument/2006/relationships/ctrlProp" Target="../ctrlProps/ctrlProp831.xml"/><Relationship Id="rId1002" Type="http://schemas.openxmlformats.org/officeDocument/2006/relationships/ctrlProp" Target="../ctrlProps/ctrlProp1016.xml"/><Relationship Id="rId249" Type="http://schemas.openxmlformats.org/officeDocument/2006/relationships/ctrlProp" Target="../ctrlProps/ctrlProp263.xml"/><Relationship Id="rId456" Type="http://schemas.openxmlformats.org/officeDocument/2006/relationships/ctrlProp" Target="../ctrlProps/ctrlProp470.xml"/><Relationship Id="rId663" Type="http://schemas.openxmlformats.org/officeDocument/2006/relationships/ctrlProp" Target="../ctrlProps/ctrlProp677.xml"/><Relationship Id="rId870" Type="http://schemas.openxmlformats.org/officeDocument/2006/relationships/ctrlProp" Target="../ctrlProps/ctrlProp884.xml"/><Relationship Id="rId13" Type="http://schemas.openxmlformats.org/officeDocument/2006/relationships/ctrlProp" Target="../ctrlProps/ctrlProp27.xml"/><Relationship Id="rId109" Type="http://schemas.openxmlformats.org/officeDocument/2006/relationships/ctrlProp" Target="../ctrlProps/ctrlProp123.xml"/><Relationship Id="rId316" Type="http://schemas.openxmlformats.org/officeDocument/2006/relationships/ctrlProp" Target="../ctrlProps/ctrlProp330.xml"/><Relationship Id="rId523" Type="http://schemas.openxmlformats.org/officeDocument/2006/relationships/ctrlProp" Target="../ctrlProps/ctrlProp537.xml"/><Relationship Id="rId968" Type="http://schemas.openxmlformats.org/officeDocument/2006/relationships/ctrlProp" Target="../ctrlProps/ctrlProp982.xml"/><Relationship Id="rId97" Type="http://schemas.openxmlformats.org/officeDocument/2006/relationships/ctrlProp" Target="../ctrlProps/ctrlProp111.xml"/><Relationship Id="rId730" Type="http://schemas.openxmlformats.org/officeDocument/2006/relationships/ctrlProp" Target="../ctrlProps/ctrlProp744.xml"/><Relationship Id="rId828" Type="http://schemas.openxmlformats.org/officeDocument/2006/relationships/ctrlProp" Target="../ctrlProps/ctrlProp842.xml"/><Relationship Id="rId1013" Type="http://schemas.openxmlformats.org/officeDocument/2006/relationships/ctrlProp" Target="../ctrlProps/ctrlProp1027.xml"/><Relationship Id="rId162" Type="http://schemas.openxmlformats.org/officeDocument/2006/relationships/ctrlProp" Target="../ctrlProps/ctrlProp176.xml"/><Relationship Id="rId467" Type="http://schemas.openxmlformats.org/officeDocument/2006/relationships/ctrlProp" Target="../ctrlProps/ctrlProp481.xml"/><Relationship Id="rId674" Type="http://schemas.openxmlformats.org/officeDocument/2006/relationships/ctrlProp" Target="../ctrlProps/ctrlProp688.xml"/><Relationship Id="rId881" Type="http://schemas.openxmlformats.org/officeDocument/2006/relationships/ctrlProp" Target="../ctrlProps/ctrlProp895.xml"/><Relationship Id="rId979" Type="http://schemas.openxmlformats.org/officeDocument/2006/relationships/ctrlProp" Target="../ctrlProps/ctrlProp993.xml"/><Relationship Id="rId24" Type="http://schemas.openxmlformats.org/officeDocument/2006/relationships/ctrlProp" Target="../ctrlProps/ctrlProp38.xml"/><Relationship Id="rId327" Type="http://schemas.openxmlformats.org/officeDocument/2006/relationships/ctrlProp" Target="../ctrlProps/ctrlProp341.xml"/><Relationship Id="rId534" Type="http://schemas.openxmlformats.org/officeDocument/2006/relationships/ctrlProp" Target="../ctrlProps/ctrlProp548.xml"/><Relationship Id="rId741" Type="http://schemas.openxmlformats.org/officeDocument/2006/relationships/ctrlProp" Target="../ctrlProps/ctrlProp755.xml"/><Relationship Id="rId839" Type="http://schemas.openxmlformats.org/officeDocument/2006/relationships/ctrlProp" Target="../ctrlProps/ctrlProp853.xml"/><Relationship Id="rId173" Type="http://schemas.openxmlformats.org/officeDocument/2006/relationships/ctrlProp" Target="../ctrlProps/ctrlProp187.xml"/><Relationship Id="rId380" Type="http://schemas.openxmlformats.org/officeDocument/2006/relationships/ctrlProp" Target="../ctrlProps/ctrlProp394.xml"/><Relationship Id="rId601" Type="http://schemas.openxmlformats.org/officeDocument/2006/relationships/ctrlProp" Target="../ctrlProps/ctrlProp615.xml"/><Relationship Id="rId1024" Type="http://schemas.openxmlformats.org/officeDocument/2006/relationships/ctrlProp" Target="../ctrlProps/ctrlProp1038.xml"/><Relationship Id="rId240" Type="http://schemas.openxmlformats.org/officeDocument/2006/relationships/ctrlProp" Target="../ctrlProps/ctrlProp254.xml"/><Relationship Id="rId478" Type="http://schemas.openxmlformats.org/officeDocument/2006/relationships/ctrlProp" Target="../ctrlProps/ctrlProp492.xml"/><Relationship Id="rId685" Type="http://schemas.openxmlformats.org/officeDocument/2006/relationships/ctrlProp" Target="../ctrlProps/ctrlProp699.xml"/><Relationship Id="rId892" Type="http://schemas.openxmlformats.org/officeDocument/2006/relationships/ctrlProp" Target="../ctrlProps/ctrlProp906.xml"/><Relationship Id="rId906" Type="http://schemas.openxmlformats.org/officeDocument/2006/relationships/ctrlProp" Target="../ctrlProps/ctrlProp920.xml"/><Relationship Id="rId35" Type="http://schemas.openxmlformats.org/officeDocument/2006/relationships/ctrlProp" Target="../ctrlProps/ctrlProp49.xml"/><Relationship Id="rId100" Type="http://schemas.openxmlformats.org/officeDocument/2006/relationships/ctrlProp" Target="../ctrlProps/ctrlProp114.xml"/><Relationship Id="rId338" Type="http://schemas.openxmlformats.org/officeDocument/2006/relationships/ctrlProp" Target="../ctrlProps/ctrlProp352.xml"/><Relationship Id="rId545" Type="http://schemas.openxmlformats.org/officeDocument/2006/relationships/ctrlProp" Target="../ctrlProps/ctrlProp559.xml"/><Relationship Id="rId752" Type="http://schemas.openxmlformats.org/officeDocument/2006/relationships/ctrlProp" Target="../ctrlProps/ctrlProp766.xml"/><Relationship Id="rId184" Type="http://schemas.openxmlformats.org/officeDocument/2006/relationships/ctrlProp" Target="../ctrlProps/ctrlProp198.xml"/><Relationship Id="rId391" Type="http://schemas.openxmlformats.org/officeDocument/2006/relationships/ctrlProp" Target="../ctrlProps/ctrlProp405.xml"/><Relationship Id="rId405" Type="http://schemas.openxmlformats.org/officeDocument/2006/relationships/ctrlProp" Target="../ctrlProps/ctrlProp419.xml"/><Relationship Id="rId612" Type="http://schemas.openxmlformats.org/officeDocument/2006/relationships/ctrlProp" Target="../ctrlProps/ctrlProp626.xml"/><Relationship Id="rId251" Type="http://schemas.openxmlformats.org/officeDocument/2006/relationships/ctrlProp" Target="../ctrlProps/ctrlProp265.xml"/><Relationship Id="rId489" Type="http://schemas.openxmlformats.org/officeDocument/2006/relationships/ctrlProp" Target="../ctrlProps/ctrlProp503.xml"/><Relationship Id="rId696" Type="http://schemas.openxmlformats.org/officeDocument/2006/relationships/ctrlProp" Target="../ctrlProps/ctrlProp710.xml"/><Relationship Id="rId917" Type="http://schemas.openxmlformats.org/officeDocument/2006/relationships/ctrlProp" Target="../ctrlProps/ctrlProp931.xml"/><Relationship Id="rId46" Type="http://schemas.openxmlformats.org/officeDocument/2006/relationships/ctrlProp" Target="../ctrlProps/ctrlProp60.xml"/><Relationship Id="rId349" Type="http://schemas.openxmlformats.org/officeDocument/2006/relationships/ctrlProp" Target="../ctrlProps/ctrlProp363.xml"/><Relationship Id="rId556" Type="http://schemas.openxmlformats.org/officeDocument/2006/relationships/ctrlProp" Target="../ctrlProps/ctrlProp570.xml"/><Relationship Id="rId763" Type="http://schemas.openxmlformats.org/officeDocument/2006/relationships/ctrlProp" Target="../ctrlProps/ctrlProp777.xml"/><Relationship Id="rId111" Type="http://schemas.openxmlformats.org/officeDocument/2006/relationships/ctrlProp" Target="../ctrlProps/ctrlProp125.xml"/><Relationship Id="rId195" Type="http://schemas.openxmlformats.org/officeDocument/2006/relationships/ctrlProp" Target="../ctrlProps/ctrlProp209.xml"/><Relationship Id="rId209" Type="http://schemas.openxmlformats.org/officeDocument/2006/relationships/ctrlProp" Target="../ctrlProps/ctrlProp223.xml"/><Relationship Id="rId416" Type="http://schemas.openxmlformats.org/officeDocument/2006/relationships/ctrlProp" Target="../ctrlProps/ctrlProp430.xml"/><Relationship Id="rId970" Type="http://schemas.openxmlformats.org/officeDocument/2006/relationships/ctrlProp" Target="../ctrlProps/ctrlProp984.xml"/><Relationship Id="rId623" Type="http://schemas.openxmlformats.org/officeDocument/2006/relationships/ctrlProp" Target="../ctrlProps/ctrlProp637.xml"/><Relationship Id="rId830" Type="http://schemas.openxmlformats.org/officeDocument/2006/relationships/ctrlProp" Target="../ctrlProps/ctrlProp844.xml"/><Relationship Id="rId928" Type="http://schemas.openxmlformats.org/officeDocument/2006/relationships/ctrlProp" Target="../ctrlProps/ctrlProp942.xml"/><Relationship Id="rId57" Type="http://schemas.openxmlformats.org/officeDocument/2006/relationships/ctrlProp" Target="../ctrlProps/ctrlProp71.xml"/><Relationship Id="rId262" Type="http://schemas.openxmlformats.org/officeDocument/2006/relationships/ctrlProp" Target="../ctrlProps/ctrlProp276.xml"/><Relationship Id="rId567" Type="http://schemas.openxmlformats.org/officeDocument/2006/relationships/ctrlProp" Target="../ctrlProps/ctrlProp581.xml"/><Relationship Id="rId122" Type="http://schemas.openxmlformats.org/officeDocument/2006/relationships/ctrlProp" Target="../ctrlProps/ctrlProp136.xml"/><Relationship Id="rId774" Type="http://schemas.openxmlformats.org/officeDocument/2006/relationships/ctrlProp" Target="../ctrlProps/ctrlProp788.xml"/><Relationship Id="rId981" Type="http://schemas.openxmlformats.org/officeDocument/2006/relationships/ctrlProp" Target="../ctrlProps/ctrlProp995.xml"/><Relationship Id="rId427" Type="http://schemas.openxmlformats.org/officeDocument/2006/relationships/ctrlProp" Target="../ctrlProps/ctrlProp441.xml"/><Relationship Id="rId634" Type="http://schemas.openxmlformats.org/officeDocument/2006/relationships/ctrlProp" Target="../ctrlProps/ctrlProp648.xml"/><Relationship Id="rId841" Type="http://schemas.openxmlformats.org/officeDocument/2006/relationships/ctrlProp" Target="../ctrlProps/ctrlProp855.xml"/><Relationship Id="rId273" Type="http://schemas.openxmlformats.org/officeDocument/2006/relationships/ctrlProp" Target="../ctrlProps/ctrlProp287.xml"/><Relationship Id="rId480" Type="http://schemas.openxmlformats.org/officeDocument/2006/relationships/ctrlProp" Target="../ctrlProps/ctrlProp494.xml"/><Relationship Id="rId701" Type="http://schemas.openxmlformats.org/officeDocument/2006/relationships/ctrlProp" Target="../ctrlProps/ctrlProp715.xml"/><Relationship Id="rId939" Type="http://schemas.openxmlformats.org/officeDocument/2006/relationships/ctrlProp" Target="../ctrlProps/ctrlProp953.xml"/><Relationship Id="rId68" Type="http://schemas.openxmlformats.org/officeDocument/2006/relationships/ctrlProp" Target="../ctrlProps/ctrlProp82.xml"/><Relationship Id="rId133" Type="http://schemas.openxmlformats.org/officeDocument/2006/relationships/ctrlProp" Target="../ctrlProps/ctrlProp147.xml"/><Relationship Id="rId340" Type="http://schemas.openxmlformats.org/officeDocument/2006/relationships/ctrlProp" Target="../ctrlProps/ctrlProp354.xml"/><Relationship Id="rId578" Type="http://schemas.openxmlformats.org/officeDocument/2006/relationships/ctrlProp" Target="../ctrlProps/ctrlProp592.xml"/><Relationship Id="rId785" Type="http://schemas.openxmlformats.org/officeDocument/2006/relationships/ctrlProp" Target="../ctrlProps/ctrlProp799.xml"/><Relationship Id="rId992" Type="http://schemas.openxmlformats.org/officeDocument/2006/relationships/ctrlProp" Target="../ctrlProps/ctrlProp1006.xml"/><Relationship Id="rId200" Type="http://schemas.openxmlformats.org/officeDocument/2006/relationships/ctrlProp" Target="../ctrlProps/ctrlProp214.xml"/><Relationship Id="rId438" Type="http://schemas.openxmlformats.org/officeDocument/2006/relationships/ctrlProp" Target="../ctrlProps/ctrlProp452.xml"/><Relationship Id="rId645" Type="http://schemas.openxmlformats.org/officeDocument/2006/relationships/ctrlProp" Target="../ctrlProps/ctrlProp659.xml"/><Relationship Id="rId852" Type="http://schemas.openxmlformats.org/officeDocument/2006/relationships/ctrlProp" Target="../ctrlProps/ctrlProp866.xml"/><Relationship Id="rId284" Type="http://schemas.openxmlformats.org/officeDocument/2006/relationships/ctrlProp" Target="../ctrlProps/ctrlProp298.xml"/><Relationship Id="rId491" Type="http://schemas.openxmlformats.org/officeDocument/2006/relationships/ctrlProp" Target="../ctrlProps/ctrlProp505.xml"/><Relationship Id="rId505" Type="http://schemas.openxmlformats.org/officeDocument/2006/relationships/ctrlProp" Target="../ctrlProps/ctrlProp519.xml"/><Relationship Id="rId712" Type="http://schemas.openxmlformats.org/officeDocument/2006/relationships/ctrlProp" Target="../ctrlProps/ctrlProp726.xml"/><Relationship Id="rId79" Type="http://schemas.openxmlformats.org/officeDocument/2006/relationships/ctrlProp" Target="../ctrlProps/ctrlProp93.xml"/><Relationship Id="rId144" Type="http://schemas.openxmlformats.org/officeDocument/2006/relationships/ctrlProp" Target="../ctrlProps/ctrlProp158.xml"/><Relationship Id="rId589" Type="http://schemas.openxmlformats.org/officeDocument/2006/relationships/ctrlProp" Target="../ctrlProps/ctrlProp603.xml"/><Relationship Id="rId796" Type="http://schemas.openxmlformats.org/officeDocument/2006/relationships/ctrlProp" Target="../ctrlProps/ctrlProp810.xml"/><Relationship Id="rId351" Type="http://schemas.openxmlformats.org/officeDocument/2006/relationships/ctrlProp" Target="../ctrlProps/ctrlProp365.xml"/><Relationship Id="rId449" Type="http://schemas.openxmlformats.org/officeDocument/2006/relationships/ctrlProp" Target="../ctrlProps/ctrlProp463.xml"/><Relationship Id="rId656" Type="http://schemas.openxmlformats.org/officeDocument/2006/relationships/ctrlProp" Target="../ctrlProps/ctrlProp670.xml"/><Relationship Id="rId863" Type="http://schemas.openxmlformats.org/officeDocument/2006/relationships/ctrlProp" Target="../ctrlProps/ctrlProp877.xml"/><Relationship Id="rId211" Type="http://schemas.openxmlformats.org/officeDocument/2006/relationships/ctrlProp" Target="../ctrlProps/ctrlProp225.xml"/><Relationship Id="rId295" Type="http://schemas.openxmlformats.org/officeDocument/2006/relationships/ctrlProp" Target="../ctrlProps/ctrlProp309.xml"/><Relationship Id="rId309" Type="http://schemas.openxmlformats.org/officeDocument/2006/relationships/ctrlProp" Target="../ctrlProps/ctrlProp323.xml"/><Relationship Id="rId516" Type="http://schemas.openxmlformats.org/officeDocument/2006/relationships/ctrlProp" Target="../ctrlProps/ctrlProp530.xml"/><Relationship Id="rId723" Type="http://schemas.openxmlformats.org/officeDocument/2006/relationships/ctrlProp" Target="../ctrlProps/ctrlProp737.xml"/><Relationship Id="rId930" Type="http://schemas.openxmlformats.org/officeDocument/2006/relationships/ctrlProp" Target="../ctrlProps/ctrlProp944.xml"/><Relationship Id="rId1006" Type="http://schemas.openxmlformats.org/officeDocument/2006/relationships/ctrlProp" Target="../ctrlProps/ctrlProp1020.xml"/><Relationship Id="rId155" Type="http://schemas.openxmlformats.org/officeDocument/2006/relationships/ctrlProp" Target="../ctrlProps/ctrlProp169.xml"/><Relationship Id="rId362" Type="http://schemas.openxmlformats.org/officeDocument/2006/relationships/ctrlProp" Target="../ctrlProps/ctrlProp376.xml"/><Relationship Id="rId222" Type="http://schemas.openxmlformats.org/officeDocument/2006/relationships/ctrlProp" Target="../ctrlProps/ctrlProp236.xml"/><Relationship Id="rId667" Type="http://schemas.openxmlformats.org/officeDocument/2006/relationships/ctrlProp" Target="../ctrlProps/ctrlProp681.xml"/><Relationship Id="rId874" Type="http://schemas.openxmlformats.org/officeDocument/2006/relationships/ctrlProp" Target="../ctrlProps/ctrlProp888.xml"/><Relationship Id="rId17" Type="http://schemas.openxmlformats.org/officeDocument/2006/relationships/ctrlProp" Target="../ctrlProps/ctrlProp31.xml"/><Relationship Id="rId527" Type="http://schemas.openxmlformats.org/officeDocument/2006/relationships/ctrlProp" Target="../ctrlProps/ctrlProp541.xml"/><Relationship Id="rId734" Type="http://schemas.openxmlformats.org/officeDocument/2006/relationships/ctrlProp" Target="../ctrlProps/ctrlProp748.xml"/><Relationship Id="rId941" Type="http://schemas.openxmlformats.org/officeDocument/2006/relationships/ctrlProp" Target="../ctrlProps/ctrlProp955.xml"/><Relationship Id="rId70" Type="http://schemas.openxmlformats.org/officeDocument/2006/relationships/ctrlProp" Target="../ctrlProps/ctrlProp84.xml"/><Relationship Id="rId166" Type="http://schemas.openxmlformats.org/officeDocument/2006/relationships/ctrlProp" Target="../ctrlProps/ctrlProp180.xml"/><Relationship Id="rId373" Type="http://schemas.openxmlformats.org/officeDocument/2006/relationships/ctrlProp" Target="../ctrlProps/ctrlProp387.xml"/><Relationship Id="rId580" Type="http://schemas.openxmlformats.org/officeDocument/2006/relationships/ctrlProp" Target="../ctrlProps/ctrlProp594.xml"/><Relationship Id="rId801" Type="http://schemas.openxmlformats.org/officeDocument/2006/relationships/ctrlProp" Target="../ctrlProps/ctrlProp815.xml"/><Relationship Id="rId1017" Type="http://schemas.openxmlformats.org/officeDocument/2006/relationships/ctrlProp" Target="../ctrlProps/ctrlProp1031.xml"/><Relationship Id="rId1" Type="http://schemas.openxmlformats.org/officeDocument/2006/relationships/printerSettings" Target="../printerSettings/printerSettings46.bin"/><Relationship Id="rId233" Type="http://schemas.openxmlformats.org/officeDocument/2006/relationships/ctrlProp" Target="../ctrlProps/ctrlProp247.xml"/><Relationship Id="rId440" Type="http://schemas.openxmlformats.org/officeDocument/2006/relationships/ctrlProp" Target="../ctrlProps/ctrlProp454.xml"/><Relationship Id="rId678" Type="http://schemas.openxmlformats.org/officeDocument/2006/relationships/ctrlProp" Target="../ctrlProps/ctrlProp692.xml"/><Relationship Id="rId885" Type="http://schemas.openxmlformats.org/officeDocument/2006/relationships/ctrlProp" Target="../ctrlProps/ctrlProp899.xml"/><Relationship Id="rId28" Type="http://schemas.openxmlformats.org/officeDocument/2006/relationships/ctrlProp" Target="../ctrlProps/ctrlProp42.xml"/><Relationship Id="rId300" Type="http://schemas.openxmlformats.org/officeDocument/2006/relationships/ctrlProp" Target="../ctrlProps/ctrlProp314.xml"/><Relationship Id="rId538" Type="http://schemas.openxmlformats.org/officeDocument/2006/relationships/ctrlProp" Target="../ctrlProps/ctrlProp552.xml"/><Relationship Id="rId745" Type="http://schemas.openxmlformats.org/officeDocument/2006/relationships/ctrlProp" Target="../ctrlProps/ctrlProp759.xml"/><Relationship Id="rId952" Type="http://schemas.openxmlformats.org/officeDocument/2006/relationships/ctrlProp" Target="../ctrlProps/ctrlProp966.xml"/><Relationship Id="rId81" Type="http://schemas.openxmlformats.org/officeDocument/2006/relationships/ctrlProp" Target="../ctrlProps/ctrlProp95.xml"/><Relationship Id="rId177" Type="http://schemas.openxmlformats.org/officeDocument/2006/relationships/ctrlProp" Target="../ctrlProps/ctrlProp191.xml"/><Relationship Id="rId384" Type="http://schemas.openxmlformats.org/officeDocument/2006/relationships/ctrlProp" Target="../ctrlProps/ctrlProp398.xml"/><Relationship Id="rId591" Type="http://schemas.openxmlformats.org/officeDocument/2006/relationships/ctrlProp" Target="../ctrlProps/ctrlProp605.xml"/><Relationship Id="rId605" Type="http://schemas.openxmlformats.org/officeDocument/2006/relationships/ctrlProp" Target="../ctrlProps/ctrlProp619.xml"/><Relationship Id="rId812" Type="http://schemas.openxmlformats.org/officeDocument/2006/relationships/ctrlProp" Target="../ctrlProps/ctrlProp826.xml"/><Relationship Id="rId1028" Type="http://schemas.openxmlformats.org/officeDocument/2006/relationships/ctrlProp" Target="../ctrlProps/ctrlProp1042.xml"/><Relationship Id="rId244" Type="http://schemas.openxmlformats.org/officeDocument/2006/relationships/ctrlProp" Target="../ctrlProps/ctrlProp258.xml"/><Relationship Id="rId689" Type="http://schemas.openxmlformats.org/officeDocument/2006/relationships/ctrlProp" Target="../ctrlProps/ctrlProp703.xml"/><Relationship Id="rId896" Type="http://schemas.openxmlformats.org/officeDocument/2006/relationships/ctrlProp" Target="../ctrlProps/ctrlProp910.xml"/><Relationship Id="rId39" Type="http://schemas.openxmlformats.org/officeDocument/2006/relationships/ctrlProp" Target="../ctrlProps/ctrlProp53.xml"/><Relationship Id="rId451" Type="http://schemas.openxmlformats.org/officeDocument/2006/relationships/ctrlProp" Target="../ctrlProps/ctrlProp465.xml"/><Relationship Id="rId549" Type="http://schemas.openxmlformats.org/officeDocument/2006/relationships/ctrlProp" Target="../ctrlProps/ctrlProp563.xml"/><Relationship Id="rId756" Type="http://schemas.openxmlformats.org/officeDocument/2006/relationships/ctrlProp" Target="../ctrlProps/ctrlProp770.xml"/><Relationship Id="rId104" Type="http://schemas.openxmlformats.org/officeDocument/2006/relationships/ctrlProp" Target="../ctrlProps/ctrlProp118.xml"/><Relationship Id="rId188" Type="http://schemas.openxmlformats.org/officeDocument/2006/relationships/ctrlProp" Target="../ctrlProps/ctrlProp202.xml"/><Relationship Id="rId311" Type="http://schemas.openxmlformats.org/officeDocument/2006/relationships/ctrlProp" Target="../ctrlProps/ctrlProp325.xml"/><Relationship Id="rId395" Type="http://schemas.openxmlformats.org/officeDocument/2006/relationships/ctrlProp" Target="../ctrlProps/ctrlProp409.xml"/><Relationship Id="rId409" Type="http://schemas.openxmlformats.org/officeDocument/2006/relationships/ctrlProp" Target="../ctrlProps/ctrlProp423.xml"/><Relationship Id="rId963" Type="http://schemas.openxmlformats.org/officeDocument/2006/relationships/ctrlProp" Target="../ctrlProps/ctrlProp977.xml"/><Relationship Id="rId92" Type="http://schemas.openxmlformats.org/officeDocument/2006/relationships/ctrlProp" Target="../ctrlProps/ctrlProp106.xml"/><Relationship Id="rId616" Type="http://schemas.openxmlformats.org/officeDocument/2006/relationships/ctrlProp" Target="../ctrlProps/ctrlProp630.xml"/><Relationship Id="rId823" Type="http://schemas.openxmlformats.org/officeDocument/2006/relationships/ctrlProp" Target="../ctrlProps/ctrlProp837.xml"/><Relationship Id="rId255" Type="http://schemas.openxmlformats.org/officeDocument/2006/relationships/ctrlProp" Target="../ctrlProps/ctrlProp269.xml"/><Relationship Id="rId462" Type="http://schemas.openxmlformats.org/officeDocument/2006/relationships/ctrlProp" Target="../ctrlProps/ctrlProp476.xml"/><Relationship Id="rId115" Type="http://schemas.openxmlformats.org/officeDocument/2006/relationships/ctrlProp" Target="../ctrlProps/ctrlProp129.xml"/><Relationship Id="rId322" Type="http://schemas.openxmlformats.org/officeDocument/2006/relationships/ctrlProp" Target="../ctrlProps/ctrlProp336.xml"/><Relationship Id="rId767" Type="http://schemas.openxmlformats.org/officeDocument/2006/relationships/ctrlProp" Target="../ctrlProps/ctrlProp781.xml"/><Relationship Id="rId974" Type="http://schemas.openxmlformats.org/officeDocument/2006/relationships/ctrlProp" Target="../ctrlProps/ctrlProp988.xml"/><Relationship Id="rId199" Type="http://schemas.openxmlformats.org/officeDocument/2006/relationships/ctrlProp" Target="../ctrlProps/ctrlProp213.xml"/><Relationship Id="rId627" Type="http://schemas.openxmlformats.org/officeDocument/2006/relationships/ctrlProp" Target="../ctrlProps/ctrlProp641.xml"/><Relationship Id="rId834" Type="http://schemas.openxmlformats.org/officeDocument/2006/relationships/ctrlProp" Target="../ctrlProps/ctrlProp848.xml"/><Relationship Id="rId266" Type="http://schemas.openxmlformats.org/officeDocument/2006/relationships/ctrlProp" Target="../ctrlProps/ctrlProp280.xml"/><Relationship Id="rId473" Type="http://schemas.openxmlformats.org/officeDocument/2006/relationships/ctrlProp" Target="../ctrlProps/ctrlProp487.xml"/><Relationship Id="rId680" Type="http://schemas.openxmlformats.org/officeDocument/2006/relationships/ctrlProp" Target="../ctrlProps/ctrlProp694.xml"/><Relationship Id="rId901" Type="http://schemas.openxmlformats.org/officeDocument/2006/relationships/ctrlProp" Target="../ctrlProps/ctrlProp915.xml"/><Relationship Id="rId30" Type="http://schemas.openxmlformats.org/officeDocument/2006/relationships/ctrlProp" Target="../ctrlProps/ctrlProp44.xml"/><Relationship Id="rId126" Type="http://schemas.openxmlformats.org/officeDocument/2006/relationships/ctrlProp" Target="../ctrlProps/ctrlProp140.xml"/><Relationship Id="rId333" Type="http://schemas.openxmlformats.org/officeDocument/2006/relationships/ctrlProp" Target="../ctrlProps/ctrlProp347.xml"/><Relationship Id="rId540" Type="http://schemas.openxmlformats.org/officeDocument/2006/relationships/ctrlProp" Target="../ctrlProps/ctrlProp554.xml"/><Relationship Id="rId778" Type="http://schemas.openxmlformats.org/officeDocument/2006/relationships/ctrlProp" Target="../ctrlProps/ctrlProp792.xml"/><Relationship Id="rId985" Type="http://schemas.openxmlformats.org/officeDocument/2006/relationships/ctrlProp" Target="../ctrlProps/ctrlProp999.xml"/><Relationship Id="rId638" Type="http://schemas.openxmlformats.org/officeDocument/2006/relationships/ctrlProp" Target="../ctrlProps/ctrlProp652.xml"/><Relationship Id="rId845" Type="http://schemas.openxmlformats.org/officeDocument/2006/relationships/ctrlProp" Target="../ctrlProps/ctrlProp859.xml"/><Relationship Id="rId277" Type="http://schemas.openxmlformats.org/officeDocument/2006/relationships/ctrlProp" Target="../ctrlProps/ctrlProp291.xml"/><Relationship Id="rId400" Type="http://schemas.openxmlformats.org/officeDocument/2006/relationships/ctrlProp" Target="../ctrlProps/ctrlProp414.xml"/><Relationship Id="rId484" Type="http://schemas.openxmlformats.org/officeDocument/2006/relationships/ctrlProp" Target="../ctrlProps/ctrlProp498.xml"/><Relationship Id="rId705" Type="http://schemas.openxmlformats.org/officeDocument/2006/relationships/ctrlProp" Target="../ctrlProps/ctrlProp719.xml"/><Relationship Id="rId137" Type="http://schemas.openxmlformats.org/officeDocument/2006/relationships/ctrlProp" Target="../ctrlProps/ctrlProp151.xml"/><Relationship Id="rId344" Type="http://schemas.openxmlformats.org/officeDocument/2006/relationships/ctrlProp" Target="../ctrlProps/ctrlProp358.xml"/><Relationship Id="rId691" Type="http://schemas.openxmlformats.org/officeDocument/2006/relationships/ctrlProp" Target="../ctrlProps/ctrlProp705.xml"/><Relationship Id="rId789" Type="http://schemas.openxmlformats.org/officeDocument/2006/relationships/ctrlProp" Target="../ctrlProps/ctrlProp803.xml"/><Relationship Id="rId912" Type="http://schemas.openxmlformats.org/officeDocument/2006/relationships/ctrlProp" Target="../ctrlProps/ctrlProp926.xml"/><Relationship Id="rId996" Type="http://schemas.openxmlformats.org/officeDocument/2006/relationships/ctrlProp" Target="../ctrlProps/ctrlProp1010.xml"/><Relationship Id="rId41" Type="http://schemas.openxmlformats.org/officeDocument/2006/relationships/ctrlProp" Target="../ctrlProps/ctrlProp55.xml"/><Relationship Id="rId551" Type="http://schemas.openxmlformats.org/officeDocument/2006/relationships/ctrlProp" Target="../ctrlProps/ctrlProp565.xml"/><Relationship Id="rId649" Type="http://schemas.openxmlformats.org/officeDocument/2006/relationships/ctrlProp" Target="../ctrlProps/ctrlProp663.xml"/><Relationship Id="rId856" Type="http://schemas.openxmlformats.org/officeDocument/2006/relationships/ctrlProp" Target="../ctrlProps/ctrlProp870.xml"/><Relationship Id="rId190" Type="http://schemas.openxmlformats.org/officeDocument/2006/relationships/ctrlProp" Target="../ctrlProps/ctrlProp204.xml"/><Relationship Id="rId204" Type="http://schemas.openxmlformats.org/officeDocument/2006/relationships/ctrlProp" Target="../ctrlProps/ctrlProp218.xml"/><Relationship Id="rId288" Type="http://schemas.openxmlformats.org/officeDocument/2006/relationships/ctrlProp" Target="../ctrlProps/ctrlProp302.xml"/><Relationship Id="rId411" Type="http://schemas.openxmlformats.org/officeDocument/2006/relationships/ctrlProp" Target="../ctrlProps/ctrlProp425.xml"/><Relationship Id="rId509" Type="http://schemas.openxmlformats.org/officeDocument/2006/relationships/ctrlProp" Target="../ctrlProps/ctrlProp523.xml"/><Relationship Id="rId495" Type="http://schemas.openxmlformats.org/officeDocument/2006/relationships/ctrlProp" Target="../ctrlProps/ctrlProp509.xml"/><Relationship Id="rId716" Type="http://schemas.openxmlformats.org/officeDocument/2006/relationships/ctrlProp" Target="../ctrlProps/ctrlProp730.xml"/><Relationship Id="rId923" Type="http://schemas.openxmlformats.org/officeDocument/2006/relationships/ctrlProp" Target="../ctrlProps/ctrlProp937.xml"/><Relationship Id="rId52" Type="http://schemas.openxmlformats.org/officeDocument/2006/relationships/ctrlProp" Target="../ctrlProps/ctrlProp66.xml"/><Relationship Id="rId148" Type="http://schemas.openxmlformats.org/officeDocument/2006/relationships/ctrlProp" Target="../ctrlProps/ctrlProp162.xml"/><Relationship Id="rId355" Type="http://schemas.openxmlformats.org/officeDocument/2006/relationships/ctrlProp" Target="../ctrlProps/ctrlProp369.xml"/><Relationship Id="rId562" Type="http://schemas.openxmlformats.org/officeDocument/2006/relationships/ctrlProp" Target="../ctrlProps/ctrlProp576.xml"/><Relationship Id="rId215" Type="http://schemas.openxmlformats.org/officeDocument/2006/relationships/ctrlProp" Target="../ctrlProps/ctrlProp229.xml"/><Relationship Id="rId422" Type="http://schemas.openxmlformats.org/officeDocument/2006/relationships/ctrlProp" Target="../ctrlProps/ctrlProp436.xml"/><Relationship Id="rId867" Type="http://schemas.openxmlformats.org/officeDocument/2006/relationships/ctrlProp" Target="../ctrlProps/ctrlProp881.xml"/><Relationship Id="rId299" Type="http://schemas.openxmlformats.org/officeDocument/2006/relationships/ctrlProp" Target="../ctrlProps/ctrlProp313.xml"/><Relationship Id="rId727" Type="http://schemas.openxmlformats.org/officeDocument/2006/relationships/ctrlProp" Target="../ctrlProps/ctrlProp741.xml"/><Relationship Id="rId934" Type="http://schemas.openxmlformats.org/officeDocument/2006/relationships/ctrlProp" Target="../ctrlProps/ctrlProp948.xml"/><Relationship Id="rId63" Type="http://schemas.openxmlformats.org/officeDocument/2006/relationships/ctrlProp" Target="../ctrlProps/ctrlProp77.xml"/><Relationship Id="rId159" Type="http://schemas.openxmlformats.org/officeDocument/2006/relationships/ctrlProp" Target="../ctrlProps/ctrlProp173.xml"/><Relationship Id="rId366" Type="http://schemas.openxmlformats.org/officeDocument/2006/relationships/ctrlProp" Target="../ctrlProps/ctrlProp380.xml"/><Relationship Id="rId573" Type="http://schemas.openxmlformats.org/officeDocument/2006/relationships/ctrlProp" Target="../ctrlProps/ctrlProp587.xml"/><Relationship Id="rId780" Type="http://schemas.openxmlformats.org/officeDocument/2006/relationships/ctrlProp" Target="../ctrlProps/ctrlProp794.xml"/><Relationship Id="rId226" Type="http://schemas.openxmlformats.org/officeDocument/2006/relationships/ctrlProp" Target="../ctrlProps/ctrlProp240.xml"/><Relationship Id="rId433" Type="http://schemas.openxmlformats.org/officeDocument/2006/relationships/ctrlProp" Target="../ctrlProps/ctrlProp447.xml"/><Relationship Id="rId878" Type="http://schemas.openxmlformats.org/officeDocument/2006/relationships/ctrlProp" Target="../ctrlProps/ctrlProp892.xml"/><Relationship Id="rId640" Type="http://schemas.openxmlformats.org/officeDocument/2006/relationships/ctrlProp" Target="../ctrlProps/ctrlProp654.xml"/><Relationship Id="rId738" Type="http://schemas.openxmlformats.org/officeDocument/2006/relationships/ctrlProp" Target="../ctrlProps/ctrlProp752.xml"/><Relationship Id="rId945" Type="http://schemas.openxmlformats.org/officeDocument/2006/relationships/ctrlProp" Target="../ctrlProps/ctrlProp959.xml"/><Relationship Id="rId74" Type="http://schemas.openxmlformats.org/officeDocument/2006/relationships/ctrlProp" Target="../ctrlProps/ctrlProp88.xml"/><Relationship Id="rId377" Type="http://schemas.openxmlformats.org/officeDocument/2006/relationships/ctrlProp" Target="../ctrlProps/ctrlProp391.xml"/><Relationship Id="rId500" Type="http://schemas.openxmlformats.org/officeDocument/2006/relationships/ctrlProp" Target="../ctrlProps/ctrlProp514.xml"/><Relationship Id="rId584" Type="http://schemas.openxmlformats.org/officeDocument/2006/relationships/ctrlProp" Target="../ctrlProps/ctrlProp598.xml"/><Relationship Id="rId805" Type="http://schemas.openxmlformats.org/officeDocument/2006/relationships/ctrlProp" Target="../ctrlProps/ctrlProp819.xml"/><Relationship Id="rId5" Type="http://schemas.openxmlformats.org/officeDocument/2006/relationships/ctrlProp" Target="../ctrlProps/ctrlProp19.xml"/><Relationship Id="rId237" Type="http://schemas.openxmlformats.org/officeDocument/2006/relationships/ctrlProp" Target="../ctrlProps/ctrlProp251.xml"/><Relationship Id="rId791" Type="http://schemas.openxmlformats.org/officeDocument/2006/relationships/ctrlProp" Target="../ctrlProps/ctrlProp805.xml"/><Relationship Id="rId889" Type="http://schemas.openxmlformats.org/officeDocument/2006/relationships/ctrlProp" Target="../ctrlProps/ctrlProp903.xml"/><Relationship Id="rId444" Type="http://schemas.openxmlformats.org/officeDocument/2006/relationships/ctrlProp" Target="../ctrlProps/ctrlProp458.xml"/><Relationship Id="rId651" Type="http://schemas.openxmlformats.org/officeDocument/2006/relationships/ctrlProp" Target="../ctrlProps/ctrlProp665.xml"/><Relationship Id="rId749" Type="http://schemas.openxmlformats.org/officeDocument/2006/relationships/ctrlProp" Target="../ctrlProps/ctrlProp763.xml"/><Relationship Id="rId290" Type="http://schemas.openxmlformats.org/officeDocument/2006/relationships/ctrlProp" Target="../ctrlProps/ctrlProp304.xml"/><Relationship Id="rId304" Type="http://schemas.openxmlformats.org/officeDocument/2006/relationships/ctrlProp" Target="../ctrlProps/ctrlProp318.xml"/><Relationship Id="rId388" Type="http://schemas.openxmlformats.org/officeDocument/2006/relationships/ctrlProp" Target="../ctrlProps/ctrlProp402.xml"/><Relationship Id="rId511" Type="http://schemas.openxmlformats.org/officeDocument/2006/relationships/ctrlProp" Target="../ctrlProps/ctrlProp525.xml"/><Relationship Id="rId609" Type="http://schemas.openxmlformats.org/officeDocument/2006/relationships/ctrlProp" Target="../ctrlProps/ctrlProp623.xml"/><Relationship Id="rId956" Type="http://schemas.openxmlformats.org/officeDocument/2006/relationships/ctrlProp" Target="../ctrlProps/ctrlProp970.xml"/><Relationship Id="rId85" Type="http://schemas.openxmlformats.org/officeDocument/2006/relationships/ctrlProp" Target="../ctrlProps/ctrlProp99.xml"/><Relationship Id="rId150" Type="http://schemas.openxmlformats.org/officeDocument/2006/relationships/ctrlProp" Target="../ctrlProps/ctrlProp164.xml"/><Relationship Id="rId595" Type="http://schemas.openxmlformats.org/officeDocument/2006/relationships/ctrlProp" Target="../ctrlProps/ctrlProp609.xml"/><Relationship Id="rId816" Type="http://schemas.openxmlformats.org/officeDocument/2006/relationships/ctrlProp" Target="../ctrlProps/ctrlProp830.xml"/><Relationship Id="rId1001" Type="http://schemas.openxmlformats.org/officeDocument/2006/relationships/ctrlProp" Target="../ctrlProps/ctrlProp1015.xml"/><Relationship Id="rId248" Type="http://schemas.openxmlformats.org/officeDocument/2006/relationships/ctrlProp" Target="../ctrlProps/ctrlProp262.xml"/><Relationship Id="rId455" Type="http://schemas.openxmlformats.org/officeDocument/2006/relationships/ctrlProp" Target="../ctrlProps/ctrlProp469.xml"/><Relationship Id="rId662" Type="http://schemas.openxmlformats.org/officeDocument/2006/relationships/ctrlProp" Target="../ctrlProps/ctrlProp676.xml"/><Relationship Id="rId12" Type="http://schemas.openxmlformats.org/officeDocument/2006/relationships/ctrlProp" Target="../ctrlProps/ctrlProp26.xml"/><Relationship Id="rId108" Type="http://schemas.openxmlformats.org/officeDocument/2006/relationships/ctrlProp" Target="../ctrlProps/ctrlProp122.xml"/><Relationship Id="rId315" Type="http://schemas.openxmlformats.org/officeDocument/2006/relationships/ctrlProp" Target="../ctrlProps/ctrlProp329.xml"/><Relationship Id="rId522" Type="http://schemas.openxmlformats.org/officeDocument/2006/relationships/ctrlProp" Target="../ctrlProps/ctrlProp536.xml"/><Relationship Id="rId967" Type="http://schemas.openxmlformats.org/officeDocument/2006/relationships/ctrlProp" Target="../ctrlProps/ctrlProp981.xml"/><Relationship Id="rId96" Type="http://schemas.openxmlformats.org/officeDocument/2006/relationships/ctrlProp" Target="../ctrlProps/ctrlProp110.xml"/><Relationship Id="rId161" Type="http://schemas.openxmlformats.org/officeDocument/2006/relationships/ctrlProp" Target="../ctrlProps/ctrlProp175.xml"/><Relationship Id="rId399" Type="http://schemas.openxmlformats.org/officeDocument/2006/relationships/ctrlProp" Target="../ctrlProps/ctrlProp413.xml"/><Relationship Id="rId827" Type="http://schemas.openxmlformats.org/officeDocument/2006/relationships/ctrlProp" Target="../ctrlProps/ctrlProp841.xml"/><Relationship Id="rId1012" Type="http://schemas.openxmlformats.org/officeDocument/2006/relationships/ctrlProp" Target="../ctrlProps/ctrlProp1026.xml"/><Relationship Id="rId259" Type="http://schemas.openxmlformats.org/officeDocument/2006/relationships/ctrlProp" Target="../ctrlProps/ctrlProp273.xml"/><Relationship Id="rId466" Type="http://schemas.openxmlformats.org/officeDocument/2006/relationships/ctrlProp" Target="../ctrlProps/ctrlProp480.xml"/><Relationship Id="rId673" Type="http://schemas.openxmlformats.org/officeDocument/2006/relationships/ctrlProp" Target="../ctrlProps/ctrlProp687.xml"/><Relationship Id="rId880" Type="http://schemas.openxmlformats.org/officeDocument/2006/relationships/ctrlProp" Target="../ctrlProps/ctrlProp894.xml"/><Relationship Id="rId23" Type="http://schemas.openxmlformats.org/officeDocument/2006/relationships/ctrlProp" Target="../ctrlProps/ctrlProp37.xml"/><Relationship Id="rId119" Type="http://schemas.openxmlformats.org/officeDocument/2006/relationships/ctrlProp" Target="../ctrlProps/ctrlProp133.xml"/><Relationship Id="rId326" Type="http://schemas.openxmlformats.org/officeDocument/2006/relationships/ctrlProp" Target="../ctrlProps/ctrlProp340.xml"/><Relationship Id="rId533" Type="http://schemas.openxmlformats.org/officeDocument/2006/relationships/ctrlProp" Target="../ctrlProps/ctrlProp547.xml"/><Relationship Id="rId978" Type="http://schemas.openxmlformats.org/officeDocument/2006/relationships/ctrlProp" Target="../ctrlProps/ctrlProp992.xml"/><Relationship Id="rId740" Type="http://schemas.openxmlformats.org/officeDocument/2006/relationships/ctrlProp" Target="../ctrlProps/ctrlProp754.xml"/><Relationship Id="rId838" Type="http://schemas.openxmlformats.org/officeDocument/2006/relationships/ctrlProp" Target="../ctrlProps/ctrlProp852.xml"/><Relationship Id="rId1023" Type="http://schemas.openxmlformats.org/officeDocument/2006/relationships/ctrlProp" Target="../ctrlProps/ctrlProp1037.xml"/><Relationship Id="rId172" Type="http://schemas.openxmlformats.org/officeDocument/2006/relationships/ctrlProp" Target="../ctrlProps/ctrlProp186.xml"/><Relationship Id="rId477" Type="http://schemas.openxmlformats.org/officeDocument/2006/relationships/ctrlProp" Target="../ctrlProps/ctrlProp491.xml"/><Relationship Id="rId600" Type="http://schemas.openxmlformats.org/officeDocument/2006/relationships/ctrlProp" Target="../ctrlProps/ctrlProp614.xml"/><Relationship Id="rId684" Type="http://schemas.openxmlformats.org/officeDocument/2006/relationships/ctrlProp" Target="../ctrlProps/ctrlProp698.xml"/><Relationship Id="rId337" Type="http://schemas.openxmlformats.org/officeDocument/2006/relationships/ctrlProp" Target="../ctrlProps/ctrlProp351.xml"/><Relationship Id="rId891" Type="http://schemas.openxmlformats.org/officeDocument/2006/relationships/ctrlProp" Target="../ctrlProps/ctrlProp905.xml"/><Relationship Id="rId905" Type="http://schemas.openxmlformats.org/officeDocument/2006/relationships/ctrlProp" Target="../ctrlProps/ctrlProp919.xml"/><Relationship Id="rId989" Type="http://schemas.openxmlformats.org/officeDocument/2006/relationships/ctrlProp" Target="../ctrlProps/ctrlProp1003.xml"/><Relationship Id="rId34" Type="http://schemas.openxmlformats.org/officeDocument/2006/relationships/ctrlProp" Target="../ctrlProps/ctrlProp48.xml"/><Relationship Id="rId544" Type="http://schemas.openxmlformats.org/officeDocument/2006/relationships/ctrlProp" Target="../ctrlProps/ctrlProp558.xml"/><Relationship Id="rId751" Type="http://schemas.openxmlformats.org/officeDocument/2006/relationships/ctrlProp" Target="../ctrlProps/ctrlProp765.xml"/><Relationship Id="rId849" Type="http://schemas.openxmlformats.org/officeDocument/2006/relationships/ctrlProp" Target="../ctrlProps/ctrlProp863.xml"/><Relationship Id="rId183" Type="http://schemas.openxmlformats.org/officeDocument/2006/relationships/ctrlProp" Target="../ctrlProps/ctrlProp197.xml"/><Relationship Id="rId390" Type="http://schemas.openxmlformats.org/officeDocument/2006/relationships/ctrlProp" Target="../ctrlProps/ctrlProp404.xml"/><Relationship Id="rId404" Type="http://schemas.openxmlformats.org/officeDocument/2006/relationships/ctrlProp" Target="../ctrlProps/ctrlProp418.xml"/><Relationship Id="rId611" Type="http://schemas.openxmlformats.org/officeDocument/2006/relationships/ctrlProp" Target="../ctrlProps/ctrlProp625.xml"/><Relationship Id="rId250" Type="http://schemas.openxmlformats.org/officeDocument/2006/relationships/ctrlProp" Target="../ctrlProps/ctrlProp264.xml"/><Relationship Id="rId488" Type="http://schemas.openxmlformats.org/officeDocument/2006/relationships/ctrlProp" Target="../ctrlProps/ctrlProp502.xml"/><Relationship Id="rId695" Type="http://schemas.openxmlformats.org/officeDocument/2006/relationships/ctrlProp" Target="../ctrlProps/ctrlProp709.xml"/><Relationship Id="rId709" Type="http://schemas.openxmlformats.org/officeDocument/2006/relationships/ctrlProp" Target="../ctrlProps/ctrlProp723.xml"/><Relationship Id="rId916" Type="http://schemas.openxmlformats.org/officeDocument/2006/relationships/ctrlProp" Target="../ctrlProps/ctrlProp930.xml"/><Relationship Id="rId45" Type="http://schemas.openxmlformats.org/officeDocument/2006/relationships/ctrlProp" Target="../ctrlProps/ctrlProp59.xml"/><Relationship Id="rId110" Type="http://schemas.openxmlformats.org/officeDocument/2006/relationships/ctrlProp" Target="../ctrlProps/ctrlProp124.xml"/><Relationship Id="rId348" Type="http://schemas.openxmlformats.org/officeDocument/2006/relationships/ctrlProp" Target="../ctrlProps/ctrlProp362.xml"/><Relationship Id="rId555" Type="http://schemas.openxmlformats.org/officeDocument/2006/relationships/ctrlProp" Target="../ctrlProps/ctrlProp569.xml"/><Relationship Id="rId762" Type="http://schemas.openxmlformats.org/officeDocument/2006/relationships/ctrlProp" Target="../ctrlProps/ctrlProp776.xml"/><Relationship Id="rId194" Type="http://schemas.openxmlformats.org/officeDocument/2006/relationships/ctrlProp" Target="../ctrlProps/ctrlProp208.xml"/><Relationship Id="rId208" Type="http://schemas.openxmlformats.org/officeDocument/2006/relationships/ctrlProp" Target="../ctrlProps/ctrlProp222.xml"/><Relationship Id="rId415" Type="http://schemas.openxmlformats.org/officeDocument/2006/relationships/ctrlProp" Target="../ctrlProps/ctrlProp429.xml"/><Relationship Id="rId622" Type="http://schemas.openxmlformats.org/officeDocument/2006/relationships/ctrlProp" Target="../ctrlProps/ctrlProp636.xml"/><Relationship Id="rId261" Type="http://schemas.openxmlformats.org/officeDocument/2006/relationships/ctrlProp" Target="../ctrlProps/ctrlProp275.xml"/><Relationship Id="rId499" Type="http://schemas.openxmlformats.org/officeDocument/2006/relationships/ctrlProp" Target="../ctrlProps/ctrlProp513.xml"/><Relationship Id="rId927" Type="http://schemas.openxmlformats.org/officeDocument/2006/relationships/ctrlProp" Target="../ctrlProps/ctrlProp941.xml"/><Relationship Id="rId56" Type="http://schemas.openxmlformats.org/officeDocument/2006/relationships/ctrlProp" Target="../ctrlProps/ctrlProp70.xml"/><Relationship Id="rId359" Type="http://schemas.openxmlformats.org/officeDocument/2006/relationships/ctrlProp" Target="../ctrlProps/ctrlProp373.xml"/><Relationship Id="rId566" Type="http://schemas.openxmlformats.org/officeDocument/2006/relationships/ctrlProp" Target="../ctrlProps/ctrlProp580.xml"/><Relationship Id="rId773" Type="http://schemas.openxmlformats.org/officeDocument/2006/relationships/ctrlProp" Target="../ctrlProps/ctrlProp787.xml"/><Relationship Id="rId121" Type="http://schemas.openxmlformats.org/officeDocument/2006/relationships/ctrlProp" Target="../ctrlProps/ctrlProp135.xml"/><Relationship Id="rId219" Type="http://schemas.openxmlformats.org/officeDocument/2006/relationships/ctrlProp" Target="../ctrlProps/ctrlProp233.xml"/><Relationship Id="rId426" Type="http://schemas.openxmlformats.org/officeDocument/2006/relationships/ctrlProp" Target="../ctrlProps/ctrlProp440.xml"/><Relationship Id="rId633" Type="http://schemas.openxmlformats.org/officeDocument/2006/relationships/ctrlProp" Target="../ctrlProps/ctrlProp647.xml"/><Relationship Id="rId980" Type="http://schemas.openxmlformats.org/officeDocument/2006/relationships/ctrlProp" Target="../ctrlProps/ctrlProp994.xml"/><Relationship Id="rId840" Type="http://schemas.openxmlformats.org/officeDocument/2006/relationships/ctrlProp" Target="../ctrlProps/ctrlProp854.xml"/><Relationship Id="rId938" Type="http://schemas.openxmlformats.org/officeDocument/2006/relationships/ctrlProp" Target="../ctrlProps/ctrlProp952.xml"/><Relationship Id="rId67" Type="http://schemas.openxmlformats.org/officeDocument/2006/relationships/ctrlProp" Target="../ctrlProps/ctrlProp81.xml"/><Relationship Id="rId272" Type="http://schemas.openxmlformats.org/officeDocument/2006/relationships/ctrlProp" Target="../ctrlProps/ctrlProp286.xml"/><Relationship Id="rId577" Type="http://schemas.openxmlformats.org/officeDocument/2006/relationships/ctrlProp" Target="../ctrlProps/ctrlProp591.xml"/><Relationship Id="rId700" Type="http://schemas.openxmlformats.org/officeDocument/2006/relationships/ctrlProp" Target="../ctrlProps/ctrlProp714.xml"/><Relationship Id="rId132" Type="http://schemas.openxmlformats.org/officeDocument/2006/relationships/ctrlProp" Target="../ctrlProps/ctrlProp146.xml"/><Relationship Id="rId784" Type="http://schemas.openxmlformats.org/officeDocument/2006/relationships/ctrlProp" Target="../ctrlProps/ctrlProp798.xml"/><Relationship Id="rId991" Type="http://schemas.openxmlformats.org/officeDocument/2006/relationships/ctrlProp" Target="../ctrlProps/ctrlProp1005.xml"/><Relationship Id="rId437" Type="http://schemas.openxmlformats.org/officeDocument/2006/relationships/ctrlProp" Target="../ctrlProps/ctrlProp451.xml"/><Relationship Id="rId644" Type="http://schemas.openxmlformats.org/officeDocument/2006/relationships/ctrlProp" Target="../ctrlProps/ctrlProp658.xml"/><Relationship Id="rId851" Type="http://schemas.openxmlformats.org/officeDocument/2006/relationships/ctrlProp" Target="../ctrlProps/ctrlProp865.xml"/><Relationship Id="rId283" Type="http://schemas.openxmlformats.org/officeDocument/2006/relationships/ctrlProp" Target="../ctrlProps/ctrlProp297.xml"/><Relationship Id="rId490" Type="http://schemas.openxmlformats.org/officeDocument/2006/relationships/ctrlProp" Target="../ctrlProps/ctrlProp504.xml"/><Relationship Id="rId504" Type="http://schemas.openxmlformats.org/officeDocument/2006/relationships/ctrlProp" Target="../ctrlProps/ctrlProp518.xml"/><Relationship Id="rId711" Type="http://schemas.openxmlformats.org/officeDocument/2006/relationships/ctrlProp" Target="../ctrlProps/ctrlProp725.xml"/><Relationship Id="rId949" Type="http://schemas.openxmlformats.org/officeDocument/2006/relationships/ctrlProp" Target="../ctrlProps/ctrlProp963.xml"/><Relationship Id="rId78" Type="http://schemas.openxmlformats.org/officeDocument/2006/relationships/ctrlProp" Target="../ctrlProps/ctrlProp92.xml"/><Relationship Id="rId143" Type="http://schemas.openxmlformats.org/officeDocument/2006/relationships/ctrlProp" Target="../ctrlProps/ctrlProp157.xml"/><Relationship Id="rId350" Type="http://schemas.openxmlformats.org/officeDocument/2006/relationships/ctrlProp" Target="../ctrlProps/ctrlProp364.xml"/><Relationship Id="rId588" Type="http://schemas.openxmlformats.org/officeDocument/2006/relationships/ctrlProp" Target="../ctrlProps/ctrlProp602.xml"/><Relationship Id="rId795" Type="http://schemas.openxmlformats.org/officeDocument/2006/relationships/ctrlProp" Target="../ctrlProps/ctrlProp809.xml"/><Relationship Id="rId809" Type="http://schemas.openxmlformats.org/officeDocument/2006/relationships/ctrlProp" Target="../ctrlProps/ctrlProp823.xml"/><Relationship Id="rId9" Type="http://schemas.openxmlformats.org/officeDocument/2006/relationships/ctrlProp" Target="../ctrlProps/ctrlProp23.xml"/><Relationship Id="rId210" Type="http://schemas.openxmlformats.org/officeDocument/2006/relationships/ctrlProp" Target="../ctrlProps/ctrlProp224.xml"/><Relationship Id="rId448" Type="http://schemas.openxmlformats.org/officeDocument/2006/relationships/ctrlProp" Target="../ctrlProps/ctrlProp462.xml"/><Relationship Id="rId655" Type="http://schemas.openxmlformats.org/officeDocument/2006/relationships/ctrlProp" Target="../ctrlProps/ctrlProp669.xml"/><Relationship Id="rId862" Type="http://schemas.openxmlformats.org/officeDocument/2006/relationships/ctrlProp" Target="../ctrlProps/ctrlProp876.xml"/><Relationship Id="rId294" Type="http://schemas.openxmlformats.org/officeDocument/2006/relationships/ctrlProp" Target="../ctrlProps/ctrlProp308.xml"/><Relationship Id="rId308" Type="http://schemas.openxmlformats.org/officeDocument/2006/relationships/ctrlProp" Target="../ctrlProps/ctrlProp322.xml"/><Relationship Id="rId515" Type="http://schemas.openxmlformats.org/officeDocument/2006/relationships/ctrlProp" Target="../ctrlProps/ctrlProp529.xml"/><Relationship Id="rId722" Type="http://schemas.openxmlformats.org/officeDocument/2006/relationships/ctrlProp" Target="../ctrlProps/ctrlProp736.xml"/><Relationship Id="rId89" Type="http://schemas.openxmlformats.org/officeDocument/2006/relationships/ctrlProp" Target="../ctrlProps/ctrlProp103.xml"/><Relationship Id="rId154" Type="http://schemas.openxmlformats.org/officeDocument/2006/relationships/ctrlProp" Target="../ctrlProps/ctrlProp168.xml"/><Relationship Id="rId361" Type="http://schemas.openxmlformats.org/officeDocument/2006/relationships/ctrlProp" Target="../ctrlProps/ctrlProp375.xml"/><Relationship Id="rId599" Type="http://schemas.openxmlformats.org/officeDocument/2006/relationships/ctrlProp" Target="../ctrlProps/ctrlProp613.xml"/><Relationship Id="rId1005" Type="http://schemas.openxmlformats.org/officeDocument/2006/relationships/ctrlProp" Target="../ctrlProps/ctrlProp1019.xml"/><Relationship Id="rId459" Type="http://schemas.openxmlformats.org/officeDocument/2006/relationships/ctrlProp" Target="../ctrlProps/ctrlProp473.xml"/><Relationship Id="rId666" Type="http://schemas.openxmlformats.org/officeDocument/2006/relationships/ctrlProp" Target="../ctrlProps/ctrlProp680.xml"/><Relationship Id="rId873" Type="http://schemas.openxmlformats.org/officeDocument/2006/relationships/ctrlProp" Target="../ctrlProps/ctrlProp887.xml"/><Relationship Id="rId16" Type="http://schemas.openxmlformats.org/officeDocument/2006/relationships/ctrlProp" Target="../ctrlProps/ctrlProp30.xml"/><Relationship Id="rId221" Type="http://schemas.openxmlformats.org/officeDocument/2006/relationships/ctrlProp" Target="../ctrlProps/ctrlProp235.xml"/><Relationship Id="rId319" Type="http://schemas.openxmlformats.org/officeDocument/2006/relationships/ctrlProp" Target="../ctrlProps/ctrlProp333.xml"/><Relationship Id="rId526" Type="http://schemas.openxmlformats.org/officeDocument/2006/relationships/ctrlProp" Target="../ctrlProps/ctrlProp540.xml"/><Relationship Id="rId733" Type="http://schemas.openxmlformats.org/officeDocument/2006/relationships/ctrlProp" Target="../ctrlProps/ctrlProp747.xml"/><Relationship Id="rId940" Type="http://schemas.openxmlformats.org/officeDocument/2006/relationships/ctrlProp" Target="../ctrlProps/ctrlProp954.xml"/><Relationship Id="rId1016" Type="http://schemas.openxmlformats.org/officeDocument/2006/relationships/ctrlProp" Target="../ctrlProps/ctrlProp1030.xml"/><Relationship Id="rId165" Type="http://schemas.openxmlformats.org/officeDocument/2006/relationships/ctrlProp" Target="../ctrlProps/ctrlProp179.xml"/><Relationship Id="rId372" Type="http://schemas.openxmlformats.org/officeDocument/2006/relationships/ctrlProp" Target="../ctrlProps/ctrlProp386.xml"/><Relationship Id="rId677" Type="http://schemas.openxmlformats.org/officeDocument/2006/relationships/ctrlProp" Target="../ctrlProps/ctrlProp691.xml"/><Relationship Id="rId800" Type="http://schemas.openxmlformats.org/officeDocument/2006/relationships/ctrlProp" Target="../ctrlProps/ctrlProp814.xml"/><Relationship Id="rId232" Type="http://schemas.openxmlformats.org/officeDocument/2006/relationships/ctrlProp" Target="../ctrlProps/ctrlProp246.xml"/><Relationship Id="rId884" Type="http://schemas.openxmlformats.org/officeDocument/2006/relationships/ctrlProp" Target="../ctrlProps/ctrlProp898.xml"/><Relationship Id="rId27" Type="http://schemas.openxmlformats.org/officeDocument/2006/relationships/ctrlProp" Target="../ctrlProps/ctrlProp41.xml"/><Relationship Id="rId537" Type="http://schemas.openxmlformats.org/officeDocument/2006/relationships/ctrlProp" Target="../ctrlProps/ctrlProp551.xml"/><Relationship Id="rId744" Type="http://schemas.openxmlformats.org/officeDocument/2006/relationships/ctrlProp" Target="../ctrlProps/ctrlProp758.xml"/><Relationship Id="rId951" Type="http://schemas.openxmlformats.org/officeDocument/2006/relationships/ctrlProp" Target="../ctrlProps/ctrlProp965.xml"/><Relationship Id="rId80" Type="http://schemas.openxmlformats.org/officeDocument/2006/relationships/ctrlProp" Target="../ctrlProps/ctrlProp94.xml"/><Relationship Id="rId176" Type="http://schemas.openxmlformats.org/officeDocument/2006/relationships/ctrlProp" Target="../ctrlProps/ctrlProp190.xml"/><Relationship Id="rId383" Type="http://schemas.openxmlformats.org/officeDocument/2006/relationships/ctrlProp" Target="../ctrlProps/ctrlProp397.xml"/><Relationship Id="rId590" Type="http://schemas.openxmlformats.org/officeDocument/2006/relationships/ctrlProp" Target="../ctrlProps/ctrlProp604.xml"/><Relationship Id="rId604" Type="http://schemas.openxmlformats.org/officeDocument/2006/relationships/ctrlProp" Target="../ctrlProps/ctrlProp618.xml"/><Relationship Id="rId811" Type="http://schemas.openxmlformats.org/officeDocument/2006/relationships/ctrlProp" Target="../ctrlProps/ctrlProp825.xml"/><Relationship Id="rId1027" Type="http://schemas.openxmlformats.org/officeDocument/2006/relationships/ctrlProp" Target="../ctrlProps/ctrlProp1041.xml"/><Relationship Id="rId243" Type="http://schemas.openxmlformats.org/officeDocument/2006/relationships/ctrlProp" Target="../ctrlProps/ctrlProp257.xml"/><Relationship Id="rId450" Type="http://schemas.openxmlformats.org/officeDocument/2006/relationships/ctrlProp" Target="../ctrlProps/ctrlProp464.xml"/><Relationship Id="rId688" Type="http://schemas.openxmlformats.org/officeDocument/2006/relationships/ctrlProp" Target="../ctrlProps/ctrlProp702.xml"/><Relationship Id="rId895" Type="http://schemas.openxmlformats.org/officeDocument/2006/relationships/ctrlProp" Target="../ctrlProps/ctrlProp909.xml"/><Relationship Id="rId909" Type="http://schemas.openxmlformats.org/officeDocument/2006/relationships/ctrlProp" Target="../ctrlProps/ctrlProp923.xml"/><Relationship Id="rId38" Type="http://schemas.openxmlformats.org/officeDocument/2006/relationships/ctrlProp" Target="../ctrlProps/ctrlProp52.xml"/><Relationship Id="rId103" Type="http://schemas.openxmlformats.org/officeDocument/2006/relationships/ctrlProp" Target="../ctrlProps/ctrlProp117.xml"/><Relationship Id="rId310" Type="http://schemas.openxmlformats.org/officeDocument/2006/relationships/ctrlProp" Target="../ctrlProps/ctrlProp324.xml"/><Relationship Id="rId548" Type="http://schemas.openxmlformats.org/officeDocument/2006/relationships/ctrlProp" Target="../ctrlProps/ctrlProp562.xml"/><Relationship Id="rId755" Type="http://schemas.openxmlformats.org/officeDocument/2006/relationships/ctrlProp" Target="../ctrlProps/ctrlProp769.xml"/><Relationship Id="rId962" Type="http://schemas.openxmlformats.org/officeDocument/2006/relationships/ctrlProp" Target="../ctrlProps/ctrlProp976.xml"/><Relationship Id="rId91" Type="http://schemas.openxmlformats.org/officeDocument/2006/relationships/ctrlProp" Target="../ctrlProps/ctrlProp105.xml"/><Relationship Id="rId187" Type="http://schemas.openxmlformats.org/officeDocument/2006/relationships/ctrlProp" Target="../ctrlProps/ctrlProp201.xml"/><Relationship Id="rId394" Type="http://schemas.openxmlformats.org/officeDocument/2006/relationships/ctrlProp" Target="../ctrlProps/ctrlProp408.xml"/><Relationship Id="rId408" Type="http://schemas.openxmlformats.org/officeDocument/2006/relationships/ctrlProp" Target="../ctrlProps/ctrlProp422.xml"/><Relationship Id="rId615" Type="http://schemas.openxmlformats.org/officeDocument/2006/relationships/ctrlProp" Target="../ctrlProps/ctrlProp629.xml"/><Relationship Id="rId822" Type="http://schemas.openxmlformats.org/officeDocument/2006/relationships/ctrlProp" Target="../ctrlProps/ctrlProp836.xml"/><Relationship Id="rId254" Type="http://schemas.openxmlformats.org/officeDocument/2006/relationships/ctrlProp" Target="../ctrlProps/ctrlProp268.xml"/><Relationship Id="rId699" Type="http://schemas.openxmlformats.org/officeDocument/2006/relationships/ctrlProp" Target="../ctrlProps/ctrlProp713.xml"/><Relationship Id="rId49" Type="http://schemas.openxmlformats.org/officeDocument/2006/relationships/ctrlProp" Target="../ctrlProps/ctrlProp63.xml"/><Relationship Id="rId114" Type="http://schemas.openxmlformats.org/officeDocument/2006/relationships/ctrlProp" Target="../ctrlProps/ctrlProp128.xml"/><Relationship Id="rId461" Type="http://schemas.openxmlformats.org/officeDocument/2006/relationships/ctrlProp" Target="../ctrlProps/ctrlProp475.xml"/><Relationship Id="rId559" Type="http://schemas.openxmlformats.org/officeDocument/2006/relationships/ctrlProp" Target="../ctrlProps/ctrlProp573.xml"/><Relationship Id="rId766" Type="http://schemas.openxmlformats.org/officeDocument/2006/relationships/ctrlProp" Target="../ctrlProps/ctrlProp780.xml"/><Relationship Id="rId198" Type="http://schemas.openxmlformats.org/officeDocument/2006/relationships/ctrlProp" Target="../ctrlProps/ctrlProp212.xml"/><Relationship Id="rId321" Type="http://schemas.openxmlformats.org/officeDocument/2006/relationships/ctrlProp" Target="../ctrlProps/ctrlProp335.xml"/><Relationship Id="rId419" Type="http://schemas.openxmlformats.org/officeDocument/2006/relationships/ctrlProp" Target="../ctrlProps/ctrlProp433.xml"/><Relationship Id="rId626" Type="http://schemas.openxmlformats.org/officeDocument/2006/relationships/ctrlProp" Target="../ctrlProps/ctrlProp640.xml"/><Relationship Id="rId973" Type="http://schemas.openxmlformats.org/officeDocument/2006/relationships/ctrlProp" Target="../ctrlProps/ctrlProp987.xml"/><Relationship Id="rId833" Type="http://schemas.openxmlformats.org/officeDocument/2006/relationships/ctrlProp" Target="../ctrlProps/ctrlProp847.xml"/><Relationship Id="rId265" Type="http://schemas.openxmlformats.org/officeDocument/2006/relationships/ctrlProp" Target="../ctrlProps/ctrlProp279.xml"/><Relationship Id="rId472" Type="http://schemas.openxmlformats.org/officeDocument/2006/relationships/ctrlProp" Target="../ctrlProps/ctrlProp486.xml"/><Relationship Id="rId900" Type="http://schemas.openxmlformats.org/officeDocument/2006/relationships/ctrlProp" Target="../ctrlProps/ctrlProp914.xml"/><Relationship Id="rId125" Type="http://schemas.openxmlformats.org/officeDocument/2006/relationships/ctrlProp" Target="../ctrlProps/ctrlProp139.xml"/><Relationship Id="rId332" Type="http://schemas.openxmlformats.org/officeDocument/2006/relationships/ctrlProp" Target="../ctrlProps/ctrlProp346.xml"/><Relationship Id="rId777" Type="http://schemas.openxmlformats.org/officeDocument/2006/relationships/ctrlProp" Target="../ctrlProps/ctrlProp791.xml"/><Relationship Id="rId984" Type="http://schemas.openxmlformats.org/officeDocument/2006/relationships/ctrlProp" Target="../ctrlProps/ctrlProp998.xml"/><Relationship Id="rId637" Type="http://schemas.openxmlformats.org/officeDocument/2006/relationships/ctrlProp" Target="../ctrlProps/ctrlProp651.xml"/><Relationship Id="rId844" Type="http://schemas.openxmlformats.org/officeDocument/2006/relationships/ctrlProp" Target="../ctrlProps/ctrlProp858.xml"/><Relationship Id="rId276" Type="http://schemas.openxmlformats.org/officeDocument/2006/relationships/ctrlProp" Target="../ctrlProps/ctrlProp290.xml"/><Relationship Id="rId483" Type="http://schemas.openxmlformats.org/officeDocument/2006/relationships/ctrlProp" Target="../ctrlProps/ctrlProp497.xml"/><Relationship Id="rId690" Type="http://schemas.openxmlformats.org/officeDocument/2006/relationships/ctrlProp" Target="../ctrlProps/ctrlProp704.xml"/><Relationship Id="rId704" Type="http://schemas.openxmlformats.org/officeDocument/2006/relationships/ctrlProp" Target="../ctrlProps/ctrlProp718.xml"/><Relationship Id="rId911" Type="http://schemas.openxmlformats.org/officeDocument/2006/relationships/ctrlProp" Target="../ctrlProps/ctrlProp925.xml"/><Relationship Id="rId40" Type="http://schemas.openxmlformats.org/officeDocument/2006/relationships/ctrlProp" Target="../ctrlProps/ctrlProp54.xml"/><Relationship Id="rId136" Type="http://schemas.openxmlformats.org/officeDocument/2006/relationships/ctrlProp" Target="../ctrlProps/ctrlProp150.xml"/><Relationship Id="rId343" Type="http://schemas.openxmlformats.org/officeDocument/2006/relationships/ctrlProp" Target="../ctrlProps/ctrlProp357.xml"/><Relationship Id="rId550" Type="http://schemas.openxmlformats.org/officeDocument/2006/relationships/ctrlProp" Target="../ctrlProps/ctrlProp564.xml"/><Relationship Id="rId788" Type="http://schemas.openxmlformats.org/officeDocument/2006/relationships/ctrlProp" Target="../ctrlProps/ctrlProp802.xml"/><Relationship Id="rId995" Type="http://schemas.openxmlformats.org/officeDocument/2006/relationships/ctrlProp" Target="../ctrlProps/ctrlProp1009.xml"/><Relationship Id="rId203" Type="http://schemas.openxmlformats.org/officeDocument/2006/relationships/ctrlProp" Target="../ctrlProps/ctrlProp217.xml"/><Relationship Id="rId648" Type="http://schemas.openxmlformats.org/officeDocument/2006/relationships/ctrlProp" Target="../ctrlProps/ctrlProp662.xml"/><Relationship Id="rId855" Type="http://schemas.openxmlformats.org/officeDocument/2006/relationships/ctrlProp" Target="../ctrlProps/ctrlProp869.xml"/><Relationship Id="rId287" Type="http://schemas.openxmlformats.org/officeDocument/2006/relationships/ctrlProp" Target="../ctrlProps/ctrlProp301.xml"/><Relationship Id="rId410" Type="http://schemas.openxmlformats.org/officeDocument/2006/relationships/ctrlProp" Target="../ctrlProps/ctrlProp424.xml"/><Relationship Id="rId494" Type="http://schemas.openxmlformats.org/officeDocument/2006/relationships/ctrlProp" Target="../ctrlProps/ctrlProp508.xml"/><Relationship Id="rId508" Type="http://schemas.openxmlformats.org/officeDocument/2006/relationships/ctrlProp" Target="../ctrlProps/ctrlProp522.xml"/><Relationship Id="rId715" Type="http://schemas.openxmlformats.org/officeDocument/2006/relationships/ctrlProp" Target="../ctrlProps/ctrlProp729.xml"/><Relationship Id="rId922" Type="http://schemas.openxmlformats.org/officeDocument/2006/relationships/ctrlProp" Target="../ctrlProps/ctrlProp936.xml"/><Relationship Id="rId147" Type="http://schemas.openxmlformats.org/officeDocument/2006/relationships/ctrlProp" Target="../ctrlProps/ctrlProp161.xml"/><Relationship Id="rId354" Type="http://schemas.openxmlformats.org/officeDocument/2006/relationships/ctrlProp" Target="../ctrlProps/ctrlProp368.xml"/><Relationship Id="rId799" Type="http://schemas.openxmlformats.org/officeDocument/2006/relationships/ctrlProp" Target="../ctrlProps/ctrlProp813.xml"/><Relationship Id="rId51" Type="http://schemas.openxmlformats.org/officeDocument/2006/relationships/ctrlProp" Target="../ctrlProps/ctrlProp65.xml"/><Relationship Id="rId561" Type="http://schemas.openxmlformats.org/officeDocument/2006/relationships/ctrlProp" Target="../ctrlProps/ctrlProp575.xml"/><Relationship Id="rId659" Type="http://schemas.openxmlformats.org/officeDocument/2006/relationships/ctrlProp" Target="../ctrlProps/ctrlProp673.xml"/><Relationship Id="rId866" Type="http://schemas.openxmlformats.org/officeDocument/2006/relationships/ctrlProp" Target="../ctrlProps/ctrlProp880.xml"/><Relationship Id="rId214" Type="http://schemas.openxmlformats.org/officeDocument/2006/relationships/ctrlProp" Target="../ctrlProps/ctrlProp228.xml"/><Relationship Id="rId298" Type="http://schemas.openxmlformats.org/officeDocument/2006/relationships/ctrlProp" Target="../ctrlProps/ctrlProp312.xml"/><Relationship Id="rId421" Type="http://schemas.openxmlformats.org/officeDocument/2006/relationships/ctrlProp" Target="../ctrlProps/ctrlProp435.xml"/><Relationship Id="rId519" Type="http://schemas.openxmlformats.org/officeDocument/2006/relationships/ctrlProp" Target="../ctrlProps/ctrlProp533.xml"/><Relationship Id="rId158" Type="http://schemas.openxmlformats.org/officeDocument/2006/relationships/ctrlProp" Target="../ctrlProps/ctrlProp172.xml"/><Relationship Id="rId726" Type="http://schemas.openxmlformats.org/officeDocument/2006/relationships/ctrlProp" Target="../ctrlProps/ctrlProp740.xml"/><Relationship Id="rId933" Type="http://schemas.openxmlformats.org/officeDocument/2006/relationships/ctrlProp" Target="../ctrlProps/ctrlProp947.xml"/><Relationship Id="rId1009" Type="http://schemas.openxmlformats.org/officeDocument/2006/relationships/ctrlProp" Target="../ctrlProps/ctrlProp1023.xml"/><Relationship Id="rId62" Type="http://schemas.openxmlformats.org/officeDocument/2006/relationships/ctrlProp" Target="../ctrlProps/ctrlProp76.xml"/><Relationship Id="rId365" Type="http://schemas.openxmlformats.org/officeDocument/2006/relationships/ctrlProp" Target="../ctrlProps/ctrlProp379.xml"/><Relationship Id="rId572" Type="http://schemas.openxmlformats.org/officeDocument/2006/relationships/ctrlProp" Target="../ctrlProps/ctrlProp586.xml"/><Relationship Id="rId225" Type="http://schemas.openxmlformats.org/officeDocument/2006/relationships/ctrlProp" Target="../ctrlProps/ctrlProp239.xml"/><Relationship Id="rId432" Type="http://schemas.openxmlformats.org/officeDocument/2006/relationships/ctrlProp" Target="../ctrlProps/ctrlProp446.xml"/><Relationship Id="rId877" Type="http://schemas.openxmlformats.org/officeDocument/2006/relationships/ctrlProp" Target="../ctrlProps/ctrlProp891.xml"/><Relationship Id="rId737" Type="http://schemas.openxmlformats.org/officeDocument/2006/relationships/ctrlProp" Target="../ctrlProps/ctrlProp751.xml"/><Relationship Id="rId944" Type="http://schemas.openxmlformats.org/officeDocument/2006/relationships/ctrlProp" Target="../ctrlProps/ctrlProp958.xml"/><Relationship Id="rId73" Type="http://schemas.openxmlformats.org/officeDocument/2006/relationships/ctrlProp" Target="../ctrlProps/ctrlProp87.xml"/><Relationship Id="rId169" Type="http://schemas.openxmlformats.org/officeDocument/2006/relationships/ctrlProp" Target="../ctrlProps/ctrlProp183.xml"/><Relationship Id="rId376" Type="http://schemas.openxmlformats.org/officeDocument/2006/relationships/ctrlProp" Target="../ctrlProps/ctrlProp390.xml"/><Relationship Id="rId583" Type="http://schemas.openxmlformats.org/officeDocument/2006/relationships/ctrlProp" Target="../ctrlProps/ctrlProp597.xml"/><Relationship Id="rId790" Type="http://schemas.openxmlformats.org/officeDocument/2006/relationships/ctrlProp" Target="../ctrlProps/ctrlProp804.xml"/><Relationship Id="rId804" Type="http://schemas.openxmlformats.org/officeDocument/2006/relationships/ctrlProp" Target="../ctrlProps/ctrlProp818.xml"/><Relationship Id="rId4" Type="http://schemas.openxmlformats.org/officeDocument/2006/relationships/ctrlProp" Target="../ctrlProps/ctrlProp18.xml"/><Relationship Id="rId236" Type="http://schemas.openxmlformats.org/officeDocument/2006/relationships/ctrlProp" Target="../ctrlProps/ctrlProp250.xml"/><Relationship Id="rId443" Type="http://schemas.openxmlformats.org/officeDocument/2006/relationships/ctrlProp" Target="../ctrlProps/ctrlProp457.xml"/><Relationship Id="rId650" Type="http://schemas.openxmlformats.org/officeDocument/2006/relationships/ctrlProp" Target="../ctrlProps/ctrlProp664.xml"/><Relationship Id="rId888" Type="http://schemas.openxmlformats.org/officeDocument/2006/relationships/ctrlProp" Target="../ctrlProps/ctrlProp902.xml"/><Relationship Id="rId303" Type="http://schemas.openxmlformats.org/officeDocument/2006/relationships/ctrlProp" Target="../ctrlProps/ctrlProp317.xml"/><Relationship Id="rId748" Type="http://schemas.openxmlformats.org/officeDocument/2006/relationships/ctrlProp" Target="../ctrlProps/ctrlProp762.xml"/><Relationship Id="rId955" Type="http://schemas.openxmlformats.org/officeDocument/2006/relationships/ctrlProp" Target="../ctrlProps/ctrlProp969.xml"/><Relationship Id="rId84" Type="http://schemas.openxmlformats.org/officeDocument/2006/relationships/ctrlProp" Target="../ctrlProps/ctrlProp98.xml"/><Relationship Id="rId387" Type="http://schemas.openxmlformats.org/officeDocument/2006/relationships/ctrlProp" Target="../ctrlProps/ctrlProp401.xml"/><Relationship Id="rId510" Type="http://schemas.openxmlformats.org/officeDocument/2006/relationships/ctrlProp" Target="../ctrlProps/ctrlProp524.xml"/><Relationship Id="rId594" Type="http://schemas.openxmlformats.org/officeDocument/2006/relationships/ctrlProp" Target="../ctrlProps/ctrlProp608.xml"/><Relationship Id="rId608" Type="http://schemas.openxmlformats.org/officeDocument/2006/relationships/ctrlProp" Target="../ctrlProps/ctrlProp622.xml"/><Relationship Id="rId815" Type="http://schemas.openxmlformats.org/officeDocument/2006/relationships/ctrlProp" Target="../ctrlProps/ctrlProp829.xml"/><Relationship Id="rId247" Type="http://schemas.openxmlformats.org/officeDocument/2006/relationships/ctrlProp" Target="../ctrlProps/ctrlProp261.xml"/><Relationship Id="rId899" Type="http://schemas.openxmlformats.org/officeDocument/2006/relationships/ctrlProp" Target="../ctrlProps/ctrlProp913.xml"/><Relationship Id="rId1000" Type="http://schemas.openxmlformats.org/officeDocument/2006/relationships/ctrlProp" Target="../ctrlProps/ctrlProp1014.xml"/><Relationship Id="rId107" Type="http://schemas.openxmlformats.org/officeDocument/2006/relationships/ctrlProp" Target="../ctrlProps/ctrlProp121.xml"/><Relationship Id="rId454" Type="http://schemas.openxmlformats.org/officeDocument/2006/relationships/ctrlProp" Target="../ctrlProps/ctrlProp468.xml"/><Relationship Id="rId661" Type="http://schemas.openxmlformats.org/officeDocument/2006/relationships/ctrlProp" Target="../ctrlProps/ctrlProp675.xml"/><Relationship Id="rId759" Type="http://schemas.openxmlformats.org/officeDocument/2006/relationships/ctrlProp" Target="../ctrlProps/ctrlProp773.xml"/><Relationship Id="rId966" Type="http://schemas.openxmlformats.org/officeDocument/2006/relationships/ctrlProp" Target="../ctrlProps/ctrlProp980.xml"/><Relationship Id="rId11" Type="http://schemas.openxmlformats.org/officeDocument/2006/relationships/ctrlProp" Target="../ctrlProps/ctrlProp25.xml"/><Relationship Id="rId314" Type="http://schemas.openxmlformats.org/officeDocument/2006/relationships/ctrlProp" Target="../ctrlProps/ctrlProp328.xml"/><Relationship Id="rId398" Type="http://schemas.openxmlformats.org/officeDocument/2006/relationships/ctrlProp" Target="../ctrlProps/ctrlProp412.xml"/><Relationship Id="rId521" Type="http://schemas.openxmlformats.org/officeDocument/2006/relationships/ctrlProp" Target="../ctrlProps/ctrlProp535.xml"/><Relationship Id="rId619" Type="http://schemas.openxmlformats.org/officeDocument/2006/relationships/ctrlProp" Target="../ctrlProps/ctrlProp633.xml"/><Relationship Id="rId95" Type="http://schemas.openxmlformats.org/officeDocument/2006/relationships/ctrlProp" Target="../ctrlProps/ctrlProp109.xml"/><Relationship Id="rId160" Type="http://schemas.openxmlformats.org/officeDocument/2006/relationships/ctrlProp" Target="../ctrlProps/ctrlProp174.xml"/><Relationship Id="rId826" Type="http://schemas.openxmlformats.org/officeDocument/2006/relationships/ctrlProp" Target="../ctrlProps/ctrlProp840.xml"/><Relationship Id="rId1011" Type="http://schemas.openxmlformats.org/officeDocument/2006/relationships/ctrlProp" Target="../ctrlProps/ctrlProp1025.xml"/><Relationship Id="rId258" Type="http://schemas.openxmlformats.org/officeDocument/2006/relationships/ctrlProp" Target="../ctrlProps/ctrlProp272.xml"/><Relationship Id="rId465" Type="http://schemas.openxmlformats.org/officeDocument/2006/relationships/ctrlProp" Target="../ctrlProps/ctrlProp479.xml"/><Relationship Id="rId672" Type="http://schemas.openxmlformats.org/officeDocument/2006/relationships/ctrlProp" Target="../ctrlProps/ctrlProp686.xml"/><Relationship Id="rId22" Type="http://schemas.openxmlformats.org/officeDocument/2006/relationships/ctrlProp" Target="../ctrlProps/ctrlProp36.xml"/><Relationship Id="rId118" Type="http://schemas.openxmlformats.org/officeDocument/2006/relationships/ctrlProp" Target="../ctrlProps/ctrlProp132.xml"/><Relationship Id="rId325" Type="http://schemas.openxmlformats.org/officeDocument/2006/relationships/ctrlProp" Target="../ctrlProps/ctrlProp339.xml"/><Relationship Id="rId532" Type="http://schemas.openxmlformats.org/officeDocument/2006/relationships/ctrlProp" Target="../ctrlProps/ctrlProp546.xml"/><Relationship Id="rId977" Type="http://schemas.openxmlformats.org/officeDocument/2006/relationships/ctrlProp" Target="../ctrlProps/ctrlProp991.xml"/><Relationship Id="rId171" Type="http://schemas.openxmlformats.org/officeDocument/2006/relationships/ctrlProp" Target="../ctrlProps/ctrlProp185.xml"/><Relationship Id="rId837" Type="http://schemas.openxmlformats.org/officeDocument/2006/relationships/ctrlProp" Target="../ctrlProps/ctrlProp851.xml"/><Relationship Id="rId1022" Type="http://schemas.openxmlformats.org/officeDocument/2006/relationships/ctrlProp" Target="../ctrlProps/ctrlProp1036.xml"/><Relationship Id="rId269" Type="http://schemas.openxmlformats.org/officeDocument/2006/relationships/ctrlProp" Target="../ctrlProps/ctrlProp283.xml"/><Relationship Id="rId476" Type="http://schemas.openxmlformats.org/officeDocument/2006/relationships/ctrlProp" Target="../ctrlProps/ctrlProp490.xml"/><Relationship Id="rId683" Type="http://schemas.openxmlformats.org/officeDocument/2006/relationships/ctrlProp" Target="../ctrlProps/ctrlProp697.xml"/><Relationship Id="rId890" Type="http://schemas.openxmlformats.org/officeDocument/2006/relationships/ctrlProp" Target="../ctrlProps/ctrlProp904.xml"/><Relationship Id="rId904" Type="http://schemas.openxmlformats.org/officeDocument/2006/relationships/ctrlProp" Target="../ctrlProps/ctrlProp918.xml"/><Relationship Id="rId33" Type="http://schemas.openxmlformats.org/officeDocument/2006/relationships/ctrlProp" Target="../ctrlProps/ctrlProp47.xml"/><Relationship Id="rId129" Type="http://schemas.openxmlformats.org/officeDocument/2006/relationships/ctrlProp" Target="../ctrlProps/ctrlProp143.xml"/><Relationship Id="rId336" Type="http://schemas.openxmlformats.org/officeDocument/2006/relationships/ctrlProp" Target="../ctrlProps/ctrlProp350.xml"/><Relationship Id="rId543" Type="http://schemas.openxmlformats.org/officeDocument/2006/relationships/ctrlProp" Target="../ctrlProps/ctrlProp557.xml"/><Relationship Id="rId988" Type="http://schemas.openxmlformats.org/officeDocument/2006/relationships/ctrlProp" Target="../ctrlProps/ctrlProp1002.xml"/><Relationship Id="rId182" Type="http://schemas.openxmlformats.org/officeDocument/2006/relationships/ctrlProp" Target="../ctrlProps/ctrlProp196.xml"/><Relationship Id="rId403" Type="http://schemas.openxmlformats.org/officeDocument/2006/relationships/ctrlProp" Target="../ctrlProps/ctrlProp417.xml"/><Relationship Id="rId750" Type="http://schemas.openxmlformats.org/officeDocument/2006/relationships/ctrlProp" Target="../ctrlProps/ctrlProp764.xml"/><Relationship Id="rId848" Type="http://schemas.openxmlformats.org/officeDocument/2006/relationships/ctrlProp" Target="../ctrlProps/ctrlProp862.xml"/><Relationship Id="rId487" Type="http://schemas.openxmlformats.org/officeDocument/2006/relationships/ctrlProp" Target="../ctrlProps/ctrlProp501.xml"/><Relationship Id="rId610" Type="http://schemas.openxmlformats.org/officeDocument/2006/relationships/ctrlProp" Target="../ctrlProps/ctrlProp624.xml"/><Relationship Id="rId694" Type="http://schemas.openxmlformats.org/officeDocument/2006/relationships/ctrlProp" Target="../ctrlProps/ctrlProp708.xml"/><Relationship Id="rId708" Type="http://schemas.openxmlformats.org/officeDocument/2006/relationships/ctrlProp" Target="../ctrlProps/ctrlProp722.xml"/><Relationship Id="rId915" Type="http://schemas.openxmlformats.org/officeDocument/2006/relationships/ctrlProp" Target="../ctrlProps/ctrlProp929.xml"/><Relationship Id="rId347" Type="http://schemas.openxmlformats.org/officeDocument/2006/relationships/ctrlProp" Target="../ctrlProps/ctrlProp361.xml"/><Relationship Id="rId999" Type="http://schemas.openxmlformats.org/officeDocument/2006/relationships/ctrlProp" Target="../ctrlProps/ctrlProp1013.xml"/><Relationship Id="rId44" Type="http://schemas.openxmlformats.org/officeDocument/2006/relationships/ctrlProp" Target="../ctrlProps/ctrlProp58.xml"/><Relationship Id="rId554" Type="http://schemas.openxmlformats.org/officeDocument/2006/relationships/ctrlProp" Target="../ctrlProps/ctrlProp568.xml"/><Relationship Id="rId761" Type="http://schemas.openxmlformats.org/officeDocument/2006/relationships/ctrlProp" Target="../ctrlProps/ctrlProp775.xml"/><Relationship Id="rId859" Type="http://schemas.openxmlformats.org/officeDocument/2006/relationships/ctrlProp" Target="../ctrlProps/ctrlProp873.xml"/><Relationship Id="rId193" Type="http://schemas.openxmlformats.org/officeDocument/2006/relationships/ctrlProp" Target="../ctrlProps/ctrlProp207.xml"/><Relationship Id="rId207" Type="http://schemas.openxmlformats.org/officeDocument/2006/relationships/ctrlProp" Target="../ctrlProps/ctrlProp221.xml"/><Relationship Id="rId414" Type="http://schemas.openxmlformats.org/officeDocument/2006/relationships/ctrlProp" Target="../ctrlProps/ctrlProp428.xml"/><Relationship Id="rId498" Type="http://schemas.openxmlformats.org/officeDocument/2006/relationships/ctrlProp" Target="../ctrlProps/ctrlProp512.xml"/><Relationship Id="rId621" Type="http://schemas.openxmlformats.org/officeDocument/2006/relationships/ctrlProp" Target="../ctrlProps/ctrlProp635.xml"/><Relationship Id="rId260" Type="http://schemas.openxmlformats.org/officeDocument/2006/relationships/ctrlProp" Target="../ctrlProps/ctrlProp274.xml"/><Relationship Id="rId719" Type="http://schemas.openxmlformats.org/officeDocument/2006/relationships/ctrlProp" Target="../ctrlProps/ctrlProp733.xml"/><Relationship Id="rId926" Type="http://schemas.openxmlformats.org/officeDocument/2006/relationships/ctrlProp" Target="../ctrlProps/ctrlProp940.xml"/><Relationship Id="rId55" Type="http://schemas.openxmlformats.org/officeDocument/2006/relationships/ctrlProp" Target="../ctrlProps/ctrlProp69.xml"/><Relationship Id="rId120" Type="http://schemas.openxmlformats.org/officeDocument/2006/relationships/ctrlProp" Target="../ctrlProps/ctrlProp134.xml"/><Relationship Id="rId358" Type="http://schemas.openxmlformats.org/officeDocument/2006/relationships/ctrlProp" Target="../ctrlProps/ctrlProp372.xml"/><Relationship Id="rId565" Type="http://schemas.openxmlformats.org/officeDocument/2006/relationships/ctrlProp" Target="../ctrlProps/ctrlProp579.xml"/><Relationship Id="rId772" Type="http://schemas.openxmlformats.org/officeDocument/2006/relationships/ctrlProp" Target="../ctrlProps/ctrlProp786.xml"/><Relationship Id="rId218" Type="http://schemas.openxmlformats.org/officeDocument/2006/relationships/ctrlProp" Target="../ctrlProps/ctrlProp232.xml"/><Relationship Id="rId425" Type="http://schemas.openxmlformats.org/officeDocument/2006/relationships/ctrlProp" Target="../ctrlProps/ctrlProp439.xml"/><Relationship Id="rId632" Type="http://schemas.openxmlformats.org/officeDocument/2006/relationships/ctrlProp" Target="../ctrlProps/ctrlProp646.xml"/><Relationship Id="rId271" Type="http://schemas.openxmlformats.org/officeDocument/2006/relationships/ctrlProp" Target="../ctrlProps/ctrlProp285.xml"/><Relationship Id="rId937" Type="http://schemas.openxmlformats.org/officeDocument/2006/relationships/ctrlProp" Target="../ctrlProps/ctrlProp951.xml"/><Relationship Id="rId66" Type="http://schemas.openxmlformats.org/officeDocument/2006/relationships/ctrlProp" Target="../ctrlProps/ctrlProp80.xml"/><Relationship Id="rId131" Type="http://schemas.openxmlformats.org/officeDocument/2006/relationships/ctrlProp" Target="../ctrlProps/ctrlProp145.xml"/><Relationship Id="rId369" Type="http://schemas.openxmlformats.org/officeDocument/2006/relationships/ctrlProp" Target="../ctrlProps/ctrlProp383.xml"/><Relationship Id="rId576" Type="http://schemas.openxmlformats.org/officeDocument/2006/relationships/ctrlProp" Target="../ctrlProps/ctrlProp590.xml"/><Relationship Id="rId783" Type="http://schemas.openxmlformats.org/officeDocument/2006/relationships/ctrlProp" Target="../ctrlProps/ctrlProp797.xml"/><Relationship Id="rId990" Type="http://schemas.openxmlformats.org/officeDocument/2006/relationships/ctrlProp" Target="../ctrlProps/ctrlProp1004.xml"/><Relationship Id="rId229" Type="http://schemas.openxmlformats.org/officeDocument/2006/relationships/ctrlProp" Target="../ctrlProps/ctrlProp243.xml"/><Relationship Id="rId436" Type="http://schemas.openxmlformats.org/officeDocument/2006/relationships/ctrlProp" Target="../ctrlProps/ctrlProp450.xml"/><Relationship Id="rId643" Type="http://schemas.openxmlformats.org/officeDocument/2006/relationships/ctrlProp" Target="../ctrlProps/ctrlProp657.xml"/><Relationship Id="rId850" Type="http://schemas.openxmlformats.org/officeDocument/2006/relationships/ctrlProp" Target="../ctrlProps/ctrlProp864.xml"/><Relationship Id="rId948" Type="http://schemas.openxmlformats.org/officeDocument/2006/relationships/ctrlProp" Target="../ctrlProps/ctrlProp962.xml"/><Relationship Id="rId77" Type="http://schemas.openxmlformats.org/officeDocument/2006/relationships/ctrlProp" Target="../ctrlProps/ctrlProp91.xml"/><Relationship Id="rId282" Type="http://schemas.openxmlformats.org/officeDocument/2006/relationships/ctrlProp" Target="../ctrlProps/ctrlProp296.xml"/><Relationship Id="rId503" Type="http://schemas.openxmlformats.org/officeDocument/2006/relationships/ctrlProp" Target="../ctrlProps/ctrlProp517.xml"/><Relationship Id="rId587" Type="http://schemas.openxmlformats.org/officeDocument/2006/relationships/ctrlProp" Target="../ctrlProps/ctrlProp601.xml"/><Relationship Id="rId710" Type="http://schemas.openxmlformats.org/officeDocument/2006/relationships/ctrlProp" Target="../ctrlProps/ctrlProp724.xml"/><Relationship Id="rId808" Type="http://schemas.openxmlformats.org/officeDocument/2006/relationships/ctrlProp" Target="../ctrlProps/ctrlProp822.xml"/><Relationship Id="rId8" Type="http://schemas.openxmlformats.org/officeDocument/2006/relationships/ctrlProp" Target="../ctrlProps/ctrlProp22.xml"/><Relationship Id="rId142" Type="http://schemas.openxmlformats.org/officeDocument/2006/relationships/ctrlProp" Target="../ctrlProps/ctrlProp156.xml"/><Relationship Id="rId447" Type="http://schemas.openxmlformats.org/officeDocument/2006/relationships/ctrlProp" Target="../ctrlProps/ctrlProp461.xml"/><Relationship Id="rId794" Type="http://schemas.openxmlformats.org/officeDocument/2006/relationships/ctrlProp" Target="../ctrlProps/ctrlProp808.xml"/><Relationship Id="rId654" Type="http://schemas.openxmlformats.org/officeDocument/2006/relationships/ctrlProp" Target="../ctrlProps/ctrlProp668.xml"/><Relationship Id="rId861" Type="http://schemas.openxmlformats.org/officeDocument/2006/relationships/ctrlProp" Target="../ctrlProps/ctrlProp875.xml"/><Relationship Id="rId959" Type="http://schemas.openxmlformats.org/officeDocument/2006/relationships/ctrlProp" Target="../ctrlProps/ctrlProp973.xml"/><Relationship Id="rId293" Type="http://schemas.openxmlformats.org/officeDocument/2006/relationships/ctrlProp" Target="../ctrlProps/ctrlProp307.xml"/><Relationship Id="rId307" Type="http://schemas.openxmlformats.org/officeDocument/2006/relationships/ctrlProp" Target="../ctrlProps/ctrlProp321.xml"/><Relationship Id="rId514" Type="http://schemas.openxmlformats.org/officeDocument/2006/relationships/ctrlProp" Target="../ctrlProps/ctrlProp528.xml"/><Relationship Id="rId721" Type="http://schemas.openxmlformats.org/officeDocument/2006/relationships/ctrlProp" Target="../ctrlProps/ctrlProp735.xml"/><Relationship Id="rId88" Type="http://schemas.openxmlformats.org/officeDocument/2006/relationships/ctrlProp" Target="../ctrlProps/ctrlProp102.xml"/><Relationship Id="rId153" Type="http://schemas.openxmlformats.org/officeDocument/2006/relationships/ctrlProp" Target="../ctrlProps/ctrlProp167.xml"/><Relationship Id="rId360" Type="http://schemas.openxmlformats.org/officeDocument/2006/relationships/ctrlProp" Target="../ctrlProps/ctrlProp374.xml"/><Relationship Id="rId598" Type="http://schemas.openxmlformats.org/officeDocument/2006/relationships/ctrlProp" Target="../ctrlProps/ctrlProp612.xml"/><Relationship Id="rId819" Type="http://schemas.openxmlformats.org/officeDocument/2006/relationships/ctrlProp" Target="../ctrlProps/ctrlProp833.xml"/><Relationship Id="rId1004" Type="http://schemas.openxmlformats.org/officeDocument/2006/relationships/ctrlProp" Target="../ctrlProps/ctrlProp1018.xml"/><Relationship Id="rId220" Type="http://schemas.openxmlformats.org/officeDocument/2006/relationships/ctrlProp" Target="../ctrlProps/ctrlProp234.xml"/><Relationship Id="rId458" Type="http://schemas.openxmlformats.org/officeDocument/2006/relationships/ctrlProp" Target="../ctrlProps/ctrlProp472.xml"/><Relationship Id="rId665" Type="http://schemas.openxmlformats.org/officeDocument/2006/relationships/ctrlProp" Target="../ctrlProps/ctrlProp679.xml"/><Relationship Id="rId872" Type="http://schemas.openxmlformats.org/officeDocument/2006/relationships/ctrlProp" Target="../ctrlProps/ctrlProp886.xml"/><Relationship Id="rId15" Type="http://schemas.openxmlformats.org/officeDocument/2006/relationships/ctrlProp" Target="../ctrlProps/ctrlProp29.xml"/><Relationship Id="rId318" Type="http://schemas.openxmlformats.org/officeDocument/2006/relationships/ctrlProp" Target="../ctrlProps/ctrlProp332.xml"/><Relationship Id="rId525" Type="http://schemas.openxmlformats.org/officeDocument/2006/relationships/ctrlProp" Target="../ctrlProps/ctrlProp539.xml"/><Relationship Id="rId732" Type="http://schemas.openxmlformats.org/officeDocument/2006/relationships/ctrlProp" Target="../ctrlProps/ctrlProp746.xml"/><Relationship Id="rId99" Type="http://schemas.openxmlformats.org/officeDocument/2006/relationships/ctrlProp" Target="../ctrlProps/ctrlProp113.xml"/><Relationship Id="rId164" Type="http://schemas.openxmlformats.org/officeDocument/2006/relationships/ctrlProp" Target="../ctrlProps/ctrlProp178.xml"/><Relationship Id="rId371" Type="http://schemas.openxmlformats.org/officeDocument/2006/relationships/ctrlProp" Target="../ctrlProps/ctrlProp385.xml"/><Relationship Id="rId1015" Type="http://schemas.openxmlformats.org/officeDocument/2006/relationships/ctrlProp" Target="../ctrlProps/ctrlProp1029.xml"/><Relationship Id="rId469" Type="http://schemas.openxmlformats.org/officeDocument/2006/relationships/ctrlProp" Target="../ctrlProps/ctrlProp483.xml"/><Relationship Id="rId676" Type="http://schemas.openxmlformats.org/officeDocument/2006/relationships/ctrlProp" Target="../ctrlProps/ctrlProp690.xml"/><Relationship Id="rId883" Type="http://schemas.openxmlformats.org/officeDocument/2006/relationships/ctrlProp" Target="../ctrlProps/ctrlProp897.xml"/><Relationship Id="rId26" Type="http://schemas.openxmlformats.org/officeDocument/2006/relationships/ctrlProp" Target="../ctrlProps/ctrlProp40.xml"/><Relationship Id="rId231" Type="http://schemas.openxmlformats.org/officeDocument/2006/relationships/ctrlProp" Target="../ctrlProps/ctrlProp245.xml"/><Relationship Id="rId329" Type="http://schemas.openxmlformats.org/officeDocument/2006/relationships/ctrlProp" Target="../ctrlProps/ctrlProp343.xml"/><Relationship Id="rId536" Type="http://schemas.openxmlformats.org/officeDocument/2006/relationships/ctrlProp" Target="../ctrlProps/ctrlProp550.xml"/><Relationship Id="rId175" Type="http://schemas.openxmlformats.org/officeDocument/2006/relationships/ctrlProp" Target="../ctrlProps/ctrlProp189.xml"/><Relationship Id="rId743" Type="http://schemas.openxmlformats.org/officeDocument/2006/relationships/ctrlProp" Target="../ctrlProps/ctrlProp757.xml"/><Relationship Id="rId950" Type="http://schemas.openxmlformats.org/officeDocument/2006/relationships/ctrlProp" Target="../ctrlProps/ctrlProp964.xml"/><Relationship Id="rId1026" Type="http://schemas.openxmlformats.org/officeDocument/2006/relationships/ctrlProp" Target="../ctrlProps/ctrlProp1040.xml"/><Relationship Id="rId382" Type="http://schemas.openxmlformats.org/officeDocument/2006/relationships/ctrlProp" Target="../ctrlProps/ctrlProp396.xml"/><Relationship Id="rId603" Type="http://schemas.openxmlformats.org/officeDocument/2006/relationships/ctrlProp" Target="../ctrlProps/ctrlProp617.xml"/><Relationship Id="rId687" Type="http://schemas.openxmlformats.org/officeDocument/2006/relationships/ctrlProp" Target="../ctrlProps/ctrlProp701.xml"/><Relationship Id="rId810" Type="http://schemas.openxmlformats.org/officeDocument/2006/relationships/ctrlProp" Target="../ctrlProps/ctrlProp824.xml"/><Relationship Id="rId908" Type="http://schemas.openxmlformats.org/officeDocument/2006/relationships/ctrlProp" Target="../ctrlProps/ctrlProp922.xml"/><Relationship Id="rId242" Type="http://schemas.openxmlformats.org/officeDocument/2006/relationships/ctrlProp" Target="../ctrlProps/ctrlProp256.xml"/><Relationship Id="rId894" Type="http://schemas.openxmlformats.org/officeDocument/2006/relationships/ctrlProp" Target="../ctrlProps/ctrlProp908.xml"/><Relationship Id="rId37" Type="http://schemas.openxmlformats.org/officeDocument/2006/relationships/ctrlProp" Target="../ctrlProps/ctrlProp51.xml"/><Relationship Id="rId102" Type="http://schemas.openxmlformats.org/officeDocument/2006/relationships/ctrlProp" Target="../ctrlProps/ctrlProp116.xml"/><Relationship Id="rId547" Type="http://schemas.openxmlformats.org/officeDocument/2006/relationships/ctrlProp" Target="../ctrlProps/ctrlProp561.xml"/><Relationship Id="rId754" Type="http://schemas.openxmlformats.org/officeDocument/2006/relationships/ctrlProp" Target="../ctrlProps/ctrlProp768.xml"/><Relationship Id="rId961" Type="http://schemas.openxmlformats.org/officeDocument/2006/relationships/ctrlProp" Target="../ctrlProps/ctrlProp975.xml"/><Relationship Id="rId90" Type="http://schemas.openxmlformats.org/officeDocument/2006/relationships/ctrlProp" Target="../ctrlProps/ctrlProp104.xml"/><Relationship Id="rId186" Type="http://schemas.openxmlformats.org/officeDocument/2006/relationships/ctrlProp" Target="../ctrlProps/ctrlProp200.xml"/><Relationship Id="rId393" Type="http://schemas.openxmlformats.org/officeDocument/2006/relationships/ctrlProp" Target="../ctrlProps/ctrlProp407.xml"/><Relationship Id="rId407" Type="http://schemas.openxmlformats.org/officeDocument/2006/relationships/ctrlProp" Target="../ctrlProps/ctrlProp421.xml"/><Relationship Id="rId614" Type="http://schemas.openxmlformats.org/officeDocument/2006/relationships/ctrlProp" Target="../ctrlProps/ctrlProp628.xml"/><Relationship Id="rId821" Type="http://schemas.openxmlformats.org/officeDocument/2006/relationships/ctrlProp" Target="../ctrlProps/ctrlProp835.xml"/><Relationship Id="rId253" Type="http://schemas.openxmlformats.org/officeDocument/2006/relationships/ctrlProp" Target="../ctrlProps/ctrlProp267.xml"/><Relationship Id="rId460" Type="http://schemas.openxmlformats.org/officeDocument/2006/relationships/ctrlProp" Target="../ctrlProps/ctrlProp474.xml"/><Relationship Id="rId698" Type="http://schemas.openxmlformats.org/officeDocument/2006/relationships/ctrlProp" Target="../ctrlProps/ctrlProp712.xml"/><Relationship Id="rId919" Type="http://schemas.openxmlformats.org/officeDocument/2006/relationships/ctrlProp" Target="../ctrlProps/ctrlProp933.xml"/><Relationship Id="rId48" Type="http://schemas.openxmlformats.org/officeDocument/2006/relationships/ctrlProp" Target="../ctrlProps/ctrlProp62.xml"/><Relationship Id="rId113" Type="http://schemas.openxmlformats.org/officeDocument/2006/relationships/ctrlProp" Target="../ctrlProps/ctrlProp127.xml"/><Relationship Id="rId320" Type="http://schemas.openxmlformats.org/officeDocument/2006/relationships/ctrlProp" Target="../ctrlProps/ctrlProp334.xml"/><Relationship Id="rId558" Type="http://schemas.openxmlformats.org/officeDocument/2006/relationships/ctrlProp" Target="../ctrlProps/ctrlProp572.xml"/><Relationship Id="rId765" Type="http://schemas.openxmlformats.org/officeDocument/2006/relationships/ctrlProp" Target="../ctrlProps/ctrlProp779.xml"/><Relationship Id="rId972" Type="http://schemas.openxmlformats.org/officeDocument/2006/relationships/ctrlProp" Target="../ctrlProps/ctrlProp986.xml"/><Relationship Id="rId197" Type="http://schemas.openxmlformats.org/officeDocument/2006/relationships/ctrlProp" Target="../ctrlProps/ctrlProp211.xml"/><Relationship Id="rId418" Type="http://schemas.openxmlformats.org/officeDocument/2006/relationships/ctrlProp" Target="../ctrlProps/ctrlProp432.xml"/><Relationship Id="rId625" Type="http://schemas.openxmlformats.org/officeDocument/2006/relationships/ctrlProp" Target="../ctrlProps/ctrlProp639.xml"/><Relationship Id="rId832" Type="http://schemas.openxmlformats.org/officeDocument/2006/relationships/ctrlProp" Target="../ctrlProps/ctrlProp846.xml"/><Relationship Id="rId264" Type="http://schemas.openxmlformats.org/officeDocument/2006/relationships/ctrlProp" Target="../ctrlProps/ctrlProp278.xml"/><Relationship Id="rId471" Type="http://schemas.openxmlformats.org/officeDocument/2006/relationships/ctrlProp" Target="../ctrlProps/ctrlProp485.xml"/><Relationship Id="rId59" Type="http://schemas.openxmlformats.org/officeDocument/2006/relationships/ctrlProp" Target="../ctrlProps/ctrlProp73.xml"/><Relationship Id="rId124" Type="http://schemas.openxmlformats.org/officeDocument/2006/relationships/ctrlProp" Target="../ctrlProps/ctrlProp138.xml"/><Relationship Id="rId569" Type="http://schemas.openxmlformats.org/officeDocument/2006/relationships/ctrlProp" Target="../ctrlProps/ctrlProp583.xml"/><Relationship Id="rId776" Type="http://schemas.openxmlformats.org/officeDocument/2006/relationships/ctrlProp" Target="../ctrlProps/ctrlProp790.xml"/><Relationship Id="rId983" Type="http://schemas.openxmlformats.org/officeDocument/2006/relationships/ctrlProp" Target="../ctrlProps/ctrlProp997.xml"/><Relationship Id="rId331" Type="http://schemas.openxmlformats.org/officeDocument/2006/relationships/ctrlProp" Target="../ctrlProps/ctrlProp345.xml"/><Relationship Id="rId429" Type="http://schemas.openxmlformats.org/officeDocument/2006/relationships/ctrlProp" Target="../ctrlProps/ctrlProp443.xml"/><Relationship Id="rId636" Type="http://schemas.openxmlformats.org/officeDocument/2006/relationships/ctrlProp" Target="../ctrlProps/ctrlProp650.xml"/><Relationship Id="rId843" Type="http://schemas.openxmlformats.org/officeDocument/2006/relationships/ctrlProp" Target="../ctrlProps/ctrlProp857.xml"/><Relationship Id="rId275" Type="http://schemas.openxmlformats.org/officeDocument/2006/relationships/ctrlProp" Target="../ctrlProps/ctrlProp289.xml"/><Relationship Id="rId482" Type="http://schemas.openxmlformats.org/officeDocument/2006/relationships/ctrlProp" Target="../ctrlProps/ctrlProp496.xml"/><Relationship Id="rId703" Type="http://schemas.openxmlformats.org/officeDocument/2006/relationships/ctrlProp" Target="../ctrlProps/ctrlProp717.xml"/><Relationship Id="rId910" Type="http://schemas.openxmlformats.org/officeDocument/2006/relationships/ctrlProp" Target="../ctrlProps/ctrlProp924.xml"/><Relationship Id="rId135" Type="http://schemas.openxmlformats.org/officeDocument/2006/relationships/ctrlProp" Target="../ctrlProps/ctrlProp149.xml"/><Relationship Id="rId342" Type="http://schemas.openxmlformats.org/officeDocument/2006/relationships/ctrlProp" Target="../ctrlProps/ctrlProp356.xml"/><Relationship Id="rId787" Type="http://schemas.openxmlformats.org/officeDocument/2006/relationships/ctrlProp" Target="../ctrlProps/ctrlProp801.xml"/><Relationship Id="rId994" Type="http://schemas.openxmlformats.org/officeDocument/2006/relationships/ctrlProp" Target="../ctrlProps/ctrlProp1008.xml"/><Relationship Id="rId202" Type="http://schemas.openxmlformats.org/officeDocument/2006/relationships/ctrlProp" Target="../ctrlProps/ctrlProp216.xml"/><Relationship Id="rId647" Type="http://schemas.openxmlformats.org/officeDocument/2006/relationships/ctrlProp" Target="../ctrlProps/ctrlProp661.xml"/><Relationship Id="rId854" Type="http://schemas.openxmlformats.org/officeDocument/2006/relationships/ctrlProp" Target="../ctrlProps/ctrlProp868.xml"/><Relationship Id="rId286" Type="http://schemas.openxmlformats.org/officeDocument/2006/relationships/ctrlProp" Target="../ctrlProps/ctrlProp300.xml"/><Relationship Id="rId493" Type="http://schemas.openxmlformats.org/officeDocument/2006/relationships/ctrlProp" Target="../ctrlProps/ctrlProp507.xml"/><Relationship Id="rId507" Type="http://schemas.openxmlformats.org/officeDocument/2006/relationships/ctrlProp" Target="../ctrlProps/ctrlProp521.xml"/><Relationship Id="rId714" Type="http://schemas.openxmlformats.org/officeDocument/2006/relationships/ctrlProp" Target="../ctrlProps/ctrlProp728.xml"/><Relationship Id="rId921" Type="http://schemas.openxmlformats.org/officeDocument/2006/relationships/ctrlProp" Target="../ctrlProps/ctrlProp935.xml"/><Relationship Id="rId50" Type="http://schemas.openxmlformats.org/officeDocument/2006/relationships/ctrlProp" Target="../ctrlProps/ctrlProp64.xml"/><Relationship Id="rId146" Type="http://schemas.openxmlformats.org/officeDocument/2006/relationships/ctrlProp" Target="../ctrlProps/ctrlProp160.xml"/><Relationship Id="rId353" Type="http://schemas.openxmlformats.org/officeDocument/2006/relationships/ctrlProp" Target="../ctrlProps/ctrlProp367.xml"/><Relationship Id="rId560" Type="http://schemas.openxmlformats.org/officeDocument/2006/relationships/ctrlProp" Target="../ctrlProps/ctrlProp574.xml"/><Relationship Id="rId798" Type="http://schemas.openxmlformats.org/officeDocument/2006/relationships/ctrlProp" Target="../ctrlProps/ctrlProp812.xml"/><Relationship Id="rId213" Type="http://schemas.openxmlformats.org/officeDocument/2006/relationships/ctrlProp" Target="../ctrlProps/ctrlProp227.xml"/><Relationship Id="rId420" Type="http://schemas.openxmlformats.org/officeDocument/2006/relationships/ctrlProp" Target="../ctrlProps/ctrlProp434.xml"/><Relationship Id="rId658" Type="http://schemas.openxmlformats.org/officeDocument/2006/relationships/ctrlProp" Target="../ctrlProps/ctrlProp672.xml"/><Relationship Id="rId865" Type="http://schemas.openxmlformats.org/officeDocument/2006/relationships/ctrlProp" Target="../ctrlProps/ctrlProp879.xml"/><Relationship Id="rId297" Type="http://schemas.openxmlformats.org/officeDocument/2006/relationships/ctrlProp" Target="../ctrlProps/ctrlProp311.xml"/><Relationship Id="rId518" Type="http://schemas.openxmlformats.org/officeDocument/2006/relationships/ctrlProp" Target="../ctrlProps/ctrlProp532.xml"/><Relationship Id="rId725" Type="http://schemas.openxmlformats.org/officeDocument/2006/relationships/ctrlProp" Target="../ctrlProps/ctrlProp739.xml"/><Relationship Id="rId932" Type="http://schemas.openxmlformats.org/officeDocument/2006/relationships/ctrlProp" Target="../ctrlProps/ctrlProp946.xml"/><Relationship Id="rId157" Type="http://schemas.openxmlformats.org/officeDocument/2006/relationships/ctrlProp" Target="../ctrlProps/ctrlProp171.xml"/><Relationship Id="rId364" Type="http://schemas.openxmlformats.org/officeDocument/2006/relationships/ctrlProp" Target="../ctrlProps/ctrlProp378.xml"/><Relationship Id="rId1008" Type="http://schemas.openxmlformats.org/officeDocument/2006/relationships/ctrlProp" Target="../ctrlProps/ctrlProp1022.xml"/><Relationship Id="rId61" Type="http://schemas.openxmlformats.org/officeDocument/2006/relationships/ctrlProp" Target="../ctrlProps/ctrlProp75.xml"/><Relationship Id="rId571" Type="http://schemas.openxmlformats.org/officeDocument/2006/relationships/ctrlProp" Target="../ctrlProps/ctrlProp585.xml"/><Relationship Id="rId669" Type="http://schemas.openxmlformats.org/officeDocument/2006/relationships/ctrlProp" Target="../ctrlProps/ctrlProp683.xml"/><Relationship Id="rId876" Type="http://schemas.openxmlformats.org/officeDocument/2006/relationships/ctrlProp" Target="../ctrlProps/ctrlProp890.xml"/><Relationship Id="rId19" Type="http://schemas.openxmlformats.org/officeDocument/2006/relationships/ctrlProp" Target="../ctrlProps/ctrlProp33.xml"/><Relationship Id="rId224" Type="http://schemas.openxmlformats.org/officeDocument/2006/relationships/ctrlProp" Target="../ctrlProps/ctrlProp238.xml"/><Relationship Id="rId431" Type="http://schemas.openxmlformats.org/officeDocument/2006/relationships/ctrlProp" Target="../ctrlProps/ctrlProp445.xml"/><Relationship Id="rId529" Type="http://schemas.openxmlformats.org/officeDocument/2006/relationships/ctrlProp" Target="../ctrlProps/ctrlProp543.xml"/><Relationship Id="rId736" Type="http://schemas.openxmlformats.org/officeDocument/2006/relationships/ctrlProp" Target="../ctrlProps/ctrlProp750.xml"/><Relationship Id="rId168" Type="http://schemas.openxmlformats.org/officeDocument/2006/relationships/ctrlProp" Target="../ctrlProps/ctrlProp182.xml"/><Relationship Id="rId943" Type="http://schemas.openxmlformats.org/officeDocument/2006/relationships/ctrlProp" Target="../ctrlProps/ctrlProp957.xml"/><Relationship Id="rId1019" Type="http://schemas.openxmlformats.org/officeDocument/2006/relationships/ctrlProp" Target="../ctrlProps/ctrlProp1033.xml"/><Relationship Id="rId72" Type="http://schemas.openxmlformats.org/officeDocument/2006/relationships/ctrlProp" Target="../ctrlProps/ctrlProp86.xml"/><Relationship Id="rId375" Type="http://schemas.openxmlformats.org/officeDocument/2006/relationships/ctrlProp" Target="../ctrlProps/ctrlProp389.xml"/><Relationship Id="rId582" Type="http://schemas.openxmlformats.org/officeDocument/2006/relationships/ctrlProp" Target="../ctrlProps/ctrlProp596.xml"/><Relationship Id="rId803" Type="http://schemas.openxmlformats.org/officeDocument/2006/relationships/ctrlProp" Target="../ctrlProps/ctrlProp817.xml"/><Relationship Id="rId3" Type="http://schemas.openxmlformats.org/officeDocument/2006/relationships/vmlDrawing" Target="../drawings/vmlDrawing18.vml"/><Relationship Id="rId235" Type="http://schemas.openxmlformats.org/officeDocument/2006/relationships/ctrlProp" Target="../ctrlProps/ctrlProp249.xml"/><Relationship Id="rId442" Type="http://schemas.openxmlformats.org/officeDocument/2006/relationships/ctrlProp" Target="../ctrlProps/ctrlProp456.xml"/><Relationship Id="rId887" Type="http://schemas.openxmlformats.org/officeDocument/2006/relationships/ctrlProp" Target="../ctrlProps/ctrlProp901.xml"/><Relationship Id="rId302" Type="http://schemas.openxmlformats.org/officeDocument/2006/relationships/ctrlProp" Target="../ctrlProps/ctrlProp316.xml"/><Relationship Id="rId747" Type="http://schemas.openxmlformats.org/officeDocument/2006/relationships/ctrlProp" Target="../ctrlProps/ctrlProp761.xml"/><Relationship Id="rId954" Type="http://schemas.openxmlformats.org/officeDocument/2006/relationships/ctrlProp" Target="../ctrlProps/ctrlProp968.xml"/><Relationship Id="rId83" Type="http://schemas.openxmlformats.org/officeDocument/2006/relationships/ctrlProp" Target="../ctrlProps/ctrlProp97.xml"/><Relationship Id="rId179" Type="http://schemas.openxmlformats.org/officeDocument/2006/relationships/ctrlProp" Target="../ctrlProps/ctrlProp193.xml"/><Relationship Id="rId386" Type="http://schemas.openxmlformats.org/officeDocument/2006/relationships/ctrlProp" Target="../ctrlProps/ctrlProp400.xml"/><Relationship Id="rId593" Type="http://schemas.openxmlformats.org/officeDocument/2006/relationships/ctrlProp" Target="../ctrlProps/ctrlProp607.xml"/><Relationship Id="rId607" Type="http://schemas.openxmlformats.org/officeDocument/2006/relationships/ctrlProp" Target="../ctrlProps/ctrlProp621.xml"/><Relationship Id="rId814" Type="http://schemas.openxmlformats.org/officeDocument/2006/relationships/ctrlProp" Target="../ctrlProps/ctrlProp828.xml"/><Relationship Id="rId246" Type="http://schemas.openxmlformats.org/officeDocument/2006/relationships/ctrlProp" Target="../ctrlProps/ctrlProp260.xml"/><Relationship Id="rId453" Type="http://schemas.openxmlformats.org/officeDocument/2006/relationships/ctrlProp" Target="../ctrlProps/ctrlProp467.xml"/><Relationship Id="rId660" Type="http://schemas.openxmlformats.org/officeDocument/2006/relationships/ctrlProp" Target="../ctrlProps/ctrlProp674.xml"/><Relationship Id="rId898" Type="http://schemas.openxmlformats.org/officeDocument/2006/relationships/ctrlProp" Target="../ctrlProps/ctrlProp912.xml"/><Relationship Id="rId106" Type="http://schemas.openxmlformats.org/officeDocument/2006/relationships/ctrlProp" Target="../ctrlProps/ctrlProp120.xml"/><Relationship Id="rId313" Type="http://schemas.openxmlformats.org/officeDocument/2006/relationships/ctrlProp" Target="../ctrlProps/ctrlProp327.xml"/><Relationship Id="rId758" Type="http://schemas.openxmlformats.org/officeDocument/2006/relationships/ctrlProp" Target="../ctrlProps/ctrlProp772.xml"/><Relationship Id="rId965" Type="http://schemas.openxmlformats.org/officeDocument/2006/relationships/ctrlProp" Target="../ctrlProps/ctrlProp979.xml"/><Relationship Id="rId10" Type="http://schemas.openxmlformats.org/officeDocument/2006/relationships/ctrlProp" Target="../ctrlProps/ctrlProp24.xml"/><Relationship Id="rId94" Type="http://schemas.openxmlformats.org/officeDocument/2006/relationships/ctrlProp" Target="../ctrlProps/ctrlProp108.xml"/><Relationship Id="rId397" Type="http://schemas.openxmlformats.org/officeDocument/2006/relationships/ctrlProp" Target="../ctrlProps/ctrlProp411.xml"/><Relationship Id="rId520" Type="http://schemas.openxmlformats.org/officeDocument/2006/relationships/ctrlProp" Target="../ctrlProps/ctrlProp534.xml"/><Relationship Id="rId618" Type="http://schemas.openxmlformats.org/officeDocument/2006/relationships/ctrlProp" Target="../ctrlProps/ctrlProp632.xml"/><Relationship Id="rId825" Type="http://schemas.openxmlformats.org/officeDocument/2006/relationships/ctrlProp" Target="../ctrlProps/ctrlProp839.xml"/><Relationship Id="rId257" Type="http://schemas.openxmlformats.org/officeDocument/2006/relationships/ctrlProp" Target="../ctrlProps/ctrlProp271.xml"/><Relationship Id="rId464" Type="http://schemas.openxmlformats.org/officeDocument/2006/relationships/ctrlProp" Target="../ctrlProps/ctrlProp478.xml"/><Relationship Id="rId1010" Type="http://schemas.openxmlformats.org/officeDocument/2006/relationships/ctrlProp" Target="../ctrlProps/ctrlProp1024.xml"/><Relationship Id="rId117" Type="http://schemas.openxmlformats.org/officeDocument/2006/relationships/ctrlProp" Target="../ctrlProps/ctrlProp131.xml"/><Relationship Id="rId671" Type="http://schemas.openxmlformats.org/officeDocument/2006/relationships/ctrlProp" Target="../ctrlProps/ctrlProp685.xml"/><Relationship Id="rId769" Type="http://schemas.openxmlformats.org/officeDocument/2006/relationships/ctrlProp" Target="../ctrlProps/ctrlProp783.xml"/><Relationship Id="rId976" Type="http://schemas.openxmlformats.org/officeDocument/2006/relationships/ctrlProp" Target="../ctrlProps/ctrlProp990.xml"/></Relationships>
</file>

<file path=xl/worksheets/_rels/sheet61.xml.rels><?xml version="1.0" encoding="UTF-8" standalone="yes"?>
<Relationships xmlns="http://schemas.openxmlformats.org/package/2006/relationships"><Relationship Id="rId21" Type="http://schemas.openxmlformats.org/officeDocument/2006/relationships/ctrlProp" Target="../ctrlProps/ctrlProp1060.xml"/><Relationship Id="rId324" Type="http://schemas.openxmlformats.org/officeDocument/2006/relationships/ctrlProp" Target="../ctrlProps/ctrlProp1363.xml"/><Relationship Id="rId531" Type="http://schemas.openxmlformats.org/officeDocument/2006/relationships/ctrlProp" Target="../ctrlProps/ctrlProp1570.xml"/><Relationship Id="rId629" Type="http://schemas.openxmlformats.org/officeDocument/2006/relationships/ctrlProp" Target="../ctrlProps/ctrlProp1668.xml"/><Relationship Id="rId170" Type="http://schemas.openxmlformats.org/officeDocument/2006/relationships/ctrlProp" Target="../ctrlProps/ctrlProp1209.xml"/><Relationship Id="rId836" Type="http://schemas.openxmlformats.org/officeDocument/2006/relationships/ctrlProp" Target="../ctrlProps/ctrlProp1875.xml"/><Relationship Id="rId1021" Type="http://schemas.openxmlformats.org/officeDocument/2006/relationships/ctrlProp" Target="../ctrlProps/ctrlProp2060.xml"/><Relationship Id="rId268" Type="http://schemas.openxmlformats.org/officeDocument/2006/relationships/ctrlProp" Target="../ctrlProps/ctrlProp1307.xml"/><Relationship Id="rId475" Type="http://schemas.openxmlformats.org/officeDocument/2006/relationships/ctrlProp" Target="../ctrlProps/ctrlProp1514.xml"/><Relationship Id="rId682" Type="http://schemas.openxmlformats.org/officeDocument/2006/relationships/ctrlProp" Target="../ctrlProps/ctrlProp1721.xml"/><Relationship Id="rId903" Type="http://schemas.openxmlformats.org/officeDocument/2006/relationships/ctrlProp" Target="../ctrlProps/ctrlProp1942.xml"/><Relationship Id="rId32" Type="http://schemas.openxmlformats.org/officeDocument/2006/relationships/ctrlProp" Target="../ctrlProps/ctrlProp1071.xml"/><Relationship Id="rId128" Type="http://schemas.openxmlformats.org/officeDocument/2006/relationships/ctrlProp" Target="../ctrlProps/ctrlProp1167.xml"/><Relationship Id="rId335" Type="http://schemas.openxmlformats.org/officeDocument/2006/relationships/ctrlProp" Target="../ctrlProps/ctrlProp1374.xml"/><Relationship Id="rId542" Type="http://schemas.openxmlformats.org/officeDocument/2006/relationships/ctrlProp" Target="../ctrlProps/ctrlProp1581.xml"/><Relationship Id="rId987" Type="http://schemas.openxmlformats.org/officeDocument/2006/relationships/ctrlProp" Target="../ctrlProps/ctrlProp2026.xml"/><Relationship Id="rId181" Type="http://schemas.openxmlformats.org/officeDocument/2006/relationships/ctrlProp" Target="../ctrlProps/ctrlProp1220.xml"/><Relationship Id="rId402" Type="http://schemas.openxmlformats.org/officeDocument/2006/relationships/ctrlProp" Target="../ctrlProps/ctrlProp1441.xml"/><Relationship Id="rId847" Type="http://schemas.openxmlformats.org/officeDocument/2006/relationships/ctrlProp" Target="../ctrlProps/ctrlProp1886.xml"/><Relationship Id="rId279" Type="http://schemas.openxmlformats.org/officeDocument/2006/relationships/ctrlProp" Target="../ctrlProps/ctrlProp1318.xml"/><Relationship Id="rId486" Type="http://schemas.openxmlformats.org/officeDocument/2006/relationships/ctrlProp" Target="../ctrlProps/ctrlProp1525.xml"/><Relationship Id="rId693" Type="http://schemas.openxmlformats.org/officeDocument/2006/relationships/ctrlProp" Target="../ctrlProps/ctrlProp1732.xml"/><Relationship Id="rId707" Type="http://schemas.openxmlformats.org/officeDocument/2006/relationships/ctrlProp" Target="../ctrlProps/ctrlProp1746.xml"/><Relationship Id="rId914" Type="http://schemas.openxmlformats.org/officeDocument/2006/relationships/ctrlProp" Target="../ctrlProps/ctrlProp1953.xml"/><Relationship Id="rId43" Type="http://schemas.openxmlformats.org/officeDocument/2006/relationships/ctrlProp" Target="../ctrlProps/ctrlProp1082.xml"/><Relationship Id="rId139" Type="http://schemas.openxmlformats.org/officeDocument/2006/relationships/ctrlProp" Target="../ctrlProps/ctrlProp1178.xml"/><Relationship Id="rId346" Type="http://schemas.openxmlformats.org/officeDocument/2006/relationships/ctrlProp" Target="../ctrlProps/ctrlProp1385.xml"/><Relationship Id="rId553" Type="http://schemas.openxmlformats.org/officeDocument/2006/relationships/ctrlProp" Target="../ctrlProps/ctrlProp1592.xml"/><Relationship Id="rId760" Type="http://schemas.openxmlformats.org/officeDocument/2006/relationships/ctrlProp" Target="../ctrlProps/ctrlProp1799.xml"/><Relationship Id="rId998" Type="http://schemas.openxmlformats.org/officeDocument/2006/relationships/ctrlProp" Target="../ctrlProps/ctrlProp2037.xml"/><Relationship Id="rId192" Type="http://schemas.openxmlformats.org/officeDocument/2006/relationships/ctrlProp" Target="../ctrlProps/ctrlProp1231.xml"/><Relationship Id="rId206" Type="http://schemas.openxmlformats.org/officeDocument/2006/relationships/ctrlProp" Target="../ctrlProps/ctrlProp1245.xml"/><Relationship Id="rId413" Type="http://schemas.openxmlformats.org/officeDocument/2006/relationships/ctrlProp" Target="../ctrlProps/ctrlProp1452.xml"/><Relationship Id="rId858" Type="http://schemas.openxmlformats.org/officeDocument/2006/relationships/ctrlProp" Target="../ctrlProps/ctrlProp1897.xml"/><Relationship Id="rId497" Type="http://schemas.openxmlformats.org/officeDocument/2006/relationships/ctrlProp" Target="../ctrlProps/ctrlProp1536.xml"/><Relationship Id="rId620" Type="http://schemas.openxmlformats.org/officeDocument/2006/relationships/ctrlProp" Target="../ctrlProps/ctrlProp1659.xml"/><Relationship Id="rId718" Type="http://schemas.openxmlformats.org/officeDocument/2006/relationships/ctrlProp" Target="../ctrlProps/ctrlProp1757.xml"/><Relationship Id="rId925" Type="http://schemas.openxmlformats.org/officeDocument/2006/relationships/ctrlProp" Target="../ctrlProps/ctrlProp1964.xml"/><Relationship Id="rId357" Type="http://schemas.openxmlformats.org/officeDocument/2006/relationships/ctrlProp" Target="../ctrlProps/ctrlProp1396.xml"/><Relationship Id="rId54" Type="http://schemas.openxmlformats.org/officeDocument/2006/relationships/ctrlProp" Target="../ctrlProps/ctrlProp1093.xml"/><Relationship Id="rId217" Type="http://schemas.openxmlformats.org/officeDocument/2006/relationships/ctrlProp" Target="../ctrlProps/ctrlProp1256.xml"/><Relationship Id="rId564" Type="http://schemas.openxmlformats.org/officeDocument/2006/relationships/ctrlProp" Target="../ctrlProps/ctrlProp1603.xml"/><Relationship Id="rId771" Type="http://schemas.openxmlformats.org/officeDocument/2006/relationships/ctrlProp" Target="../ctrlProps/ctrlProp1810.xml"/><Relationship Id="rId869" Type="http://schemas.openxmlformats.org/officeDocument/2006/relationships/ctrlProp" Target="../ctrlProps/ctrlProp1908.xml"/><Relationship Id="rId424" Type="http://schemas.openxmlformats.org/officeDocument/2006/relationships/ctrlProp" Target="../ctrlProps/ctrlProp1463.xml"/><Relationship Id="rId631" Type="http://schemas.openxmlformats.org/officeDocument/2006/relationships/ctrlProp" Target="../ctrlProps/ctrlProp1670.xml"/><Relationship Id="rId729" Type="http://schemas.openxmlformats.org/officeDocument/2006/relationships/ctrlProp" Target="../ctrlProps/ctrlProp1768.xml"/><Relationship Id="rId270" Type="http://schemas.openxmlformats.org/officeDocument/2006/relationships/ctrlProp" Target="../ctrlProps/ctrlProp1309.xml"/><Relationship Id="rId936" Type="http://schemas.openxmlformats.org/officeDocument/2006/relationships/ctrlProp" Target="../ctrlProps/ctrlProp1975.xml"/><Relationship Id="rId65" Type="http://schemas.openxmlformats.org/officeDocument/2006/relationships/ctrlProp" Target="../ctrlProps/ctrlProp1104.xml"/><Relationship Id="rId130" Type="http://schemas.openxmlformats.org/officeDocument/2006/relationships/ctrlProp" Target="../ctrlProps/ctrlProp1169.xml"/><Relationship Id="rId368" Type="http://schemas.openxmlformats.org/officeDocument/2006/relationships/ctrlProp" Target="../ctrlProps/ctrlProp1407.xml"/><Relationship Id="rId575" Type="http://schemas.openxmlformats.org/officeDocument/2006/relationships/ctrlProp" Target="../ctrlProps/ctrlProp1614.xml"/><Relationship Id="rId782" Type="http://schemas.openxmlformats.org/officeDocument/2006/relationships/ctrlProp" Target="../ctrlProps/ctrlProp1821.xml"/><Relationship Id="rId228" Type="http://schemas.openxmlformats.org/officeDocument/2006/relationships/ctrlProp" Target="../ctrlProps/ctrlProp1267.xml"/><Relationship Id="rId435" Type="http://schemas.openxmlformats.org/officeDocument/2006/relationships/ctrlProp" Target="../ctrlProps/ctrlProp1474.xml"/><Relationship Id="rId642" Type="http://schemas.openxmlformats.org/officeDocument/2006/relationships/ctrlProp" Target="../ctrlProps/ctrlProp1681.xml"/><Relationship Id="rId281" Type="http://schemas.openxmlformats.org/officeDocument/2006/relationships/ctrlProp" Target="../ctrlProps/ctrlProp1320.xml"/><Relationship Id="rId502" Type="http://schemas.openxmlformats.org/officeDocument/2006/relationships/ctrlProp" Target="../ctrlProps/ctrlProp1541.xml"/><Relationship Id="rId947" Type="http://schemas.openxmlformats.org/officeDocument/2006/relationships/ctrlProp" Target="../ctrlProps/ctrlProp1986.xml"/><Relationship Id="rId76" Type="http://schemas.openxmlformats.org/officeDocument/2006/relationships/ctrlProp" Target="../ctrlProps/ctrlProp1115.xml"/><Relationship Id="rId141" Type="http://schemas.openxmlformats.org/officeDocument/2006/relationships/ctrlProp" Target="../ctrlProps/ctrlProp1180.xml"/><Relationship Id="rId379" Type="http://schemas.openxmlformats.org/officeDocument/2006/relationships/ctrlProp" Target="../ctrlProps/ctrlProp1418.xml"/><Relationship Id="rId586" Type="http://schemas.openxmlformats.org/officeDocument/2006/relationships/ctrlProp" Target="../ctrlProps/ctrlProp1625.xml"/><Relationship Id="rId793" Type="http://schemas.openxmlformats.org/officeDocument/2006/relationships/ctrlProp" Target="../ctrlProps/ctrlProp1832.xml"/><Relationship Id="rId807" Type="http://schemas.openxmlformats.org/officeDocument/2006/relationships/ctrlProp" Target="../ctrlProps/ctrlProp1846.xml"/><Relationship Id="rId7" Type="http://schemas.openxmlformats.org/officeDocument/2006/relationships/ctrlProp" Target="../ctrlProps/ctrlProp1046.xml"/><Relationship Id="rId239" Type="http://schemas.openxmlformats.org/officeDocument/2006/relationships/ctrlProp" Target="../ctrlProps/ctrlProp1278.xml"/><Relationship Id="rId446" Type="http://schemas.openxmlformats.org/officeDocument/2006/relationships/ctrlProp" Target="../ctrlProps/ctrlProp1485.xml"/><Relationship Id="rId653" Type="http://schemas.openxmlformats.org/officeDocument/2006/relationships/ctrlProp" Target="../ctrlProps/ctrlProp1692.xml"/><Relationship Id="rId292" Type="http://schemas.openxmlformats.org/officeDocument/2006/relationships/ctrlProp" Target="../ctrlProps/ctrlProp1331.xml"/><Relationship Id="rId306" Type="http://schemas.openxmlformats.org/officeDocument/2006/relationships/ctrlProp" Target="../ctrlProps/ctrlProp1345.xml"/><Relationship Id="rId860" Type="http://schemas.openxmlformats.org/officeDocument/2006/relationships/ctrlProp" Target="../ctrlProps/ctrlProp1899.xml"/><Relationship Id="rId958" Type="http://schemas.openxmlformats.org/officeDocument/2006/relationships/ctrlProp" Target="../ctrlProps/ctrlProp1997.xml"/><Relationship Id="rId87" Type="http://schemas.openxmlformats.org/officeDocument/2006/relationships/ctrlProp" Target="../ctrlProps/ctrlProp1126.xml"/><Relationship Id="rId513" Type="http://schemas.openxmlformats.org/officeDocument/2006/relationships/ctrlProp" Target="../ctrlProps/ctrlProp1552.xml"/><Relationship Id="rId597" Type="http://schemas.openxmlformats.org/officeDocument/2006/relationships/ctrlProp" Target="../ctrlProps/ctrlProp1636.xml"/><Relationship Id="rId720" Type="http://schemas.openxmlformats.org/officeDocument/2006/relationships/ctrlProp" Target="../ctrlProps/ctrlProp1759.xml"/><Relationship Id="rId818" Type="http://schemas.openxmlformats.org/officeDocument/2006/relationships/ctrlProp" Target="../ctrlProps/ctrlProp1857.xml"/><Relationship Id="rId152" Type="http://schemas.openxmlformats.org/officeDocument/2006/relationships/ctrlProp" Target="../ctrlProps/ctrlProp1191.xml"/><Relationship Id="rId457" Type="http://schemas.openxmlformats.org/officeDocument/2006/relationships/ctrlProp" Target="../ctrlProps/ctrlProp1496.xml"/><Relationship Id="rId1003" Type="http://schemas.openxmlformats.org/officeDocument/2006/relationships/ctrlProp" Target="../ctrlProps/ctrlProp2042.xml"/><Relationship Id="rId664" Type="http://schemas.openxmlformats.org/officeDocument/2006/relationships/ctrlProp" Target="../ctrlProps/ctrlProp1703.xml"/><Relationship Id="rId871" Type="http://schemas.openxmlformats.org/officeDocument/2006/relationships/ctrlProp" Target="../ctrlProps/ctrlProp1910.xml"/><Relationship Id="rId969" Type="http://schemas.openxmlformats.org/officeDocument/2006/relationships/ctrlProp" Target="../ctrlProps/ctrlProp2008.xml"/><Relationship Id="rId14" Type="http://schemas.openxmlformats.org/officeDocument/2006/relationships/ctrlProp" Target="../ctrlProps/ctrlProp1053.xml"/><Relationship Id="rId317" Type="http://schemas.openxmlformats.org/officeDocument/2006/relationships/ctrlProp" Target="../ctrlProps/ctrlProp1356.xml"/><Relationship Id="rId524" Type="http://schemas.openxmlformats.org/officeDocument/2006/relationships/ctrlProp" Target="../ctrlProps/ctrlProp1563.xml"/><Relationship Id="rId731" Type="http://schemas.openxmlformats.org/officeDocument/2006/relationships/ctrlProp" Target="../ctrlProps/ctrlProp1770.xml"/><Relationship Id="rId98" Type="http://schemas.openxmlformats.org/officeDocument/2006/relationships/ctrlProp" Target="../ctrlProps/ctrlProp1137.xml"/><Relationship Id="rId163" Type="http://schemas.openxmlformats.org/officeDocument/2006/relationships/ctrlProp" Target="../ctrlProps/ctrlProp1202.xml"/><Relationship Id="rId370" Type="http://schemas.openxmlformats.org/officeDocument/2006/relationships/ctrlProp" Target="../ctrlProps/ctrlProp1409.xml"/><Relationship Id="rId829" Type="http://schemas.openxmlformats.org/officeDocument/2006/relationships/ctrlProp" Target="../ctrlProps/ctrlProp1868.xml"/><Relationship Id="rId1014" Type="http://schemas.openxmlformats.org/officeDocument/2006/relationships/ctrlProp" Target="../ctrlProps/ctrlProp2053.xml"/><Relationship Id="rId230" Type="http://schemas.openxmlformats.org/officeDocument/2006/relationships/ctrlProp" Target="../ctrlProps/ctrlProp1269.xml"/><Relationship Id="rId468" Type="http://schemas.openxmlformats.org/officeDocument/2006/relationships/ctrlProp" Target="../ctrlProps/ctrlProp1507.xml"/><Relationship Id="rId675" Type="http://schemas.openxmlformats.org/officeDocument/2006/relationships/ctrlProp" Target="../ctrlProps/ctrlProp1714.xml"/><Relationship Id="rId882" Type="http://schemas.openxmlformats.org/officeDocument/2006/relationships/ctrlProp" Target="../ctrlProps/ctrlProp1921.xml"/><Relationship Id="rId25" Type="http://schemas.openxmlformats.org/officeDocument/2006/relationships/ctrlProp" Target="../ctrlProps/ctrlProp1064.xml"/><Relationship Id="rId328" Type="http://schemas.openxmlformats.org/officeDocument/2006/relationships/ctrlProp" Target="../ctrlProps/ctrlProp1367.xml"/><Relationship Id="rId535" Type="http://schemas.openxmlformats.org/officeDocument/2006/relationships/ctrlProp" Target="../ctrlProps/ctrlProp1574.xml"/><Relationship Id="rId742" Type="http://schemas.openxmlformats.org/officeDocument/2006/relationships/ctrlProp" Target="../ctrlProps/ctrlProp1781.xml"/><Relationship Id="rId174" Type="http://schemas.openxmlformats.org/officeDocument/2006/relationships/ctrlProp" Target="../ctrlProps/ctrlProp1213.xml"/><Relationship Id="rId381" Type="http://schemas.openxmlformats.org/officeDocument/2006/relationships/ctrlProp" Target="../ctrlProps/ctrlProp1420.xml"/><Relationship Id="rId602" Type="http://schemas.openxmlformats.org/officeDocument/2006/relationships/ctrlProp" Target="../ctrlProps/ctrlProp1641.xml"/><Relationship Id="rId1025" Type="http://schemas.openxmlformats.org/officeDocument/2006/relationships/ctrlProp" Target="../ctrlProps/ctrlProp2064.xml"/><Relationship Id="rId241" Type="http://schemas.openxmlformats.org/officeDocument/2006/relationships/ctrlProp" Target="../ctrlProps/ctrlProp1280.xml"/><Relationship Id="rId479" Type="http://schemas.openxmlformats.org/officeDocument/2006/relationships/ctrlProp" Target="../ctrlProps/ctrlProp1518.xml"/><Relationship Id="rId686" Type="http://schemas.openxmlformats.org/officeDocument/2006/relationships/ctrlProp" Target="../ctrlProps/ctrlProp1725.xml"/><Relationship Id="rId893" Type="http://schemas.openxmlformats.org/officeDocument/2006/relationships/ctrlProp" Target="../ctrlProps/ctrlProp1932.xml"/><Relationship Id="rId907" Type="http://schemas.openxmlformats.org/officeDocument/2006/relationships/ctrlProp" Target="../ctrlProps/ctrlProp1946.xml"/><Relationship Id="rId36" Type="http://schemas.openxmlformats.org/officeDocument/2006/relationships/ctrlProp" Target="../ctrlProps/ctrlProp1075.xml"/><Relationship Id="rId339" Type="http://schemas.openxmlformats.org/officeDocument/2006/relationships/ctrlProp" Target="../ctrlProps/ctrlProp1378.xml"/><Relationship Id="rId546" Type="http://schemas.openxmlformats.org/officeDocument/2006/relationships/ctrlProp" Target="../ctrlProps/ctrlProp1585.xml"/><Relationship Id="rId753" Type="http://schemas.openxmlformats.org/officeDocument/2006/relationships/ctrlProp" Target="../ctrlProps/ctrlProp1792.xml"/><Relationship Id="rId101" Type="http://schemas.openxmlformats.org/officeDocument/2006/relationships/ctrlProp" Target="../ctrlProps/ctrlProp1140.xml"/><Relationship Id="rId185" Type="http://schemas.openxmlformats.org/officeDocument/2006/relationships/ctrlProp" Target="../ctrlProps/ctrlProp1224.xml"/><Relationship Id="rId406" Type="http://schemas.openxmlformats.org/officeDocument/2006/relationships/ctrlProp" Target="../ctrlProps/ctrlProp1445.xml"/><Relationship Id="rId960" Type="http://schemas.openxmlformats.org/officeDocument/2006/relationships/ctrlProp" Target="../ctrlProps/ctrlProp1999.xml"/><Relationship Id="rId392" Type="http://schemas.openxmlformats.org/officeDocument/2006/relationships/ctrlProp" Target="../ctrlProps/ctrlProp1431.xml"/><Relationship Id="rId613" Type="http://schemas.openxmlformats.org/officeDocument/2006/relationships/ctrlProp" Target="../ctrlProps/ctrlProp1652.xml"/><Relationship Id="rId697" Type="http://schemas.openxmlformats.org/officeDocument/2006/relationships/ctrlProp" Target="../ctrlProps/ctrlProp1736.xml"/><Relationship Id="rId820" Type="http://schemas.openxmlformats.org/officeDocument/2006/relationships/ctrlProp" Target="../ctrlProps/ctrlProp1859.xml"/><Relationship Id="rId918" Type="http://schemas.openxmlformats.org/officeDocument/2006/relationships/ctrlProp" Target="../ctrlProps/ctrlProp1957.xml"/><Relationship Id="rId252" Type="http://schemas.openxmlformats.org/officeDocument/2006/relationships/ctrlProp" Target="../ctrlProps/ctrlProp1291.xml"/><Relationship Id="rId47" Type="http://schemas.openxmlformats.org/officeDocument/2006/relationships/ctrlProp" Target="../ctrlProps/ctrlProp1086.xml"/><Relationship Id="rId112" Type="http://schemas.openxmlformats.org/officeDocument/2006/relationships/ctrlProp" Target="../ctrlProps/ctrlProp1151.xml"/><Relationship Id="rId557" Type="http://schemas.openxmlformats.org/officeDocument/2006/relationships/ctrlProp" Target="../ctrlProps/ctrlProp1596.xml"/><Relationship Id="rId764" Type="http://schemas.openxmlformats.org/officeDocument/2006/relationships/ctrlProp" Target="../ctrlProps/ctrlProp1803.xml"/><Relationship Id="rId971" Type="http://schemas.openxmlformats.org/officeDocument/2006/relationships/ctrlProp" Target="../ctrlProps/ctrlProp2010.xml"/><Relationship Id="rId196" Type="http://schemas.openxmlformats.org/officeDocument/2006/relationships/ctrlProp" Target="../ctrlProps/ctrlProp1235.xml"/><Relationship Id="rId417" Type="http://schemas.openxmlformats.org/officeDocument/2006/relationships/ctrlProp" Target="../ctrlProps/ctrlProp1456.xml"/><Relationship Id="rId624" Type="http://schemas.openxmlformats.org/officeDocument/2006/relationships/ctrlProp" Target="../ctrlProps/ctrlProp1663.xml"/><Relationship Id="rId831" Type="http://schemas.openxmlformats.org/officeDocument/2006/relationships/ctrlProp" Target="../ctrlProps/ctrlProp1870.xml"/><Relationship Id="rId263" Type="http://schemas.openxmlformats.org/officeDocument/2006/relationships/ctrlProp" Target="../ctrlProps/ctrlProp1302.xml"/><Relationship Id="rId470" Type="http://schemas.openxmlformats.org/officeDocument/2006/relationships/ctrlProp" Target="../ctrlProps/ctrlProp1509.xml"/><Relationship Id="rId929" Type="http://schemas.openxmlformats.org/officeDocument/2006/relationships/ctrlProp" Target="../ctrlProps/ctrlProp1968.xml"/><Relationship Id="rId58" Type="http://schemas.openxmlformats.org/officeDocument/2006/relationships/ctrlProp" Target="../ctrlProps/ctrlProp1097.xml"/><Relationship Id="rId123" Type="http://schemas.openxmlformats.org/officeDocument/2006/relationships/ctrlProp" Target="../ctrlProps/ctrlProp1162.xml"/><Relationship Id="rId330" Type="http://schemas.openxmlformats.org/officeDocument/2006/relationships/ctrlProp" Target="../ctrlProps/ctrlProp1369.xml"/><Relationship Id="rId568" Type="http://schemas.openxmlformats.org/officeDocument/2006/relationships/ctrlProp" Target="../ctrlProps/ctrlProp1607.xml"/><Relationship Id="rId775" Type="http://schemas.openxmlformats.org/officeDocument/2006/relationships/ctrlProp" Target="../ctrlProps/ctrlProp1814.xml"/><Relationship Id="rId982" Type="http://schemas.openxmlformats.org/officeDocument/2006/relationships/ctrlProp" Target="../ctrlProps/ctrlProp2021.xml"/><Relationship Id="rId428" Type="http://schemas.openxmlformats.org/officeDocument/2006/relationships/ctrlProp" Target="../ctrlProps/ctrlProp1467.xml"/><Relationship Id="rId635" Type="http://schemas.openxmlformats.org/officeDocument/2006/relationships/ctrlProp" Target="../ctrlProps/ctrlProp1674.xml"/><Relationship Id="rId842" Type="http://schemas.openxmlformats.org/officeDocument/2006/relationships/ctrlProp" Target="../ctrlProps/ctrlProp1881.xml"/><Relationship Id="rId274" Type="http://schemas.openxmlformats.org/officeDocument/2006/relationships/ctrlProp" Target="../ctrlProps/ctrlProp1313.xml"/><Relationship Id="rId481" Type="http://schemas.openxmlformats.org/officeDocument/2006/relationships/ctrlProp" Target="../ctrlProps/ctrlProp1520.xml"/><Relationship Id="rId702" Type="http://schemas.openxmlformats.org/officeDocument/2006/relationships/ctrlProp" Target="../ctrlProps/ctrlProp1741.xml"/><Relationship Id="rId69" Type="http://schemas.openxmlformats.org/officeDocument/2006/relationships/ctrlProp" Target="../ctrlProps/ctrlProp1108.xml"/><Relationship Id="rId134" Type="http://schemas.openxmlformats.org/officeDocument/2006/relationships/ctrlProp" Target="../ctrlProps/ctrlProp1173.xml"/><Relationship Id="rId579" Type="http://schemas.openxmlformats.org/officeDocument/2006/relationships/ctrlProp" Target="../ctrlProps/ctrlProp1618.xml"/><Relationship Id="rId786" Type="http://schemas.openxmlformats.org/officeDocument/2006/relationships/ctrlProp" Target="../ctrlProps/ctrlProp1825.xml"/><Relationship Id="rId993" Type="http://schemas.openxmlformats.org/officeDocument/2006/relationships/ctrlProp" Target="../ctrlProps/ctrlProp2032.xml"/><Relationship Id="rId341" Type="http://schemas.openxmlformats.org/officeDocument/2006/relationships/ctrlProp" Target="../ctrlProps/ctrlProp1380.xml"/><Relationship Id="rId439" Type="http://schemas.openxmlformats.org/officeDocument/2006/relationships/ctrlProp" Target="../ctrlProps/ctrlProp1478.xml"/><Relationship Id="rId646" Type="http://schemas.openxmlformats.org/officeDocument/2006/relationships/ctrlProp" Target="../ctrlProps/ctrlProp1685.xml"/><Relationship Id="rId201" Type="http://schemas.openxmlformats.org/officeDocument/2006/relationships/ctrlProp" Target="../ctrlProps/ctrlProp1240.xml"/><Relationship Id="rId285" Type="http://schemas.openxmlformats.org/officeDocument/2006/relationships/ctrlProp" Target="../ctrlProps/ctrlProp1324.xml"/><Relationship Id="rId506" Type="http://schemas.openxmlformats.org/officeDocument/2006/relationships/ctrlProp" Target="../ctrlProps/ctrlProp1545.xml"/><Relationship Id="rId853" Type="http://schemas.openxmlformats.org/officeDocument/2006/relationships/ctrlProp" Target="../ctrlProps/ctrlProp1892.xml"/><Relationship Id="rId492" Type="http://schemas.openxmlformats.org/officeDocument/2006/relationships/ctrlProp" Target="../ctrlProps/ctrlProp1531.xml"/><Relationship Id="rId713" Type="http://schemas.openxmlformats.org/officeDocument/2006/relationships/ctrlProp" Target="../ctrlProps/ctrlProp1752.xml"/><Relationship Id="rId797" Type="http://schemas.openxmlformats.org/officeDocument/2006/relationships/ctrlProp" Target="../ctrlProps/ctrlProp1836.xml"/><Relationship Id="rId920" Type="http://schemas.openxmlformats.org/officeDocument/2006/relationships/ctrlProp" Target="../ctrlProps/ctrlProp1959.xml"/><Relationship Id="rId145" Type="http://schemas.openxmlformats.org/officeDocument/2006/relationships/ctrlProp" Target="../ctrlProps/ctrlProp1184.xml"/><Relationship Id="rId352" Type="http://schemas.openxmlformats.org/officeDocument/2006/relationships/ctrlProp" Target="../ctrlProps/ctrlProp1391.xml"/><Relationship Id="rId212" Type="http://schemas.openxmlformats.org/officeDocument/2006/relationships/ctrlProp" Target="../ctrlProps/ctrlProp1251.xml"/><Relationship Id="rId657" Type="http://schemas.openxmlformats.org/officeDocument/2006/relationships/ctrlProp" Target="../ctrlProps/ctrlProp1696.xml"/><Relationship Id="rId864" Type="http://schemas.openxmlformats.org/officeDocument/2006/relationships/ctrlProp" Target="../ctrlProps/ctrlProp1903.xml"/><Relationship Id="rId296" Type="http://schemas.openxmlformats.org/officeDocument/2006/relationships/ctrlProp" Target="../ctrlProps/ctrlProp1335.xml"/><Relationship Id="rId517" Type="http://schemas.openxmlformats.org/officeDocument/2006/relationships/ctrlProp" Target="../ctrlProps/ctrlProp1556.xml"/><Relationship Id="rId724" Type="http://schemas.openxmlformats.org/officeDocument/2006/relationships/ctrlProp" Target="../ctrlProps/ctrlProp1763.xml"/><Relationship Id="rId931" Type="http://schemas.openxmlformats.org/officeDocument/2006/relationships/ctrlProp" Target="../ctrlProps/ctrlProp1970.xml"/><Relationship Id="rId60" Type="http://schemas.openxmlformats.org/officeDocument/2006/relationships/ctrlProp" Target="../ctrlProps/ctrlProp1099.xml"/><Relationship Id="rId156" Type="http://schemas.openxmlformats.org/officeDocument/2006/relationships/ctrlProp" Target="../ctrlProps/ctrlProp1195.xml"/><Relationship Id="rId363" Type="http://schemas.openxmlformats.org/officeDocument/2006/relationships/ctrlProp" Target="../ctrlProps/ctrlProp1402.xml"/><Relationship Id="rId570" Type="http://schemas.openxmlformats.org/officeDocument/2006/relationships/ctrlProp" Target="../ctrlProps/ctrlProp1609.xml"/><Relationship Id="rId1007" Type="http://schemas.openxmlformats.org/officeDocument/2006/relationships/ctrlProp" Target="../ctrlProps/ctrlProp2046.xml"/><Relationship Id="rId223" Type="http://schemas.openxmlformats.org/officeDocument/2006/relationships/ctrlProp" Target="../ctrlProps/ctrlProp1262.xml"/><Relationship Id="rId430" Type="http://schemas.openxmlformats.org/officeDocument/2006/relationships/ctrlProp" Target="../ctrlProps/ctrlProp1469.xml"/><Relationship Id="rId668" Type="http://schemas.openxmlformats.org/officeDocument/2006/relationships/ctrlProp" Target="../ctrlProps/ctrlProp1707.xml"/><Relationship Id="rId875" Type="http://schemas.openxmlformats.org/officeDocument/2006/relationships/ctrlProp" Target="../ctrlProps/ctrlProp1914.xml"/><Relationship Id="rId18" Type="http://schemas.openxmlformats.org/officeDocument/2006/relationships/ctrlProp" Target="../ctrlProps/ctrlProp1057.xml"/><Relationship Id="rId528" Type="http://schemas.openxmlformats.org/officeDocument/2006/relationships/ctrlProp" Target="../ctrlProps/ctrlProp1567.xml"/><Relationship Id="rId735" Type="http://schemas.openxmlformats.org/officeDocument/2006/relationships/ctrlProp" Target="../ctrlProps/ctrlProp1774.xml"/><Relationship Id="rId942" Type="http://schemas.openxmlformats.org/officeDocument/2006/relationships/ctrlProp" Target="../ctrlProps/ctrlProp1981.xml"/><Relationship Id="rId167" Type="http://schemas.openxmlformats.org/officeDocument/2006/relationships/ctrlProp" Target="../ctrlProps/ctrlProp1206.xml"/><Relationship Id="rId374" Type="http://schemas.openxmlformats.org/officeDocument/2006/relationships/ctrlProp" Target="../ctrlProps/ctrlProp1413.xml"/><Relationship Id="rId581" Type="http://schemas.openxmlformats.org/officeDocument/2006/relationships/ctrlProp" Target="../ctrlProps/ctrlProp1620.xml"/><Relationship Id="rId1018" Type="http://schemas.openxmlformats.org/officeDocument/2006/relationships/ctrlProp" Target="../ctrlProps/ctrlProp2057.xml"/><Relationship Id="rId71" Type="http://schemas.openxmlformats.org/officeDocument/2006/relationships/ctrlProp" Target="../ctrlProps/ctrlProp1110.xml"/><Relationship Id="rId234" Type="http://schemas.openxmlformats.org/officeDocument/2006/relationships/ctrlProp" Target="../ctrlProps/ctrlProp1273.xml"/><Relationship Id="rId679" Type="http://schemas.openxmlformats.org/officeDocument/2006/relationships/ctrlProp" Target="../ctrlProps/ctrlProp1718.xml"/><Relationship Id="rId802" Type="http://schemas.openxmlformats.org/officeDocument/2006/relationships/ctrlProp" Target="../ctrlProps/ctrlProp1841.xml"/><Relationship Id="rId886" Type="http://schemas.openxmlformats.org/officeDocument/2006/relationships/ctrlProp" Target="../ctrlProps/ctrlProp1925.xml"/><Relationship Id="rId2" Type="http://schemas.openxmlformats.org/officeDocument/2006/relationships/drawing" Target="../drawings/drawing19.xml"/><Relationship Id="rId29" Type="http://schemas.openxmlformats.org/officeDocument/2006/relationships/ctrlProp" Target="../ctrlProps/ctrlProp1068.xml"/><Relationship Id="rId441" Type="http://schemas.openxmlformats.org/officeDocument/2006/relationships/ctrlProp" Target="../ctrlProps/ctrlProp1480.xml"/><Relationship Id="rId539" Type="http://schemas.openxmlformats.org/officeDocument/2006/relationships/ctrlProp" Target="../ctrlProps/ctrlProp1578.xml"/><Relationship Id="rId746" Type="http://schemas.openxmlformats.org/officeDocument/2006/relationships/ctrlProp" Target="../ctrlProps/ctrlProp1785.xml"/><Relationship Id="rId178" Type="http://schemas.openxmlformats.org/officeDocument/2006/relationships/ctrlProp" Target="../ctrlProps/ctrlProp1217.xml"/><Relationship Id="rId301" Type="http://schemas.openxmlformats.org/officeDocument/2006/relationships/ctrlProp" Target="../ctrlProps/ctrlProp1340.xml"/><Relationship Id="rId953" Type="http://schemas.openxmlformats.org/officeDocument/2006/relationships/ctrlProp" Target="../ctrlProps/ctrlProp1992.xml"/><Relationship Id="rId82" Type="http://schemas.openxmlformats.org/officeDocument/2006/relationships/ctrlProp" Target="../ctrlProps/ctrlProp1121.xml"/><Relationship Id="rId385" Type="http://schemas.openxmlformats.org/officeDocument/2006/relationships/ctrlProp" Target="../ctrlProps/ctrlProp1424.xml"/><Relationship Id="rId592" Type="http://schemas.openxmlformats.org/officeDocument/2006/relationships/ctrlProp" Target="../ctrlProps/ctrlProp1631.xml"/><Relationship Id="rId606" Type="http://schemas.openxmlformats.org/officeDocument/2006/relationships/ctrlProp" Target="../ctrlProps/ctrlProp1645.xml"/><Relationship Id="rId813" Type="http://schemas.openxmlformats.org/officeDocument/2006/relationships/ctrlProp" Target="../ctrlProps/ctrlProp1852.xml"/><Relationship Id="rId245" Type="http://schemas.openxmlformats.org/officeDocument/2006/relationships/ctrlProp" Target="../ctrlProps/ctrlProp1284.xml"/><Relationship Id="rId452" Type="http://schemas.openxmlformats.org/officeDocument/2006/relationships/ctrlProp" Target="../ctrlProps/ctrlProp1491.xml"/><Relationship Id="rId897" Type="http://schemas.openxmlformats.org/officeDocument/2006/relationships/ctrlProp" Target="../ctrlProps/ctrlProp1936.xml"/><Relationship Id="rId105" Type="http://schemas.openxmlformats.org/officeDocument/2006/relationships/ctrlProp" Target="../ctrlProps/ctrlProp1144.xml"/><Relationship Id="rId312" Type="http://schemas.openxmlformats.org/officeDocument/2006/relationships/ctrlProp" Target="../ctrlProps/ctrlProp1351.xml"/><Relationship Id="rId757" Type="http://schemas.openxmlformats.org/officeDocument/2006/relationships/ctrlProp" Target="../ctrlProps/ctrlProp1796.xml"/><Relationship Id="rId964" Type="http://schemas.openxmlformats.org/officeDocument/2006/relationships/ctrlProp" Target="../ctrlProps/ctrlProp2003.xml"/><Relationship Id="rId93" Type="http://schemas.openxmlformats.org/officeDocument/2006/relationships/ctrlProp" Target="../ctrlProps/ctrlProp1132.xml"/><Relationship Id="rId189" Type="http://schemas.openxmlformats.org/officeDocument/2006/relationships/ctrlProp" Target="../ctrlProps/ctrlProp1228.xml"/><Relationship Id="rId396" Type="http://schemas.openxmlformats.org/officeDocument/2006/relationships/ctrlProp" Target="../ctrlProps/ctrlProp1435.xml"/><Relationship Id="rId617" Type="http://schemas.openxmlformats.org/officeDocument/2006/relationships/ctrlProp" Target="../ctrlProps/ctrlProp1656.xml"/><Relationship Id="rId824" Type="http://schemas.openxmlformats.org/officeDocument/2006/relationships/ctrlProp" Target="../ctrlProps/ctrlProp1863.xml"/><Relationship Id="rId256" Type="http://schemas.openxmlformats.org/officeDocument/2006/relationships/ctrlProp" Target="../ctrlProps/ctrlProp1295.xml"/><Relationship Id="rId463" Type="http://schemas.openxmlformats.org/officeDocument/2006/relationships/ctrlProp" Target="../ctrlProps/ctrlProp1502.xml"/><Relationship Id="rId670" Type="http://schemas.openxmlformats.org/officeDocument/2006/relationships/ctrlProp" Target="../ctrlProps/ctrlProp1709.xml"/><Relationship Id="rId116" Type="http://schemas.openxmlformats.org/officeDocument/2006/relationships/ctrlProp" Target="../ctrlProps/ctrlProp1155.xml"/><Relationship Id="rId323" Type="http://schemas.openxmlformats.org/officeDocument/2006/relationships/ctrlProp" Target="../ctrlProps/ctrlProp1362.xml"/><Relationship Id="rId530" Type="http://schemas.openxmlformats.org/officeDocument/2006/relationships/ctrlProp" Target="../ctrlProps/ctrlProp1569.xml"/><Relationship Id="rId768" Type="http://schemas.openxmlformats.org/officeDocument/2006/relationships/ctrlProp" Target="../ctrlProps/ctrlProp1807.xml"/><Relationship Id="rId975" Type="http://schemas.openxmlformats.org/officeDocument/2006/relationships/ctrlProp" Target="../ctrlProps/ctrlProp2014.xml"/><Relationship Id="rId20" Type="http://schemas.openxmlformats.org/officeDocument/2006/relationships/ctrlProp" Target="../ctrlProps/ctrlProp1059.xml"/><Relationship Id="rId628" Type="http://schemas.openxmlformats.org/officeDocument/2006/relationships/ctrlProp" Target="../ctrlProps/ctrlProp1667.xml"/><Relationship Id="rId835" Type="http://schemas.openxmlformats.org/officeDocument/2006/relationships/ctrlProp" Target="../ctrlProps/ctrlProp1874.xml"/><Relationship Id="rId267" Type="http://schemas.openxmlformats.org/officeDocument/2006/relationships/ctrlProp" Target="../ctrlProps/ctrlProp1306.xml"/><Relationship Id="rId474" Type="http://schemas.openxmlformats.org/officeDocument/2006/relationships/ctrlProp" Target="../ctrlProps/ctrlProp1513.xml"/><Relationship Id="rId1020" Type="http://schemas.openxmlformats.org/officeDocument/2006/relationships/ctrlProp" Target="../ctrlProps/ctrlProp2059.xml"/><Relationship Id="rId127" Type="http://schemas.openxmlformats.org/officeDocument/2006/relationships/ctrlProp" Target="../ctrlProps/ctrlProp1166.xml"/><Relationship Id="rId681" Type="http://schemas.openxmlformats.org/officeDocument/2006/relationships/ctrlProp" Target="../ctrlProps/ctrlProp1720.xml"/><Relationship Id="rId779" Type="http://schemas.openxmlformats.org/officeDocument/2006/relationships/ctrlProp" Target="../ctrlProps/ctrlProp1818.xml"/><Relationship Id="rId902" Type="http://schemas.openxmlformats.org/officeDocument/2006/relationships/ctrlProp" Target="../ctrlProps/ctrlProp1941.xml"/><Relationship Id="rId986" Type="http://schemas.openxmlformats.org/officeDocument/2006/relationships/ctrlProp" Target="../ctrlProps/ctrlProp2025.xml"/><Relationship Id="rId31" Type="http://schemas.openxmlformats.org/officeDocument/2006/relationships/ctrlProp" Target="../ctrlProps/ctrlProp1070.xml"/><Relationship Id="rId334" Type="http://schemas.openxmlformats.org/officeDocument/2006/relationships/ctrlProp" Target="../ctrlProps/ctrlProp1373.xml"/><Relationship Id="rId541" Type="http://schemas.openxmlformats.org/officeDocument/2006/relationships/ctrlProp" Target="../ctrlProps/ctrlProp1580.xml"/><Relationship Id="rId639" Type="http://schemas.openxmlformats.org/officeDocument/2006/relationships/ctrlProp" Target="../ctrlProps/ctrlProp1678.xml"/><Relationship Id="rId180" Type="http://schemas.openxmlformats.org/officeDocument/2006/relationships/ctrlProp" Target="../ctrlProps/ctrlProp1219.xml"/><Relationship Id="rId278" Type="http://schemas.openxmlformats.org/officeDocument/2006/relationships/ctrlProp" Target="../ctrlProps/ctrlProp1317.xml"/><Relationship Id="rId401" Type="http://schemas.openxmlformats.org/officeDocument/2006/relationships/ctrlProp" Target="../ctrlProps/ctrlProp1440.xml"/><Relationship Id="rId846" Type="http://schemas.openxmlformats.org/officeDocument/2006/relationships/ctrlProp" Target="../ctrlProps/ctrlProp1885.xml"/><Relationship Id="rId485" Type="http://schemas.openxmlformats.org/officeDocument/2006/relationships/ctrlProp" Target="../ctrlProps/ctrlProp1524.xml"/><Relationship Id="rId692" Type="http://schemas.openxmlformats.org/officeDocument/2006/relationships/ctrlProp" Target="../ctrlProps/ctrlProp1731.xml"/><Relationship Id="rId706" Type="http://schemas.openxmlformats.org/officeDocument/2006/relationships/ctrlProp" Target="../ctrlProps/ctrlProp1745.xml"/><Relationship Id="rId913" Type="http://schemas.openxmlformats.org/officeDocument/2006/relationships/ctrlProp" Target="../ctrlProps/ctrlProp1952.xml"/><Relationship Id="rId42" Type="http://schemas.openxmlformats.org/officeDocument/2006/relationships/ctrlProp" Target="../ctrlProps/ctrlProp1081.xml"/><Relationship Id="rId138" Type="http://schemas.openxmlformats.org/officeDocument/2006/relationships/ctrlProp" Target="../ctrlProps/ctrlProp1177.xml"/><Relationship Id="rId345" Type="http://schemas.openxmlformats.org/officeDocument/2006/relationships/ctrlProp" Target="../ctrlProps/ctrlProp1384.xml"/><Relationship Id="rId552" Type="http://schemas.openxmlformats.org/officeDocument/2006/relationships/ctrlProp" Target="../ctrlProps/ctrlProp1591.xml"/><Relationship Id="rId997" Type="http://schemas.openxmlformats.org/officeDocument/2006/relationships/ctrlProp" Target="../ctrlProps/ctrlProp2036.xml"/><Relationship Id="rId191" Type="http://schemas.openxmlformats.org/officeDocument/2006/relationships/ctrlProp" Target="../ctrlProps/ctrlProp1230.xml"/><Relationship Id="rId205" Type="http://schemas.openxmlformats.org/officeDocument/2006/relationships/ctrlProp" Target="../ctrlProps/ctrlProp1244.xml"/><Relationship Id="rId412" Type="http://schemas.openxmlformats.org/officeDocument/2006/relationships/ctrlProp" Target="../ctrlProps/ctrlProp1451.xml"/><Relationship Id="rId857" Type="http://schemas.openxmlformats.org/officeDocument/2006/relationships/ctrlProp" Target="../ctrlProps/ctrlProp1896.xml"/><Relationship Id="rId289" Type="http://schemas.openxmlformats.org/officeDocument/2006/relationships/ctrlProp" Target="../ctrlProps/ctrlProp1328.xml"/><Relationship Id="rId496" Type="http://schemas.openxmlformats.org/officeDocument/2006/relationships/ctrlProp" Target="../ctrlProps/ctrlProp1535.xml"/><Relationship Id="rId717" Type="http://schemas.openxmlformats.org/officeDocument/2006/relationships/ctrlProp" Target="../ctrlProps/ctrlProp1756.xml"/><Relationship Id="rId924" Type="http://schemas.openxmlformats.org/officeDocument/2006/relationships/ctrlProp" Target="../ctrlProps/ctrlProp1963.xml"/><Relationship Id="rId53" Type="http://schemas.openxmlformats.org/officeDocument/2006/relationships/ctrlProp" Target="../ctrlProps/ctrlProp1092.xml"/><Relationship Id="rId149" Type="http://schemas.openxmlformats.org/officeDocument/2006/relationships/ctrlProp" Target="../ctrlProps/ctrlProp1188.xml"/><Relationship Id="rId356" Type="http://schemas.openxmlformats.org/officeDocument/2006/relationships/ctrlProp" Target="../ctrlProps/ctrlProp1395.xml"/><Relationship Id="rId563" Type="http://schemas.openxmlformats.org/officeDocument/2006/relationships/ctrlProp" Target="../ctrlProps/ctrlProp1602.xml"/><Relationship Id="rId770" Type="http://schemas.openxmlformats.org/officeDocument/2006/relationships/ctrlProp" Target="../ctrlProps/ctrlProp1809.xml"/><Relationship Id="rId216" Type="http://schemas.openxmlformats.org/officeDocument/2006/relationships/ctrlProp" Target="../ctrlProps/ctrlProp1255.xml"/><Relationship Id="rId423" Type="http://schemas.openxmlformats.org/officeDocument/2006/relationships/ctrlProp" Target="../ctrlProps/ctrlProp1462.xml"/><Relationship Id="rId868" Type="http://schemas.openxmlformats.org/officeDocument/2006/relationships/ctrlProp" Target="../ctrlProps/ctrlProp1907.xml"/><Relationship Id="rId630" Type="http://schemas.openxmlformats.org/officeDocument/2006/relationships/ctrlProp" Target="../ctrlProps/ctrlProp1669.xml"/><Relationship Id="rId728" Type="http://schemas.openxmlformats.org/officeDocument/2006/relationships/ctrlProp" Target="../ctrlProps/ctrlProp1767.xml"/><Relationship Id="rId935" Type="http://schemas.openxmlformats.org/officeDocument/2006/relationships/ctrlProp" Target="../ctrlProps/ctrlProp1974.xml"/><Relationship Id="rId64" Type="http://schemas.openxmlformats.org/officeDocument/2006/relationships/ctrlProp" Target="../ctrlProps/ctrlProp1103.xml"/><Relationship Id="rId367" Type="http://schemas.openxmlformats.org/officeDocument/2006/relationships/ctrlProp" Target="../ctrlProps/ctrlProp1406.xml"/><Relationship Id="rId574" Type="http://schemas.openxmlformats.org/officeDocument/2006/relationships/ctrlProp" Target="../ctrlProps/ctrlProp1613.xml"/><Relationship Id="rId227" Type="http://schemas.openxmlformats.org/officeDocument/2006/relationships/ctrlProp" Target="../ctrlProps/ctrlProp1266.xml"/><Relationship Id="rId781" Type="http://schemas.openxmlformats.org/officeDocument/2006/relationships/ctrlProp" Target="../ctrlProps/ctrlProp1820.xml"/><Relationship Id="rId879" Type="http://schemas.openxmlformats.org/officeDocument/2006/relationships/ctrlProp" Target="../ctrlProps/ctrlProp1918.xml"/><Relationship Id="rId434" Type="http://schemas.openxmlformats.org/officeDocument/2006/relationships/ctrlProp" Target="../ctrlProps/ctrlProp1473.xml"/><Relationship Id="rId641" Type="http://schemas.openxmlformats.org/officeDocument/2006/relationships/ctrlProp" Target="../ctrlProps/ctrlProp1680.xml"/><Relationship Id="rId739" Type="http://schemas.openxmlformats.org/officeDocument/2006/relationships/ctrlProp" Target="../ctrlProps/ctrlProp1778.xml"/><Relationship Id="rId280" Type="http://schemas.openxmlformats.org/officeDocument/2006/relationships/ctrlProp" Target="../ctrlProps/ctrlProp1319.xml"/><Relationship Id="rId501" Type="http://schemas.openxmlformats.org/officeDocument/2006/relationships/ctrlProp" Target="../ctrlProps/ctrlProp1540.xml"/><Relationship Id="rId946" Type="http://schemas.openxmlformats.org/officeDocument/2006/relationships/ctrlProp" Target="../ctrlProps/ctrlProp1985.xml"/><Relationship Id="rId75" Type="http://schemas.openxmlformats.org/officeDocument/2006/relationships/ctrlProp" Target="../ctrlProps/ctrlProp1114.xml"/><Relationship Id="rId140" Type="http://schemas.openxmlformats.org/officeDocument/2006/relationships/ctrlProp" Target="../ctrlProps/ctrlProp1179.xml"/><Relationship Id="rId378" Type="http://schemas.openxmlformats.org/officeDocument/2006/relationships/ctrlProp" Target="../ctrlProps/ctrlProp1417.xml"/><Relationship Id="rId585" Type="http://schemas.openxmlformats.org/officeDocument/2006/relationships/ctrlProp" Target="../ctrlProps/ctrlProp1624.xml"/><Relationship Id="rId792" Type="http://schemas.openxmlformats.org/officeDocument/2006/relationships/ctrlProp" Target="../ctrlProps/ctrlProp1831.xml"/><Relationship Id="rId806" Type="http://schemas.openxmlformats.org/officeDocument/2006/relationships/ctrlProp" Target="../ctrlProps/ctrlProp1845.xml"/><Relationship Id="rId6" Type="http://schemas.openxmlformats.org/officeDocument/2006/relationships/ctrlProp" Target="../ctrlProps/ctrlProp1045.xml"/><Relationship Id="rId238" Type="http://schemas.openxmlformats.org/officeDocument/2006/relationships/ctrlProp" Target="../ctrlProps/ctrlProp1277.xml"/><Relationship Id="rId445" Type="http://schemas.openxmlformats.org/officeDocument/2006/relationships/ctrlProp" Target="../ctrlProps/ctrlProp1484.xml"/><Relationship Id="rId652" Type="http://schemas.openxmlformats.org/officeDocument/2006/relationships/ctrlProp" Target="../ctrlProps/ctrlProp1691.xml"/><Relationship Id="rId291" Type="http://schemas.openxmlformats.org/officeDocument/2006/relationships/ctrlProp" Target="../ctrlProps/ctrlProp1330.xml"/><Relationship Id="rId305" Type="http://schemas.openxmlformats.org/officeDocument/2006/relationships/ctrlProp" Target="../ctrlProps/ctrlProp1344.xml"/><Relationship Id="rId512" Type="http://schemas.openxmlformats.org/officeDocument/2006/relationships/ctrlProp" Target="../ctrlProps/ctrlProp1551.xml"/><Relationship Id="rId957" Type="http://schemas.openxmlformats.org/officeDocument/2006/relationships/ctrlProp" Target="../ctrlProps/ctrlProp1996.xml"/><Relationship Id="rId86" Type="http://schemas.openxmlformats.org/officeDocument/2006/relationships/ctrlProp" Target="../ctrlProps/ctrlProp1125.xml"/><Relationship Id="rId151" Type="http://schemas.openxmlformats.org/officeDocument/2006/relationships/ctrlProp" Target="../ctrlProps/ctrlProp1190.xml"/><Relationship Id="rId389" Type="http://schemas.openxmlformats.org/officeDocument/2006/relationships/ctrlProp" Target="../ctrlProps/ctrlProp1428.xml"/><Relationship Id="rId596" Type="http://schemas.openxmlformats.org/officeDocument/2006/relationships/ctrlProp" Target="../ctrlProps/ctrlProp1635.xml"/><Relationship Id="rId817" Type="http://schemas.openxmlformats.org/officeDocument/2006/relationships/ctrlProp" Target="../ctrlProps/ctrlProp1856.xml"/><Relationship Id="rId1002" Type="http://schemas.openxmlformats.org/officeDocument/2006/relationships/ctrlProp" Target="../ctrlProps/ctrlProp2041.xml"/><Relationship Id="rId249" Type="http://schemas.openxmlformats.org/officeDocument/2006/relationships/ctrlProp" Target="../ctrlProps/ctrlProp1288.xml"/><Relationship Id="rId456" Type="http://schemas.openxmlformats.org/officeDocument/2006/relationships/ctrlProp" Target="../ctrlProps/ctrlProp1495.xml"/><Relationship Id="rId663" Type="http://schemas.openxmlformats.org/officeDocument/2006/relationships/ctrlProp" Target="../ctrlProps/ctrlProp1702.xml"/><Relationship Id="rId870" Type="http://schemas.openxmlformats.org/officeDocument/2006/relationships/ctrlProp" Target="../ctrlProps/ctrlProp1909.xml"/><Relationship Id="rId13" Type="http://schemas.openxmlformats.org/officeDocument/2006/relationships/ctrlProp" Target="../ctrlProps/ctrlProp1052.xml"/><Relationship Id="rId109" Type="http://schemas.openxmlformats.org/officeDocument/2006/relationships/ctrlProp" Target="../ctrlProps/ctrlProp1148.xml"/><Relationship Id="rId316" Type="http://schemas.openxmlformats.org/officeDocument/2006/relationships/ctrlProp" Target="../ctrlProps/ctrlProp1355.xml"/><Relationship Id="rId523" Type="http://schemas.openxmlformats.org/officeDocument/2006/relationships/ctrlProp" Target="../ctrlProps/ctrlProp1562.xml"/><Relationship Id="rId968" Type="http://schemas.openxmlformats.org/officeDocument/2006/relationships/ctrlProp" Target="../ctrlProps/ctrlProp2007.xml"/><Relationship Id="rId97" Type="http://schemas.openxmlformats.org/officeDocument/2006/relationships/ctrlProp" Target="../ctrlProps/ctrlProp1136.xml"/><Relationship Id="rId730" Type="http://schemas.openxmlformats.org/officeDocument/2006/relationships/ctrlProp" Target="../ctrlProps/ctrlProp1769.xml"/><Relationship Id="rId828" Type="http://schemas.openxmlformats.org/officeDocument/2006/relationships/ctrlProp" Target="../ctrlProps/ctrlProp1867.xml"/><Relationship Id="rId1013" Type="http://schemas.openxmlformats.org/officeDocument/2006/relationships/ctrlProp" Target="../ctrlProps/ctrlProp2052.xml"/><Relationship Id="rId162" Type="http://schemas.openxmlformats.org/officeDocument/2006/relationships/ctrlProp" Target="../ctrlProps/ctrlProp1201.xml"/><Relationship Id="rId467" Type="http://schemas.openxmlformats.org/officeDocument/2006/relationships/ctrlProp" Target="../ctrlProps/ctrlProp1506.xml"/><Relationship Id="rId674" Type="http://schemas.openxmlformats.org/officeDocument/2006/relationships/ctrlProp" Target="../ctrlProps/ctrlProp1713.xml"/><Relationship Id="rId881" Type="http://schemas.openxmlformats.org/officeDocument/2006/relationships/ctrlProp" Target="../ctrlProps/ctrlProp1920.xml"/><Relationship Id="rId979" Type="http://schemas.openxmlformats.org/officeDocument/2006/relationships/ctrlProp" Target="../ctrlProps/ctrlProp2018.xml"/><Relationship Id="rId24" Type="http://schemas.openxmlformats.org/officeDocument/2006/relationships/ctrlProp" Target="../ctrlProps/ctrlProp1063.xml"/><Relationship Id="rId327" Type="http://schemas.openxmlformats.org/officeDocument/2006/relationships/ctrlProp" Target="../ctrlProps/ctrlProp1366.xml"/><Relationship Id="rId534" Type="http://schemas.openxmlformats.org/officeDocument/2006/relationships/ctrlProp" Target="../ctrlProps/ctrlProp1573.xml"/><Relationship Id="rId741" Type="http://schemas.openxmlformats.org/officeDocument/2006/relationships/ctrlProp" Target="../ctrlProps/ctrlProp1780.xml"/><Relationship Id="rId839" Type="http://schemas.openxmlformats.org/officeDocument/2006/relationships/ctrlProp" Target="../ctrlProps/ctrlProp1878.xml"/><Relationship Id="rId173" Type="http://schemas.openxmlformats.org/officeDocument/2006/relationships/ctrlProp" Target="../ctrlProps/ctrlProp1212.xml"/><Relationship Id="rId380" Type="http://schemas.openxmlformats.org/officeDocument/2006/relationships/ctrlProp" Target="../ctrlProps/ctrlProp1419.xml"/><Relationship Id="rId601" Type="http://schemas.openxmlformats.org/officeDocument/2006/relationships/ctrlProp" Target="../ctrlProps/ctrlProp1640.xml"/><Relationship Id="rId1024" Type="http://schemas.openxmlformats.org/officeDocument/2006/relationships/ctrlProp" Target="../ctrlProps/ctrlProp2063.xml"/><Relationship Id="rId240" Type="http://schemas.openxmlformats.org/officeDocument/2006/relationships/ctrlProp" Target="../ctrlProps/ctrlProp1279.xml"/><Relationship Id="rId478" Type="http://schemas.openxmlformats.org/officeDocument/2006/relationships/ctrlProp" Target="../ctrlProps/ctrlProp1517.xml"/><Relationship Id="rId685" Type="http://schemas.openxmlformats.org/officeDocument/2006/relationships/ctrlProp" Target="../ctrlProps/ctrlProp1724.xml"/><Relationship Id="rId892" Type="http://schemas.openxmlformats.org/officeDocument/2006/relationships/ctrlProp" Target="../ctrlProps/ctrlProp1931.xml"/><Relationship Id="rId906" Type="http://schemas.openxmlformats.org/officeDocument/2006/relationships/ctrlProp" Target="../ctrlProps/ctrlProp1945.xml"/><Relationship Id="rId35" Type="http://schemas.openxmlformats.org/officeDocument/2006/relationships/ctrlProp" Target="../ctrlProps/ctrlProp1074.xml"/><Relationship Id="rId100" Type="http://schemas.openxmlformats.org/officeDocument/2006/relationships/ctrlProp" Target="../ctrlProps/ctrlProp1139.xml"/><Relationship Id="rId338" Type="http://schemas.openxmlformats.org/officeDocument/2006/relationships/ctrlProp" Target="../ctrlProps/ctrlProp1377.xml"/><Relationship Id="rId545" Type="http://schemas.openxmlformats.org/officeDocument/2006/relationships/ctrlProp" Target="../ctrlProps/ctrlProp1584.xml"/><Relationship Id="rId752" Type="http://schemas.openxmlformats.org/officeDocument/2006/relationships/ctrlProp" Target="../ctrlProps/ctrlProp1791.xml"/><Relationship Id="rId184" Type="http://schemas.openxmlformats.org/officeDocument/2006/relationships/ctrlProp" Target="../ctrlProps/ctrlProp1223.xml"/><Relationship Id="rId391" Type="http://schemas.openxmlformats.org/officeDocument/2006/relationships/ctrlProp" Target="../ctrlProps/ctrlProp1430.xml"/><Relationship Id="rId405" Type="http://schemas.openxmlformats.org/officeDocument/2006/relationships/ctrlProp" Target="../ctrlProps/ctrlProp1444.xml"/><Relationship Id="rId612" Type="http://schemas.openxmlformats.org/officeDocument/2006/relationships/ctrlProp" Target="../ctrlProps/ctrlProp1651.xml"/><Relationship Id="rId251" Type="http://schemas.openxmlformats.org/officeDocument/2006/relationships/ctrlProp" Target="../ctrlProps/ctrlProp1290.xml"/><Relationship Id="rId489" Type="http://schemas.openxmlformats.org/officeDocument/2006/relationships/ctrlProp" Target="../ctrlProps/ctrlProp1528.xml"/><Relationship Id="rId696" Type="http://schemas.openxmlformats.org/officeDocument/2006/relationships/ctrlProp" Target="../ctrlProps/ctrlProp1735.xml"/><Relationship Id="rId917" Type="http://schemas.openxmlformats.org/officeDocument/2006/relationships/ctrlProp" Target="../ctrlProps/ctrlProp1956.xml"/><Relationship Id="rId46" Type="http://schemas.openxmlformats.org/officeDocument/2006/relationships/ctrlProp" Target="../ctrlProps/ctrlProp1085.xml"/><Relationship Id="rId349" Type="http://schemas.openxmlformats.org/officeDocument/2006/relationships/ctrlProp" Target="../ctrlProps/ctrlProp1388.xml"/><Relationship Id="rId556" Type="http://schemas.openxmlformats.org/officeDocument/2006/relationships/ctrlProp" Target="../ctrlProps/ctrlProp1595.xml"/><Relationship Id="rId763" Type="http://schemas.openxmlformats.org/officeDocument/2006/relationships/ctrlProp" Target="../ctrlProps/ctrlProp1802.xml"/><Relationship Id="rId111" Type="http://schemas.openxmlformats.org/officeDocument/2006/relationships/ctrlProp" Target="../ctrlProps/ctrlProp1150.xml"/><Relationship Id="rId195" Type="http://schemas.openxmlformats.org/officeDocument/2006/relationships/ctrlProp" Target="../ctrlProps/ctrlProp1234.xml"/><Relationship Id="rId209" Type="http://schemas.openxmlformats.org/officeDocument/2006/relationships/ctrlProp" Target="../ctrlProps/ctrlProp1248.xml"/><Relationship Id="rId416" Type="http://schemas.openxmlformats.org/officeDocument/2006/relationships/ctrlProp" Target="../ctrlProps/ctrlProp1455.xml"/><Relationship Id="rId970" Type="http://schemas.openxmlformats.org/officeDocument/2006/relationships/ctrlProp" Target="../ctrlProps/ctrlProp2009.xml"/><Relationship Id="rId623" Type="http://schemas.openxmlformats.org/officeDocument/2006/relationships/ctrlProp" Target="../ctrlProps/ctrlProp1662.xml"/><Relationship Id="rId830" Type="http://schemas.openxmlformats.org/officeDocument/2006/relationships/ctrlProp" Target="../ctrlProps/ctrlProp1869.xml"/><Relationship Id="rId928" Type="http://schemas.openxmlformats.org/officeDocument/2006/relationships/ctrlProp" Target="../ctrlProps/ctrlProp1967.xml"/><Relationship Id="rId57" Type="http://schemas.openxmlformats.org/officeDocument/2006/relationships/ctrlProp" Target="../ctrlProps/ctrlProp1096.xml"/><Relationship Id="rId262" Type="http://schemas.openxmlformats.org/officeDocument/2006/relationships/ctrlProp" Target="../ctrlProps/ctrlProp1301.xml"/><Relationship Id="rId567" Type="http://schemas.openxmlformats.org/officeDocument/2006/relationships/ctrlProp" Target="../ctrlProps/ctrlProp1606.xml"/><Relationship Id="rId122" Type="http://schemas.openxmlformats.org/officeDocument/2006/relationships/ctrlProp" Target="../ctrlProps/ctrlProp1161.xml"/><Relationship Id="rId774" Type="http://schemas.openxmlformats.org/officeDocument/2006/relationships/ctrlProp" Target="../ctrlProps/ctrlProp1813.xml"/><Relationship Id="rId981" Type="http://schemas.openxmlformats.org/officeDocument/2006/relationships/ctrlProp" Target="../ctrlProps/ctrlProp2020.xml"/><Relationship Id="rId427" Type="http://schemas.openxmlformats.org/officeDocument/2006/relationships/ctrlProp" Target="../ctrlProps/ctrlProp1466.xml"/><Relationship Id="rId634" Type="http://schemas.openxmlformats.org/officeDocument/2006/relationships/ctrlProp" Target="../ctrlProps/ctrlProp1673.xml"/><Relationship Id="rId841" Type="http://schemas.openxmlformats.org/officeDocument/2006/relationships/ctrlProp" Target="../ctrlProps/ctrlProp1880.xml"/><Relationship Id="rId273" Type="http://schemas.openxmlformats.org/officeDocument/2006/relationships/ctrlProp" Target="../ctrlProps/ctrlProp1312.xml"/><Relationship Id="rId480" Type="http://schemas.openxmlformats.org/officeDocument/2006/relationships/ctrlProp" Target="../ctrlProps/ctrlProp1519.xml"/><Relationship Id="rId701" Type="http://schemas.openxmlformats.org/officeDocument/2006/relationships/ctrlProp" Target="../ctrlProps/ctrlProp1740.xml"/><Relationship Id="rId939" Type="http://schemas.openxmlformats.org/officeDocument/2006/relationships/ctrlProp" Target="../ctrlProps/ctrlProp1978.xml"/><Relationship Id="rId68" Type="http://schemas.openxmlformats.org/officeDocument/2006/relationships/ctrlProp" Target="../ctrlProps/ctrlProp1107.xml"/><Relationship Id="rId133" Type="http://schemas.openxmlformats.org/officeDocument/2006/relationships/ctrlProp" Target="../ctrlProps/ctrlProp1172.xml"/><Relationship Id="rId340" Type="http://schemas.openxmlformats.org/officeDocument/2006/relationships/ctrlProp" Target="../ctrlProps/ctrlProp1379.xml"/><Relationship Id="rId578" Type="http://schemas.openxmlformats.org/officeDocument/2006/relationships/ctrlProp" Target="../ctrlProps/ctrlProp1617.xml"/><Relationship Id="rId785" Type="http://schemas.openxmlformats.org/officeDocument/2006/relationships/ctrlProp" Target="../ctrlProps/ctrlProp1824.xml"/><Relationship Id="rId992" Type="http://schemas.openxmlformats.org/officeDocument/2006/relationships/ctrlProp" Target="../ctrlProps/ctrlProp2031.xml"/><Relationship Id="rId200" Type="http://schemas.openxmlformats.org/officeDocument/2006/relationships/ctrlProp" Target="../ctrlProps/ctrlProp1239.xml"/><Relationship Id="rId438" Type="http://schemas.openxmlformats.org/officeDocument/2006/relationships/ctrlProp" Target="../ctrlProps/ctrlProp1477.xml"/><Relationship Id="rId645" Type="http://schemas.openxmlformats.org/officeDocument/2006/relationships/ctrlProp" Target="../ctrlProps/ctrlProp1684.xml"/><Relationship Id="rId852" Type="http://schemas.openxmlformats.org/officeDocument/2006/relationships/ctrlProp" Target="../ctrlProps/ctrlProp1891.xml"/><Relationship Id="rId284" Type="http://schemas.openxmlformats.org/officeDocument/2006/relationships/ctrlProp" Target="../ctrlProps/ctrlProp1323.xml"/><Relationship Id="rId491" Type="http://schemas.openxmlformats.org/officeDocument/2006/relationships/ctrlProp" Target="../ctrlProps/ctrlProp1530.xml"/><Relationship Id="rId505" Type="http://schemas.openxmlformats.org/officeDocument/2006/relationships/ctrlProp" Target="../ctrlProps/ctrlProp1544.xml"/><Relationship Id="rId712" Type="http://schemas.openxmlformats.org/officeDocument/2006/relationships/ctrlProp" Target="../ctrlProps/ctrlProp1751.xml"/><Relationship Id="rId79" Type="http://schemas.openxmlformats.org/officeDocument/2006/relationships/ctrlProp" Target="../ctrlProps/ctrlProp1118.xml"/><Relationship Id="rId144" Type="http://schemas.openxmlformats.org/officeDocument/2006/relationships/ctrlProp" Target="../ctrlProps/ctrlProp1183.xml"/><Relationship Id="rId589" Type="http://schemas.openxmlformats.org/officeDocument/2006/relationships/ctrlProp" Target="../ctrlProps/ctrlProp1628.xml"/><Relationship Id="rId796" Type="http://schemas.openxmlformats.org/officeDocument/2006/relationships/ctrlProp" Target="../ctrlProps/ctrlProp1835.xml"/><Relationship Id="rId351" Type="http://schemas.openxmlformats.org/officeDocument/2006/relationships/ctrlProp" Target="../ctrlProps/ctrlProp1390.xml"/><Relationship Id="rId449" Type="http://schemas.openxmlformats.org/officeDocument/2006/relationships/ctrlProp" Target="../ctrlProps/ctrlProp1488.xml"/><Relationship Id="rId656" Type="http://schemas.openxmlformats.org/officeDocument/2006/relationships/ctrlProp" Target="../ctrlProps/ctrlProp1695.xml"/><Relationship Id="rId863" Type="http://schemas.openxmlformats.org/officeDocument/2006/relationships/ctrlProp" Target="../ctrlProps/ctrlProp1902.xml"/><Relationship Id="rId211" Type="http://schemas.openxmlformats.org/officeDocument/2006/relationships/ctrlProp" Target="../ctrlProps/ctrlProp1250.xml"/><Relationship Id="rId295" Type="http://schemas.openxmlformats.org/officeDocument/2006/relationships/ctrlProp" Target="../ctrlProps/ctrlProp1334.xml"/><Relationship Id="rId309" Type="http://schemas.openxmlformats.org/officeDocument/2006/relationships/ctrlProp" Target="../ctrlProps/ctrlProp1348.xml"/><Relationship Id="rId516" Type="http://schemas.openxmlformats.org/officeDocument/2006/relationships/ctrlProp" Target="../ctrlProps/ctrlProp1555.xml"/><Relationship Id="rId723" Type="http://schemas.openxmlformats.org/officeDocument/2006/relationships/ctrlProp" Target="../ctrlProps/ctrlProp1762.xml"/><Relationship Id="rId930" Type="http://schemas.openxmlformats.org/officeDocument/2006/relationships/ctrlProp" Target="../ctrlProps/ctrlProp1969.xml"/><Relationship Id="rId1006" Type="http://schemas.openxmlformats.org/officeDocument/2006/relationships/ctrlProp" Target="../ctrlProps/ctrlProp2045.xml"/><Relationship Id="rId155" Type="http://schemas.openxmlformats.org/officeDocument/2006/relationships/ctrlProp" Target="../ctrlProps/ctrlProp1194.xml"/><Relationship Id="rId362" Type="http://schemas.openxmlformats.org/officeDocument/2006/relationships/ctrlProp" Target="../ctrlProps/ctrlProp1401.xml"/><Relationship Id="rId222" Type="http://schemas.openxmlformats.org/officeDocument/2006/relationships/ctrlProp" Target="../ctrlProps/ctrlProp1261.xml"/><Relationship Id="rId667" Type="http://schemas.openxmlformats.org/officeDocument/2006/relationships/ctrlProp" Target="../ctrlProps/ctrlProp1706.xml"/><Relationship Id="rId874" Type="http://schemas.openxmlformats.org/officeDocument/2006/relationships/ctrlProp" Target="../ctrlProps/ctrlProp1913.xml"/><Relationship Id="rId17" Type="http://schemas.openxmlformats.org/officeDocument/2006/relationships/ctrlProp" Target="../ctrlProps/ctrlProp1056.xml"/><Relationship Id="rId527" Type="http://schemas.openxmlformats.org/officeDocument/2006/relationships/ctrlProp" Target="../ctrlProps/ctrlProp1566.xml"/><Relationship Id="rId734" Type="http://schemas.openxmlformats.org/officeDocument/2006/relationships/ctrlProp" Target="../ctrlProps/ctrlProp1773.xml"/><Relationship Id="rId941" Type="http://schemas.openxmlformats.org/officeDocument/2006/relationships/ctrlProp" Target="../ctrlProps/ctrlProp1980.xml"/><Relationship Id="rId70" Type="http://schemas.openxmlformats.org/officeDocument/2006/relationships/ctrlProp" Target="../ctrlProps/ctrlProp1109.xml"/><Relationship Id="rId166" Type="http://schemas.openxmlformats.org/officeDocument/2006/relationships/ctrlProp" Target="../ctrlProps/ctrlProp1205.xml"/><Relationship Id="rId373" Type="http://schemas.openxmlformats.org/officeDocument/2006/relationships/ctrlProp" Target="../ctrlProps/ctrlProp1412.xml"/><Relationship Id="rId580" Type="http://schemas.openxmlformats.org/officeDocument/2006/relationships/ctrlProp" Target="../ctrlProps/ctrlProp1619.xml"/><Relationship Id="rId801" Type="http://schemas.openxmlformats.org/officeDocument/2006/relationships/ctrlProp" Target="../ctrlProps/ctrlProp1840.xml"/><Relationship Id="rId1017" Type="http://schemas.openxmlformats.org/officeDocument/2006/relationships/ctrlProp" Target="../ctrlProps/ctrlProp2056.xml"/><Relationship Id="rId1" Type="http://schemas.openxmlformats.org/officeDocument/2006/relationships/printerSettings" Target="../printerSettings/printerSettings47.bin"/><Relationship Id="rId233" Type="http://schemas.openxmlformats.org/officeDocument/2006/relationships/ctrlProp" Target="../ctrlProps/ctrlProp1272.xml"/><Relationship Id="rId440" Type="http://schemas.openxmlformats.org/officeDocument/2006/relationships/ctrlProp" Target="../ctrlProps/ctrlProp1479.xml"/><Relationship Id="rId678" Type="http://schemas.openxmlformats.org/officeDocument/2006/relationships/ctrlProp" Target="../ctrlProps/ctrlProp1717.xml"/><Relationship Id="rId885" Type="http://schemas.openxmlformats.org/officeDocument/2006/relationships/ctrlProp" Target="../ctrlProps/ctrlProp1924.xml"/><Relationship Id="rId28" Type="http://schemas.openxmlformats.org/officeDocument/2006/relationships/ctrlProp" Target="../ctrlProps/ctrlProp1067.xml"/><Relationship Id="rId300" Type="http://schemas.openxmlformats.org/officeDocument/2006/relationships/ctrlProp" Target="../ctrlProps/ctrlProp1339.xml"/><Relationship Id="rId538" Type="http://schemas.openxmlformats.org/officeDocument/2006/relationships/ctrlProp" Target="../ctrlProps/ctrlProp1577.xml"/><Relationship Id="rId745" Type="http://schemas.openxmlformats.org/officeDocument/2006/relationships/ctrlProp" Target="../ctrlProps/ctrlProp1784.xml"/><Relationship Id="rId952" Type="http://schemas.openxmlformats.org/officeDocument/2006/relationships/ctrlProp" Target="../ctrlProps/ctrlProp1991.xml"/><Relationship Id="rId81" Type="http://schemas.openxmlformats.org/officeDocument/2006/relationships/ctrlProp" Target="../ctrlProps/ctrlProp1120.xml"/><Relationship Id="rId177" Type="http://schemas.openxmlformats.org/officeDocument/2006/relationships/ctrlProp" Target="../ctrlProps/ctrlProp1216.xml"/><Relationship Id="rId384" Type="http://schemas.openxmlformats.org/officeDocument/2006/relationships/ctrlProp" Target="../ctrlProps/ctrlProp1423.xml"/><Relationship Id="rId591" Type="http://schemas.openxmlformats.org/officeDocument/2006/relationships/ctrlProp" Target="../ctrlProps/ctrlProp1630.xml"/><Relationship Id="rId605" Type="http://schemas.openxmlformats.org/officeDocument/2006/relationships/ctrlProp" Target="../ctrlProps/ctrlProp1644.xml"/><Relationship Id="rId812" Type="http://schemas.openxmlformats.org/officeDocument/2006/relationships/ctrlProp" Target="../ctrlProps/ctrlProp1851.xml"/><Relationship Id="rId1028" Type="http://schemas.openxmlformats.org/officeDocument/2006/relationships/ctrlProp" Target="../ctrlProps/ctrlProp2067.xml"/><Relationship Id="rId244" Type="http://schemas.openxmlformats.org/officeDocument/2006/relationships/ctrlProp" Target="../ctrlProps/ctrlProp1283.xml"/><Relationship Id="rId689" Type="http://schemas.openxmlformats.org/officeDocument/2006/relationships/ctrlProp" Target="../ctrlProps/ctrlProp1728.xml"/><Relationship Id="rId896" Type="http://schemas.openxmlformats.org/officeDocument/2006/relationships/ctrlProp" Target="../ctrlProps/ctrlProp1935.xml"/><Relationship Id="rId39" Type="http://schemas.openxmlformats.org/officeDocument/2006/relationships/ctrlProp" Target="../ctrlProps/ctrlProp1078.xml"/><Relationship Id="rId451" Type="http://schemas.openxmlformats.org/officeDocument/2006/relationships/ctrlProp" Target="../ctrlProps/ctrlProp1490.xml"/><Relationship Id="rId549" Type="http://schemas.openxmlformats.org/officeDocument/2006/relationships/ctrlProp" Target="../ctrlProps/ctrlProp1588.xml"/><Relationship Id="rId756" Type="http://schemas.openxmlformats.org/officeDocument/2006/relationships/ctrlProp" Target="../ctrlProps/ctrlProp1795.xml"/><Relationship Id="rId104" Type="http://schemas.openxmlformats.org/officeDocument/2006/relationships/ctrlProp" Target="../ctrlProps/ctrlProp1143.xml"/><Relationship Id="rId188" Type="http://schemas.openxmlformats.org/officeDocument/2006/relationships/ctrlProp" Target="../ctrlProps/ctrlProp1227.xml"/><Relationship Id="rId311" Type="http://schemas.openxmlformats.org/officeDocument/2006/relationships/ctrlProp" Target="../ctrlProps/ctrlProp1350.xml"/><Relationship Id="rId395" Type="http://schemas.openxmlformats.org/officeDocument/2006/relationships/ctrlProp" Target="../ctrlProps/ctrlProp1434.xml"/><Relationship Id="rId409" Type="http://schemas.openxmlformats.org/officeDocument/2006/relationships/ctrlProp" Target="../ctrlProps/ctrlProp1448.xml"/><Relationship Id="rId963" Type="http://schemas.openxmlformats.org/officeDocument/2006/relationships/ctrlProp" Target="../ctrlProps/ctrlProp2002.xml"/><Relationship Id="rId92" Type="http://schemas.openxmlformats.org/officeDocument/2006/relationships/ctrlProp" Target="../ctrlProps/ctrlProp1131.xml"/><Relationship Id="rId616" Type="http://schemas.openxmlformats.org/officeDocument/2006/relationships/ctrlProp" Target="../ctrlProps/ctrlProp1655.xml"/><Relationship Id="rId823" Type="http://schemas.openxmlformats.org/officeDocument/2006/relationships/ctrlProp" Target="../ctrlProps/ctrlProp1862.xml"/><Relationship Id="rId255" Type="http://schemas.openxmlformats.org/officeDocument/2006/relationships/ctrlProp" Target="../ctrlProps/ctrlProp1294.xml"/><Relationship Id="rId462" Type="http://schemas.openxmlformats.org/officeDocument/2006/relationships/ctrlProp" Target="../ctrlProps/ctrlProp1501.xml"/><Relationship Id="rId115" Type="http://schemas.openxmlformats.org/officeDocument/2006/relationships/ctrlProp" Target="../ctrlProps/ctrlProp1154.xml"/><Relationship Id="rId322" Type="http://schemas.openxmlformats.org/officeDocument/2006/relationships/ctrlProp" Target="../ctrlProps/ctrlProp1361.xml"/><Relationship Id="rId767" Type="http://schemas.openxmlformats.org/officeDocument/2006/relationships/ctrlProp" Target="../ctrlProps/ctrlProp1806.xml"/><Relationship Id="rId974" Type="http://schemas.openxmlformats.org/officeDocument/2006/relationships/ctrlProp" Target="../ctrlProps/ctrlProp2013.xml"/><Relationship Id="rId199" Type="http://schemas.openxmlformats.org/officeDocument/2006/relationships/ctrlProp" Target="../ctrlProps/ctrlProp1238.xml"/><Relationship Id="rId627" Type="http://schemas.openxmlformats.org/officeDocument/2006/relationships/ctrlProp" Target="../ctrlProps/ctrlProp1666.xml"/><Relationship Id="rId834" Type="http://schemas.openxmlformats.org/officeDocument/2006/relationships/ctrlProp" Target="../ctrlProps/ctrlProp1873.xml"/><Relationship Id="rId266" Type="http://schemas.openxmlformats.org/officeDocument/2006/relationships/ctrlProp" Target="../ctrlProps/ctrlProp1305.xml"/><Relationship Id="rId473" Type="http://schemas.openxmlformats.org/officeDocument/2006/relationships/ctrlProp" Target="../ctrlProps/ctrlProp1512.xml"/><Relationship Id="rId680" Type="http://schemas.openxmlformats.org/officeDocument/2006/relationships/ctrlProp" Target="../ctrlProps/ctrlProp1719.xml"/><Relationship Id="rId901" Type="http://schemas.openxmlformats.org/officeDocument/2006/relationships/ctrlProp" Target="../ctrlProps/ctrlProp1940.xml"/><Relationship Id="rId30" Type="http://schemas.openxmlformats.org/officeDocument/2006/relationships/ctrlProp" Target="../ctrlProps/ctrlProp1069.xml"/><Relationship Id="rId126" Type="http://schemas.openxmlformats.org/officeDocument/2006/relationships/ctrlProp" Target="../ctrlProps/ctrlProp1165.xml"/><Relationship Id="rId333" Type="http://schemas.openxmlformats.org/officeDocument/2006/relationships/ctrlProp" Target="../ctrlProps/ctrlProp1372.xml"/><Relationship Id="rId540" Type="http://schemas.openxmlformats.org/officeDocument/2006/relationships/ctrlProp" Target="../ctrlProps/ctrlProp1579.xml"/><Relationship Id="rId778" Type="http://schemas.openxmlformats.org/officeDocument/2006/relationships/ctrlProp" Target="../ctrlProps/ctrlProp1817.xml"/><Relationship Id="rId985" Type="http://schemas.openxmlformats.org/officeDocument/2006/relationships/ctrlProp" Target="../ctrlProps/ctrlProp2024.xml"/><Relationship Id="rId638" Type="http://schemas.openxmlformats.org/officeDocument/2006/relationships/ctrlProp" Target="../ctrlProps/ctrlProp1677.xml"/><Relationship Id="rId845" Type="http://schemas.openxmlformats.org/officeDocument/2006/relationships/ctrlProp" Target="../ctrlProps/ctrlProp1884.xml"/><Relationship Id="rId277" Type="http://schemas.openxmlformats.org/officeDocument/2006/relationships/ctrlProp" Target="../ctrlProps/ctrlProp1316.xml"/><Relationship Id="rId400" Type="http://schemas.openxmlformats.org/officeDocument/2006/relationships/ctrlProp" Target="../ctrlProps/ctrlProp1439.xml"/><Relationship Id="rId484" Type="http://schemas.openxmlformats.org/officeDocument/2006/relationships/ctrlProp" Target="../ctrlProps/ctrlProp1523.xml"/><Relationship Id="rId705" Type="http://schemas.openxmlformats.org/officeDocument/2006/relationships/ctrlProp" Target="../ctrlProps/ctrlProp1744.xml"/><Relationship Id="rId137" Type="http://schemas.openxmlformats.org/officeDocument/2006/relationships/ctrlProp" Target="../ctrlProps/ctrlProp1176.xml"/><Relationship Id="rId344" Type="http://schemas.openxmlformats.org/officeDocument/2006/relationships/ctrlProp" Target="../ctrlProps/ctrlProp1383.xml"/><Relationship Id="rId691" Type="http://schemas.openxmlformats.org/officeDocument/2006/relationships/ctrlProp" Target="../ctrlProps/ctrlProp1730.xml"/><Relationship Id="rId789" Type="http://schemas.openxmlformats.org/officeDocument/2006/relationships/ctrlProp" Target="../ctrlProps/ctrlProp1828.xml"/><Relationship Id="rId912" Type="http://schemas.openxmlformats.org/officeDocument/2006/relationships/ctrlProp" Target="../ctrlProps/ctrlProp1951.xml"/><Relationship Id="rId996" Type="http://schemas.openxmlformats.org/officeDocument/2006/relationships/ctrlProp" Target="../ctrlProps/ctrlProp2035.xml"/><Relationship Id="rId41" Type="http://schemas.openxmlformats.org/officeDocument/2006/relationships/ctrlProp" Target="../ctrlProps/ctrlProp1080.xml"/><Relationship Id="rId551" Type="http://schemas.openxmlformats.org/officeDocument/2006/relationships/ctrlProp" Target="../ctrlProps/ctrlProp1590.xml"/><Relationship Id="rId649" Type="http://schemas.openxmlformats.org/officeDocument/2006/relationships/ctrlProp" Target="../ctrlProps/ctrlProp1688.xml"/><Relationship Id="rId856" Type="http://schemas.openxmlformats.org/officeDocument/2006/relationships/ctrlProp" Target="../ctrlProps/ctrlProp1895.xml"/><Relationship Id="rId190" Type="http://schemas.openxmlformats.org/officeDocument/2006/relationships/ctrlProp" Target="../ctrlProps/ctrlProp1229.xml"/><Relationship Id="rId204" Type="http://schemas.openxmlformats.org/officeDocument/2006/relationships/ctrlProp" Target="../ctrlProps/ctrlProp1243.xml"/><Relationship Id="rId288" Type="http://schemas.openxmlformats.org/officeDocument/2006/relationships/ctrlProp" Target="../ctrlProps/ctrlProp1327.xml"/><Relationship Id="rId411" Type="http://schemas.openxmlformats.org/officeDocument/2006/relationships/ctrlProp" Target="../ctrlProps/ctrlProp1450.xml"/><Relationship Id="rId509" Type="http://schemas.openxmlformats.org/officeDocument/2006/relationships/ctrlProp" Target="../ctrlProps/ctrlProp1548.xml"/><Relationship Id="rId495" Type="http://schemas.openxmlformats.org/officeDocument/2006/relationships/ctrlProp" Target="../ctrlProps/ctrlProp1534.xml"/><Relationship Id="rId716" Type="http://schemas.openxmlformats.org/officeDocument/2006/relationships/ctrlProp" Target="../ctrlProps/ctrlProp1755.xml"/><Relationship Id="rId923" Type="http://schemas.openxmlformats.org/officeDocument/2006/relationships/ctrlProp" Target="../ctrlProps/ctrlProp1962.xml"/><Relationship Id="rId52" Type="http://schemas.openxmlformats.org/officeDocument/2006/relationships/ctrlProp" Target="../ctrlProps/ctrlProp1091.xml"/><Relationship Id="rId148" Type="http://schemas.openxmlformats.org/officeDocument/2006/relationships/ctrlProp" Target="../ctrlProps/ctrlProp1187.xml"/><Relationship Id="rId355" Type="http://schemas.openxmlformats.org/officeDocument/2006/relationships/ctrlProp" Target="../ctrlProps/ctrlProp1394.xml"/><Relationship Id="rId562" Type="http://schemas.openxmlformats.org/officeDocument/2006/relationships/ctrlProp" Target="../ctrlProps/ctrlProp1601.xml"/><Relationship Id="rId215" Type="http://schemas.openxmlformats.org/officeDocument/2006/relationships/ctrlProp" Target="../ctrlProps/ctrlProp1254.xml"/><Relationship Id="rId422" Type="http://schemas.openxmlformats.org/officeDocument/2006/relationships/ctrlProp" Target="../ctrlProps/ctrlProp1461.xml"/><Relationship Id="rId867" Type="http://schemas.openxmlformats.org/officeDocument/2006/relationships/ctrlProp" Target="../ctrlProps/ctrlProp1906.xml"/><Relationship Id="rId299" Type="http://schemas.openxmlformats.org/officeDocument/2006/relationships/ctrlProp" Target="../ctrlProps/ctrlProp1338.xml"/><Relationship Id="rId727" Type="http://schemas.openxmlformats.org/officeDocument/2006/relationships/ctrlProp" Target="../ctrlProps/ctrlProp1766.xml"/><Relationship Id="rId934" Type="http://schemas.openxmlformats.org/officeDocument/2006/relationships/ctrlProp" Target="../ctrlProps/ctrlProp1973.xml"/><Relationship Id="rId63" Type="http://schemas.openxmlformats.org/officeDocument/2006/relationships/ctrlProp" Target="../ctrlProps/ctrlProp1102.xml"/><Relationship Id="rId159" Type="http://schemas.openxmlformats.org/officeDocument/2006/relationships/ctrlProp" Target="../ctrlProps/ctrlProp1198.xml"/><Relationship Id="rId366" Type="http://schemas.openxmlformats.org/officeDocument/2006/relationships/ctrlProp" Target="../ctrlProps/ctrlProp1405.xml"/><Relationship Id="rId573" Type="http://schemas.openxmlformats.org/officeDocument/2006/relationships/ctrlProp" Target="../ctrlProps/ctrlProp1612.xml"/><Relationship Id="rId780" Type="http://schemas.openxmlformats.org/officeDocument/2006/relationships/ctrlProp" Target="../ctrlProps/ctrlProp1819.xml"/><Relationship Id="rId226" Type="http://schemas.openxmlformats.org/officeDocument/2006/relationships/ctrlProp" Target="../ctrlProps/ctrlProp1265.xml"/><Relationship Id="rId433" Type="http://schemas.openxmlformats.org/officeDocument/2006/relationships/ctrlProp" Target="../ctrlProps/ctrlProp1472.xml"/><Relationship Id="rId878" Type="http://schemas.openxmlformats.org/officeDocument/2006/relationships/ctrlProp" Target="../ctrlProps/ctrlProp1917.xml"/><Relationship Id="rId640" Type="http://schemas.openxmlformats.org/officeDocument/2006/relationships/ctrlProp" Target="../ctrlProps/ctrlProp1679.xml"/><Relationship Id="rId738" Type="http://schemas.openxmlformats.org/officeDocument/2006/relationships/ctrlProp" Target="../ctrlProps/ctrlProp1777.xml"/><Relationship Id="rId945" Type="http://schemas.openxmlformats.org/officeDocument/2006/relationships/ctrlProp" Target="../ctrlProps/ctrlProp1984.xml"/><Relationship Id="rId74" Type="http://schemas.openxmlformats.org/officeDocument/2006/relationships/ctrlProp" Target="../ctrlProps/ctrlProp1113.xml"/><Relationship Id="rId377" Type="http://schemas.openxmlformats.org/officeDocument/2006/relationships/ctrlProp" Target="../ctrlProps/ctrlProp1416.xml"/><Relationship Id="rId500" Type="http://schemas.openxmlformats.org/officeDocument/2006/relationships/ctrlProp" Target="../ctrlProps/ctrlProp1539.xml"/><Relationship Id="rId584" Type="http://schemas.openxmlformats.org/officeDocument/2006/relationships/ctrlProp" Target="../ctrlProps/ctrlProp1623.xml"/><Relationship Id="rId805" Type="http://schemas.openxmlformats.org/officeDocument/2006/relationships/ctrlProp" Target="../ctrlProps/ctrlProp1844.xml"/><Relationship Id="rId5" Type="http://schemas.openxmlformats.org/officeDocument/2006/relationships/ctrlProp" Target="../ctrlProps/ctrlProp1044.xml"/><Relationship Id="rId237" Type="http://schemas.openxmlformats.org/officeDocument/2006/relationships/ctrlProp" Target="../ctrlProps/ctrlProp1276.xml"/><Relationship Id="rId791" Type="http://schemas.openxmlformats.org/officeDocument/2006/relationships/ctrlProp" Target="../ctrlProps/ctrlProp1830.xml"/><Relationship Id="rId889" Type="http://schemas.openxmlformats.org/officeDocument/2006/relationships/ctrlProp" Target="../ctrlProps/ctrlProp1928.xml"/><Relationship Id="rId444" Type="http://schemas.openxmlformats.org/officeDocument/2006/relationships/ctrlProp" Target="../ctrlProps/ctrlProp1483.xml"/><Relationship Id="rId651" Type="http://schemas.openxmlformats.org/officeDocument/2006/relationships/ctrlProp" Target="../ctrlProps/ctrlProp1690.xml"/><Relationship Id="rId749" Type="http://schemas.openxmlformats.org/officeDocument/2006/relationships/ctrlProp" Target="../ctrlProps/ctrlProp1788.xml"/><Relationship Id="rId290" Type="http://schemas.openxmlformats.org/officeDocument/2006/relationships/ctrlProp" Target="../ctrlProps/ctrlProp1329.xml"/><Relationship Id="rId304" Type="http://schemas.openxmlformats.org/officeDocument/2006/relationships/ctrlProp" Target="../ctrlProps/ctrlProp1343.xml"/><Relationship Id="rId388" Type="http://schemas.openxmlformats.org/officeDocument/2006/relationships/ctrlProp" Target="../ctrlProps/ctrlProp1427.xml"/><Relationship Id="rId511" Type="http://schemas.openxmlformats.org/officeDocument/2006/relationships/ctrlProp" Target="../ctrlProps/ctrlProp1550.xml"/><Relationship Id="rId609" Type="http://schemas.openxmlformats.org/officeDocument/2006/relationships/ctrlProp" Target="../ctrlProps/ctrlProp1648.xml"/><Relationship Id="rId956" Type="http://schemas.openxmlformats.org/officeDocument/2006/relationships/ctrlProp" Target="../ctrlProps/ctrlProp1995.xml"/><Relationship Id="rId85" Type="http://schemas.openxmlformats.org/officeDocument/2006/relationships/ctrlProp" Target="../ctrlProps/ctrlProp1124.xml"/><Relationship Id="rId150" Type="http://schemas.openxmlformats.org/officeDocument/2006/relationships/ctrlProp" Target="../ctrlProps/ctrlProp1189.xml"/><Relationship Id="rId595" Type="http://schemas.openxmlformats.org/officeDocument/2006/relationships/ctrlProp" Target="../ctrlProps/ctrlProp1634.xml"/><Relationship Id="rId816" Type="http://schemas.openxmlformats.org/officeDocument/2006/relationships/ctrlProp" Target="../ctrlProps/ctrlProp1855.xml"/><Relationship Id="rId1001" Type="http://schemas.openxmlformats.org/officeDocument/2006/relationships/ctrlProp" Target="../ctrlProps/ctrlProp2040.xml"/><Relationship Id="rId248" Type="http://schemas.openxmlformats.org/officeDocument/2006/relationships/ctrlProp" Target="../ctrlProps/ctrlProp1287.xml"/><Relationship Id="rId455" Type="http://schemas.openxmlformats.org/officeDocument/2006/relationships/ctrlProp" Target="../ctrlProps/ctrlProp1494.xml"/><Relationship Id="rId662" Type="http://schemas.openxmlformats.org/officeDocument/2006/relationships/ctrlProp" Target="../ctrlProps/ctrlProp1701.xml"/><Relationship Id="rId12" Type="http://schemas.openxmlformats.org/officeDocument/2006/relationships/ctrlProp" Target="../ctrlProps/ctrlProp1051.xml"/><Relationship Id="rId108" Type="http://schemas.openxmlformats.org/officeDocument/2006/relationships/ctrlProp" Target="../ctrlProps/ctrlProp1147.xml"/><Relationship Id="rId315" Type="http://schemas.openxmlformats.org/officeDocument/2006/relationships/ctrlProp" Target="../ctrlProps/ctrlProp1354.xml"/><Relationship Id="rId522" Type="http://schemas.openxmlformats.org/officeDocument/2006/relationships/ctrlProp" Target="../ctrlProps/ctrlProp1561.xml"/><Relationship Id="rId967" Type="http://schemas.openxmlformats.org/officeDocument/2006/relationships/ctrlProp" Target="../ctrlProps/ctrlProp2006.xml"/><Relationship Id="rId96" Type="http://schemas.openxmlformats.org/officeDocument/2006/relationships/ctrlProp" Target="../ctrlProps/ctrlProp1135.xml"/><Relationship Id="rId161" Type="http://schemas.openxmlformats.org/officeDocument/2006/relationships/ctrlProp" Target="../ctrlProps/ctrlProp1200.xml"/><Relationship Id="rId399" Type="http://schemas.openxmlformats.org/officeDocument/2006/relationships/ctrlProp" Target="../ctrlProps/ctrlProp1438.xml"/><Relationship Id="rId827" Type="http://schemas.openxmlformats.org/officeDocument/2006/relationships/ctrlProp" Target="../ctrlProps/ctrlProp1866.xml"/><Relationship Id="rId1012" Type="http://schemas.openxmlformats.org/officeDocument/2006/relationships/ctrlProp" Target="../ctrlProps/ctrlProp2051.xml"/><Relationship Id="rId259" Type="http://schemas.openxmlformats.org/officeDocument/2006/relationships/ctrlProp" Target="../ctrlProps/ctrlProp1298.xml"/><Relationship Id="rId466" Type="http://schemas.openxmlformats.org/officeDocument/2006/relationships/ctrlProp" Target="../ctrlProps/ctrlProp1505.xml"/><Relationship Id="rId673" Type="http://schemas.openxmlformats.org/officeDocument/2006/relationships/ctrlProp" Target="../ctrlProps/ctrlProp1712.xml"/><Relationship Id="rId880" Type="http://schemas.openxmlformats.org/officeDocument/2006/relationships/ctrlProp" Target="../ctrlProps/ctrlProp1919.xml"/><Relationship Id="rId23" Type="http://schemas.openxmlformats.org/officeDocument/2006/relationships/ctrlProp" Target="../ctrlProps/ctrlProp1062.xml"/><Relationship Id="rId119" Type="http://schemas.openxmlformats.org/officeDocument/2006/relationships/ctrlProp" Target="../ctrlProps/ctrlProp1158.xml"/><Relationship Id="rId326" Type="http://schemas.openxmlformats.org/officeDocument/2006/relationships/ctrlProp" Target="../ctrlProps/ctrlProp1365.xml"/><Relationship Id="rId533" Type="http://schemas.openxmlformats.org/officeDocument/2006/relationships/ctrlProp" Target="../ctrlProps/ctrlProp1572.xml"/><Relationship Id="rId978" Type="http://schemas.openxmlformats.org/officeDocument/2006/relationships/ctrlProp" Target="../ctrlProps/ctrlProp2017.xml"/><Relationship Id="rId740" Type="http://schemas.openxmlformats.org/officeDocument/2006/relationships/ctrlProp" Target="../ctrlProps/ctrlProp1779.xml"/><Relationship Id="rId838" Type="http://schemas.openxmlformats.org/officeDocument/2006/relationships/ctrlProp" Target="../ctrlProps/ctrlProp1877.xml"/><Relationship Id="rId1023" Type="http://schemas.openxmlformats.org/officeDocument/2006/relationships/ctrlProp" Target="../ctrlProps/ctrlProp2062.xml"/><Relationship Id="rId172" Type="http://schemas.openxmlformats.org/officeDocument/2006/relationships/ctrlProp" Target="../ctrlProps/ctrlProp1211.xml"/><Relationship Id="rId477" Type="http://schemas.openxmlformats.org/officeDocument/2006/relationships/ctrlProp" Target="../ctrlProps/ctrlProp1516.xml"/><Relationship Id="rId600" Type="http://schemas.openxmlformats.org/officeDocument/2006/relationships/ctrlProp" Target="../ctrlProps/ctrlProp1639.xml"/><Relationship Id="rId684" Type="http://schemas.openxmlformats.org/officeDocument/2006/relationships/ctrlProp" Target="../ctrlProps/ctrlProp1723.xml"/><Relationship Id="rId337" Type="http://schemas.openxmlformats.org/officeDocument/2006/relationships/ctrlProp" Target="../ctrlProps/ctrlProp1376.xml"/><Relationship Id="rId891" Type="http://schemas.openxmlformats.org/officeDocument/2006/relationships/ctrlProp" Target="../ctrlProps/ctrlProp1930.xml"/><Relationship Id="rId905" Type="http://schemas.openxmlformats.org/officeDocument/2006/relationships/ctrlProp" Target="../ctrlProps/ctrlProp1944.xml"/><Relationship Id="rId989" Type="http://schemas.openxmlformats.org/officeDocument/2006/relationships/ctrlProp" Target="../ctrlProps/ctrlProp2028.xml"/><Relationship Id="rId34" Type="http://schemas.openxmlformats.org/officeDocument/2006/relationships/ctrlProp" Target="../ctrlProps/ctrlProp1073.xml"/><Relationship Id="rId544" Type="http://schemas.openxmlformats.org/officeDocument/2006/relationships/ctrlProp" Target="../ctrlProps/ctrlProp1583.xml"/><Relationship Id="rId751" Type="http://schemas.openxmlformats.org/officeDocument/2006/relationships/ctrlProp" Target="../ctrlProps/ctrlProp1790.xml"/><Relationship Id="rId849" Type="http://schemas.openxmlformats.org/officeDocument/2006/relationships/ctrlProp" Target="../ctrlProps/ctrlProp1888.xml"/><Relationship Id="rId183" Type="http://schemas.openxmlformats.org/officeDocument/2006/relationships/ctrlProp" Target="../ctrlProps/ctrlProp1222.xml"/><Relationship Id="rId390" Type="http://schemas.openxmlformats.org/officeDocument/2006/relationships/ctrlProp" Target="../ctrlProps/ctrlProp1429.xml"/><Relationship Id="rId404" Type="http://schemas.openxmlformats.org/officeDocument/2006/relationships/ctrlProp" Target="../ctrlProps/ctrlProp1443.xml"/><Relationship Id="rId611" Type="http://schemas.openxmlformats.org/officeDocument/2006/relationships/ctrlProp" Target="../ctrlProps/ctrlProp1650.xml"/><Relationship Id="rId250" Type="http://schemas.openxmlformats.org/officeDocument/2006/relationships/ctrlProp" Target="../ctrlProps/ctrlProp1289.xml"/><Relationship Id="rId488" Type="http://schemas.openxmlformats.org/officeDocument/2006/relationships/ctrlProp" Target="../ctrlProps/ctrlProp1527.xml"/><Relationship Id="rId695" Type="http://schemas.openxmlformats.org/officeDocument/2006/relationships/ctrlProp" Target="../ctrlProps/ctrlProp1734.xml"/><Relationship Id="rId709" Type="http://schemas.openxmlformats.org/officeDocument/2006/relationships/ctrlProp" Target="../ctrlProps/ctrlProp1748.xml"/><Relationship Id="rId916" Type="http://schemas.openxmlformats.org/officeDocument/2006/relationships/ctrlProp" Target="../ctrlProps/ctrlProp1955.xml"/><Relationship Id="rId45" Type="http://schemas.openxmlformats.org/officeDocument/2006/relationships/ctrlProp" Target="../ctrlProps/ctrlProp1084.xml"/><Relationship Id="rId110" Type="http://schemas.openxmlformats.org/officeDocument/2006/relationships/ctrlProp" Target="../ctrlProps/ctrlProp1149.xml"/><Relationship Id="rId348" Type="http://schemas.openxmlformats.org/officeDocument/2006/relationships/ctrlProp" Target="../ctrlProps/ctrlProp1387.xml"/><Relationship Id="rId555" Type="http://schemas.openxmlformats.org/officeDocument/2006/relationships/ctrlProp" Target="../ctrlProps/ctrlProp1594.xml"/><Relationship Id="rId762" Type="http://schemas.openxmlformats.org/officeDocument/2006/relationships/ctrlProp" Target="../ctrlProps/ctrlProp1801.xml"/><Relationship Id="rId194" Type="http://schemas.openxmlformats.org/officeDocument/2006/relationships/ctrlProp" Target="../ctrlProps/ctrlProp1233.xml"/><Relationship Id="rId208" Type="http://schemas.openxmlformats.org/officeDocument/2006/relationships/ctrlProp" Target="../ctrlProps/ctrlProp1247.xml"/><Relationship Id="rId415" Type="http://schemas.openxmlformats.org/officeDocument/2006/relationships/ctrlProp" Target="../ctrlProps/ctrlProp1454.xml"/><Relationship Id="rId622" Type="http://schemas.openxmlformats.org/officeDocument/2006/relationships/ctrlProp" Target="../ctrlProps/ctrlProp1661.xml"/><Relationship Id="rId261" Type="http://schemas.openxmlformats.org/officeDocument/2006/relationships/ctrlProp" Target="../ctrlProps/ctrlProp1300.xml"/><Relationship Id="rId499" Type="http://schemas.openxmlformats.org/officeDocument/2006/relationships/ctrlProp" Target="../ctrlProps/ctrlProp1538.xml"/><Relationship Id="rId927" Type="http://schemas.openxmlformats.org/officeDocument/2006/relationships/ctrlProp" Target="../ctrlProps/ctrlProp1966.xml"/><Relationship Id="rId56" Type="http://schemas.openxmlformats.org/officeDocument/2006/relationships/ctrlProp" Target="../ctrlProps/ctrlProp1095.xml"/><Relationship Id="rId359" Type="http://schemas.openxmlformats.org/officeDocument/2006/relationships/ctrlProp" Target="../ctrlProps/ctrlProp1398.xml"/><Relationship Id="rId566" Type="http://schemas.openxmlformats.org/officeDocument/2006/relationships/ctrlProp" Target="../ctrlProps/ctrlProp1605.xml"/><Relationship Id="rId773" Type="http://schemas.openxmlformats.org/officeDocument/2006/relationships/ctrlProp" Target="../ctrlProps/ctrlProp1812.xml"/><Relationship Id="rId121" Type="http://schemas.openxmlformats.org/officeDocument/2006/relationships/ctrlProp" Target="../ctrlProps/ctrlProp1160.xml"/><Relationship Id="rId219" Type="http://schemas.openxmlformats.org/officeDocument/2006/relationships/ctrlProp" Target="../ctrlProps/ctrlProp1258.xml"/><Relationship Id="rId426" Type="http://schemas.openxmlformats.org/officeDocument/2006/relationships/ctrlProp" Target="../ctrlProps/ctrlProp1465.xml"/><Relationship Id="rId633" Type="http://schemas.openxmlformats.org/officeDocument/2006/relationships/ctrlProp" Target="../ctrlProps/ctrlProp1672.xml"/><Relationship Id="rId980" Type="http://schemas.openxmlformats.org/officeDocument/2006/relationships/ctrlProp" Target="../ctrlProps/ctrlProp2019.xml"/><Relationship Id="rId840" Type="http://schemas.openxmlformats.org/officeDocument/2006/relationships/ctrlProp" Target="../ctrlProps/ctrlProp1879.xml"/><Relationship Id="rId938" Type="http://schemas.openxmlformats.org/officeDocument/2006/relationships/ctrlProp" Target="../ctrlProps/ctrlProp1977.xml"/><Relationship Id="rId67" Type="http://schemas.openxmlformats.org/officeDocument/2006/relationships/ctrlProp" Target="../ctrlProps/ctrlProp1106.xml"/><Relationship Id="rId272" Type="http://schemas.openxmlformats.org/officeDocument/2006/relationships/ctrlProp" Target="../ctrlProps/ctrlProp1311.xml"/><Relationship Id="rId577" Type="http://schemas.openxmlformats.org/officeDocument/2006/relationships/ctrlProp" Target="../ctrlProps/ctrlProp1616.xml"/><Relationship Id="rId700" Type="http://schemas.openxmlformats.org/officeDocument/2006/relationships/ctrlProp" Target="../ctrlProps/ctrlProp1739.xml"/><Relationship Id="rId132" Type="http://schemas.openxmlformats.org/officeDocument/2006/relationships/ctrlProp" Target="../ctrlProps/ctrlProp1171.xml"/><Relationship Id="rId784" Type="http://schemas.openxmlformats.org/officeDocument/2006/relationships/ctrlProp" Target="../ctrlProps/ctrlProp1823.xml"/><Relationship Id="rId991" Type="http://schemas.openxmlformats.org/officeDocument/2006/relationships/ctrlProp" Target="../ctrlProps/ctrlProp2030.xml"/><Relationship Id="rId437" Type="http://schemas.openxmlformats.org/officeDocument/2006/relationships/ctrlProp" Target="../ctrlProps/ctrlProp1476.xml"/><Relationship Id="rId644" Type="http://schemas.openxmlformats.org/officeDocument/2006/relationships/ctrlProp" Target="../ctrlProps/ctrlProp1683.xml"/><Relationship Id="rId851" Type="http://schemas.openxmlformats.org/officeDocument/2006/relationships/ctrlProp" Target="../ctrlProps/ctrlProp1890.xml"/><Relationship Id="rId283" Type="http://schemas.openxmlformats.org/officeDocument/2006/relationships/ctrlProp" Target="../ctrlProps/ctrlProp1322.xml"/><Relationship Id="rId490" Type="http://schemas.openxmlformats.org/officeDocument/2006/relationships/ctrlProp" Target="../ctrlProps/ctrlProp1529.xml"/><Relationship Id="rId504" Type="http://schemas.openxmlformats.org/officeDocument/2006/relationships/ctrlProp" Target="../ctrlProps/ctrlProp1543.xml"/><Relationship Id="rId711" Type="http://schemas.openxmlformats.org/officeDocument/2006/relationships/ctrlProp" Target="../ctrlProps/ctrlProp1750.xml"/><Relationship Id="rId949" Type="http://schemas.openxmlformats.org/officeDocument/2006/relationships/ctrlProp" Target="../ctrlProps/ctrlProp1988.xml"/><Relationship Id="rId78" Type="http://schemas.openxmlformats.org/officeDocument/2006/relationships/ctrlProp" Target="../ctrlProps/ctrlProp1117.xml"/><Relationship Id="rId143" Type="http://schemas.openxmlformats.org/officeDocument/2006/relationships/ctrlProp" Target="../ctrlProps/ctrlProp1182.xml"/><Relationship Id="rId350" Type="http://schemas.openxmlformats.org/officeDocument/2006/relationships/ctrlProp" Target="../ctrlProps/ctrlProp1389.xml"/><Relationship Id="rId588" Type="http://schemas.openxmlformats.org/officeDocument/2006/relationships/ctrlProp" Target="../ctrlProps/ctrlProp1627.xml"/><Relationship Id="rId795" Type="http://schemas.openxmlformats.org/officeDocument/2006/relationships/ctrlProp" Target="../ctrlProps/ctrlProp1834.xml"/><Relationship Id="rId809" Type="http://schemas.openxmlformats.org/officeDocument/2006/relationships/ctrlProp" Target="../ctrlProps/ctrlProp1848.xml"/><Relationship Id="rId9" Type="http://schemas.openxmlformats.org/officeDocument/2006/relationships/ctrlProp" Target="../ctrlProps/ctrlProp1048.xml"/><Relationship Id="rId210" Type="http://schemas.openxmlformats.org/officeDocument/2006/relationships/ctrlProp" Target="../ctrlProps/ctrlProp1249.xml"/><Relationship Id="rId448" Type="http://schemas.openxmlformats.org/officeDocument/2006/relationships/ctrlProp" Target="../ctrlProps/ctrlProp1487.xml"/><Relationship Id="rId655" Type="http://schemas.openxmlformats.org/officeDocument/2006/relationships/ctrlProp" Target="../ctrlProps/ctrlProp1694.xml"/><Relationship Id="rId862" Type="http://schemas.openxmlformats.org/officeDocument/2006/relationships/ctrlProp" Target="../ctrlProps/ctrlProp1901.xml"/><Relationship Id="rId294" Type="http://schemas.openxmlformats.org/officeDocument/2006/relationships/ctrlProp" Target="../ctrlProps/ctrlProp1333.xml"/><Relationship Id="rId308" Type="http://schemas.openxmlformats.org/officeDocument/2006/relationships/ctrlProp" Target="../ctrlProps/ctrlProp1347.xml"/><Relationship Id="rId515" Type="http://schemas.openxmlformats.org/officeDocument/2006/relationships/ctrlProp" Target="../ctrlProps/ctrlProp1554.xml"/><Relationship Id="rId722" Type="http://schemas.openxmlformats.org/officeDocument/2006/relationships/ctrlProp" Target="../ctrlProps/ctrlProp1761.xml"/><Relationship Id="rId89" Type="http://schemas.openxmlformats.org/officeDocument/2006/relationships/ctrlProp" Target="../ctrlProps/ctrlProp1128.xml"/><Relationship Id="rId154" Type="http://schemas.openxmlformats.org/officeDocument/2006/relationships/ctrlProp" Target="../ctrlProps/ctrlProp1193.xml"/><Relationship Id="rId361" Type="http://schemas.openxmlformats.org/officeDocument/2006/relationships/ctrlProp" Target="../ctrlProps/ctrlProp1400.xml"/><Relationship Id="rId599" Type="http://schemas.openxmlformats.org/officeDocument/2006/relationships/ctrlProp" Target="../ctrlProps/ctrlProp1638.xml"/><Relationship Id="rId1005" Type="http://schemas.openxmlformats.org/officeDocument/2006/relationships/ctrlProp" Target="../ctrlProps/ctrlProp2044.xml"/><Relationship Id="rId459" Type="http://schemas.openxmlformats.org/officeDocument/2006/relationships/ctrlProp" Target="../ctrlProps/ctrlProp1498.xml"/><Relationship Id="rId666" Type="http://schemas.openxmlformats.org/officeDocument/2006/relationships/ctrlProp" Target="../ctrlProps/ctrlProp1705.xml"/><Relationship Id="rId873" Type="http://schemas.openxmlformats.org/officeDocument/2006/relationships/ctrlProp" Target="../ctrlProps/ctrlProp1912.xml"/><Relationship Id="rId16" Type="http://schemas.openxmlformats.org/officeDocument/2006/relationships/ctrlProp" Target="../ctrlProps/ctrlProp1055.xml"/><Relationship Id="rId221" Type="http://schemas.openxmlformats.org/officeDocument/2006/relationships/ctrlProp" Target="../ctrlProps/ctrlProp1260.xml"/><Relationship Id="rId319" Type="http://schemas.openxmlformats.org/officeDocument/2006/relationships/ctrlProp" Target="../ctrlProps/ctrlProp1358.xml"/><Relationship Id="rId526" Type="http://schemas.openxmlformats.org/officeDocument/2006/relationships/ctrlProp" Target="../ctrlProps/ctrlProp1565.xml"/><Relationship Id="rId733" Type="http://schemas.openxmlformats.org/officeDocument/2006/relationships/ctrlProp" Target="../ctrlProps/ctrlProp1772.xml"/><Relationship Id="rId940" Type="http://schemas.openxmlformats.org/officeDocument/2006/relationships/ctrlProp" Target="../ctrlProps/ctrlProp1979.xml"/><Relationship Id="rId1016" Type="http://schemas.openxmlformats.org/officeDocument/2006/relationships/ctrlProp" Target="../ctrlProps/ctrlProp2055.xml"/><Relationship Id="rId165" Type="http://schemas.openxmlformats.org/officeDocument/2006/relationships/ctrlProp" Target="../ctrlProps/ctrlProp1204.xml"/><Relationship Id="rId372" Type="http://schemas.openxmlformats.org/officeDocument/2006/relationships/ctrlProp" Target="../ctrlProps/ctrlProp1411.xml"/><Relationship Id="rId677" Type="http://schemas.openxmlformats.org/officeDocument/2006/relationships/ctrlProp" Target="../ctrlProps/ctrlProp1716.xml"/><Relationship Id="rId800" Type="http://schemas.openxmlformats.org/officeDocument/2006/relationships/ctrlProp" Target="../ctrlProps/ctrlProp1839.xml"/><Relationship Id="rId232" Type="http://schemas.openxmlformats.org/officeDocument/2006/relationships/ctrlProp" Target="../ctrlProps/ctrlProp1271.xml"/><Relationship Id="rId884" Type="http://schemas.openxmlformats.org/officeDocument/2006/relationships/ctrlProp" Target="../ctrlProps/ctrlProp1923.xml"/><Relationship Id="rId27" Type="http://schemas.openxmlformats.org/officeDocument/2006/relationships/ctrlProp" Target="../ctrlProps/ctrlProp1066.xml"/><Relationship Id="rId537" Type="http://schemas.openxmlformats.org/officeDocument/2006/relationships/ctrlProp" Target="../ctrlProps/ctrlProp1576.xml"/><Relationship Id="rId744" Type="http://schemas.openxmlformats.org/officeDocument/2006/relationships/ctrlProp" Target="../ctrlProps/ctrlProp1783.xml"/><Relationship Id="rId951" Type="http://schemas.openxmlformats.org/officeDocument/2006/relationships/ctrlProp" Target="../ctrlProps/ctrlProp1990.xml"/><Relationship Id="rId80" Type="http://schemas.openxmlformats.org/officeDocument/2006/relationships/ctrlProp" Target="../ctrlProps/ctrlProp1119.xml"/><Relationship Id="rId176" Type="http://schemas.openxmlformats.org/officeDocument/2006/relationships/ctrlProp" Target="../ctrlProps/ctrlProp1215.xml"/><Relationship Id="rId383" Type="http://schemas.openxmlformats.org/officeDocument/2006/relationships/ctrlProp" Target="../ctrlProps/ctrlProp1422.xml"/><Relationship Id="rId590" Type="http://schemas.openxmlformats.org/officeDocument/2006/relationships/ctrlProp" Target="../ctrlProps/ctrlProp1629.xml"/><Relationship Id="rId604" Type="http://schemas.openxmlformats.org/officeDocument/2006/relationships/ctrlProp" Target="../ctrlProps/ctrlProp1643.xml"/><Relationship Id="rId811" Type="http://schemas.openxmlformats.org/officeDocument/2006/relationships/ctrlProp" Target="../ctrlProps/ctrlProp1850.xml"/><Relationship Id="rId1027" Type="http://schemas.openxmlformats.org/officeDocument/2006/relationships/ctrlProp" Target="../ctrlProps/ctrlProp2066.xml"/><Relationship Id="rId243" Type="http://schemas.openxmlformats.org/officeDocument/2006/relationships/ctrlProp" Target="../ctrlProps/ctrlProp1282.xml"/><Relationship Id="rId450" Type="http://schemas.openxmlformats.org/officeDocument/2006/relationships/ctrlProp" Target="../ctrlProps/ctrlProp1489.xml"/><Relationship Id="rId688" Type="http://schemas.openxmlformats.org/officeDocument/2006/relationships/ctrlProp" Target="../ctrlProps/ctrlProp1727.xml"/><Relationship Id="rId895" Type="http://schemas.openxmlformats.org/officeDocument/2006/relationships/ctrlProp" Target="../ctrlProps/ctrlProp1934.xml"/><Relationship Id="rId909" Type="http://schemas.openxmlformats.org/officeDocument/2006/relationships/ctrlProp" Target="../ctrlProps/ctrlProp1948.xml"/><Relationship Id="rId38" Type="http://schemas.openxmlformats.org/officeDocument/2006/relationships/ctrlProp" Target="../ctrlProps/ctrlProp1077.xml"/><Relationship Id="rId103" Type="http://schemas.openxmlformats.org/officeDocument/2006/relationships/ctrlProp" Target="../ctrlProps/ctrlProp1142.xml"/><Relationship Id="rId310" Type="http://schemas.openxmlformats.org/officeDocument/2006/relationships/ctrlProp" Target="../ctrlProps/ctrlProp1349.xml"/><Relationship Id="rId548" Type="http://schemas.openxmlformats.org/officeDocument/2006/relationships/ctrlProp" Target="../ctrlProps/ctrlProp1587.xml"/><Relationship Id="rId755" Type="http://schemas.openxmlformats.org/officeDocument/2006/relationships/ctrlProp" Target="../ctrlProps/ctrlProp1794.xml"/><Relationship Id="rId962" Type="http://schemas.openxmlformats.org/officeDocument/2006/relationships/ctrlProp" Target="../ctrlProps/ctrlProp2001.xml"/><Relationship Id="rId91" Type="http://schemas.openxmlformats.org/officeDocument/2006/relationships/ctrlProp" Target="../ctrlProps/ctrlProp1130.xml"/><Relationship Id="rId187" Type="http://schemas.openxmlformats.org/officeDocument/2006/relationships/ctrlProp" Target="../ctrlProps/ctrlProp1226.xml"/><Relationship Id="rId394" Type="http://schemas.openxmlformats.org/officeDocument/2006/relationships/ctrlProp" Target="../ctrlProps/ctrlProp1433.xml"/><Relationship Id="rId408" Type="http://schemas.openxmlformats.org/officeDocument/2006/relationships/ctrlProp" Target="../ctrlProps/ctrlProp1447.xml"/><Relationship Id="rId615" Type="http://schemas.openxmlformats.org/officeDocument/2006/relationships/ctrlProp" Target="../ctrlProps/ctrlProp1654.xml"/><Relationship Id="rId822" Type="http://schemas.openxmlformats.org/officeDocument/2006/relationships/ctrlProp" Target="../ctrlProps/ctrlProp1861.xml"/><Relationship Id="rId254" Type="http://schemas.openxmlformats.org/officeDocument/2006/relationships/ctrlProp" Target="../ctrlProps/ctrlProp1293.xml"/><Relationship Id="rId699" Type="http://schemas.openxmlformats.org/officeDocument/2006/relationships/ctrlProp" Target="../ctrlProps/ctrlProp1738.xml"/><Relationship Id="rId49" Type="http://schemas.openxmlformats.org/officeDocument/2006/relationships/ctrlProp" Target="../ctrlProps/ctrlProp1088.xml"/><Relationship Id="rId114" Type="http://schemas.openxmlformats.org/officeDocument/2006/relationships/ctrlProp" Target="../ctrlProps/ctrlProp1153.xml"/><Relationship Id="rId461" Type="http://schemas.openxmlformats.org/officeDocument/2006/relationships/ctrlProp" Target="../ctrlProps/ctrlProp1500.xml"/><Relationship Id="rId559" Type="http://schemas.openxmlformats.org/officeDocument/2006/relationships/ctrlProp" Target="../ctrlProps/ctrlProp1598.xml"/><Relationship Id="rId766" Type="http://schemas.openxmlformats.org/officeDocument/2006/relationships/ctrlProp" Target="../ctrlProps/ctrlProp1805.xml"/><Relationship Id="rId198" Type="http://schemas.openxmlformats.org/officeDocument/2006/relationships/ctrlProp" Target="../ctrlProps/ctrlProp1237.xml"/><Relationship Id="rId321" Type="http://schemas.openxmlformats.org/officeDocument/2006/relationships/ctrlProp" Target="../ctrlProps/ctrlProp1360.xml"/><Relationship Id="rId419" Type="http://schemas.openxmlformats.org/officeDocument/2006/relationships/ctrlProp" Target="../ctrlProps/ctrlProp1458.xml"/><Relationship Id="rId626" Type="http://schemas.openxmlformats.org/officeDocument/2006/relationships/ctrlProp" Target="../ctrlProps/ctrlProp1665.xml"/><Relationship Id="rId973" Type="http://schemas.openxmlformats.org/officeDocument/2006/relationships/ctrlProp" Target="../ctrlProps/ctrlProp2012.xml"/><Relationship Id="rId833" Type="http://schemas.openxmlformats.org/officeDocument/2006/relationships/ctrlProp" Target="../ctrlProps/ctrlProp1872.xml"/><Relationship Id="rId265" Type="http://schemas.openxmlformats.org/officeDocument/2006/relationships/ctrlProp" Target="../ctrlProps/ctrlProp1304.xml"/><Relationship Id="rId472" Type="http://schemas.openxmlformats.org/officeDocument/2006/relationships/ctrlProp" Target="../ctrlProps/ctrlProp1511.xml"/><Relationship Id="rId900" Type="http://schemas.openxmlformats.org/officeDocument/2006/relationships/ctrlProp" Target="../ctrlProps/ctrlProp1939.xml"/><Relationship Id="rId125" Type="http://schemas.openxmlformats.org/officeDocument/2006/relationships/ctrlProp" Target="../ctrlProps/ctrlProp1164.xml"/><Relationship Id="rId332" Type="http://schemas.openxmlformats.org/officeDocument/2006/relationships/ctrlProp" Target="../ctrlProps/ctrlProp1371.xml"/><Relationship Id="rId777" Type="http://schemas.openxmlformats.org/officeDocument/2006/relationships/ctrlProp" Target="../ctrlProps/ctrlProp1816.xml"/><Relationship Id="rId984" Type="http://schemas.openxmlformats.org/officeDocument/2006/relationships/ctrlProp" Target="../ctrlProps/ctrlProp2023.xml"/><Relationship Id="rId637" Type="http://schemas.openxmlformats.org/officeDocument/2006/relationships/ctrlProp" Target="../ctrlProps/ctrlProp1676.xml"/><Relationship Id="rId844" Type="http://schemas.openxmlformats.org/officeDocument/2006/relationships/ctrlProp" Target="../ctrlProps/ctrlProp1883.xml"/><Relationship Id="rId276" Type="http://schemas.openxmlformats.org/officeDocument/2006/relationships/ctrlProp" Target="../ctrlProps/ctrlProp1315.xml"/><Relationship Id="rId483" Type="http://schemas.openxmlformats.org/officeDocument/2006/relationships/ctrlProp" Target="../ctrlProps/ctrlProp1522.xml"/><Relationship Id="rId690" Type="http://schemas.openxmlformats.org/officeDocument/2006/relationships/ctrlProp" Target="../ctrlProps/ctrlProp1729.xml"/><Relationship Id="rId704" Type="http://schemas.openxmlformats.org/officeDocument/2006/relationships/ctrlProp" Target="../ctrlProps/ctrlProp1743.xml"/><Relationship Id="rId911" Type="http://schemas.openxmlformats.org/officeDocument/2006/relationships/ctrlProp" Target="../ctrlProps/ctrlProp1950.xml"/><Relationship Id="rId40" Type="http://schemas.openxmlformats.org/officeDocument/2006/relationships/ctrlProp" Target="../ctrlProps/ctrlProp1079.xml"/><Relationship Id="rId136" Type="http://schemas.openxmlformats.org/officeDocument/2006/relationships/ctrlProp" Target="../ctrlProps/ctrlProp1175.xml"/><Relationship Id="rId343" Type="http://schemas.openxmlformats.org/officeDocument/2006/relationships/ctrlProp" Target="../ctrlProps/ctrlProp1382.xml"/><Relationship Id="rId550" Type="http://schemas.openxmlformats.org/officeDocument/2006/relationships/ctrlProp" Target="../ctrlProps/ctrlProp1589.xml"/><Relationship Id="rId788" Type="http://schemas.openxmlformats.org/officeDocument/2006/relationships/ctrlProp" Target="../ctrlProps/ctrlProp1827.xml"/><Relationship Id="rId995" Type="http://schemas.openxmlformats.org/officeDocument/2006/relationships/ctrlProp" Target="../ctrlProps/ctrlProp2034.xml"/><Relationship Id="rId203" Type="http://schemas.openxmlformats.org/officeDocument/2006/relationships/ctrlProp" Target="../ctrlProps/ctrlProp1242.xml"/><Relationship Id="rId648" Type="http://schemas.openxmlformats.org/officeDocument/2006/relationships/ctrlProp" Target="../ctrlProps/ctrlProp1687.xml"/><Relationship Id="rId855" Type="http://schemas.openxmlformats.org/officeDocument/2006/relationships/ctrlProp" Target="../ctrlProps/ctrlProp1894.xml"/><Relationship Id="rId287" Type="http://schemas.openxmlformats.org/officeDocument/2006/relationships/ctrlProp" Target="../ctrlProps/ctrlProp1326.xml"/><Relationship Id="rId410" Type="http://schemas.openxmlformats.org/officeDocument/2006/relationships/ctrlProp" Target="../ctrlProps/ctrlProp1449.xml"/><Relationship Id="rId494" Type="http://schemas.openxmlformats.org/officeDocument/2006/relationships/ctrlProp" Target="../ctrlProps/ctrlProp1533.xml"/><Relationship Id="rId508" Type="http://schemas.openxmlformats.org/officeDocument/2006/relationships/ctrlProp" Target="../ctrlProps/ctrlProp1547.xml"/><Relationship Id="rId715" Type="http://schemas.openxmlformats.org/officeDocument/2006/relationships/ctrlProp" Target="../ctrlProps/ctrlProp1754.xml"/><Relationship Id="rId922" Type="http://schemas.openxmlformats.org/officeDocument/2006/relationships/ctrlProp" Target="../ctrlProps/ctrlProp1961.xml"/><Relationship Id="rId147" Type="http://schemas.openxmlformats.org/officeDocument/2006/relationships/ctrlProp" Target="../ctrlProps/ctrlProp1186.xml"/><Relationship Id="rId354" Type="http://schemas.openxmlformats.org/officeDocument/2006/relationships/ctrlProp" Target="../ctrlProps/ctrlProp1393.xml"/><Relationship Id="rId799" Type="http://schemas.openxmlformats.org/officeDocument/2006/relationships/ctrlProp" Target="../ctrlProps/ctrlProp1838.xml"/><Relationship Id="rId51" Type="http://schemas.openxmlformats.org/officeDocument/2006/relationships/ctrlProp" Target="../ctrlProps/ctrlProp1090.xml"/><Relationship Id="rId561" Type="http://schemas.openxmlformats.org/officeDocument/2006/relationships/ctrlProp" Target="../ctrlProps/ctrlProp1600.xml"/><Relationship Id="rId659" Type="http://schemas.openxmlformats.org/officeDocument/2006/relationships/ctrlProp" Target="../ctrlProps/ctrlProp1698.xml"/><Relationship Id="rId866" Type="http://schemas.openxmlformats.org/officeDocument/2006/relationships/ctrlProp" Target="../ctrlProps/ctrlProp1905.xml"/><Relationship Id="rId214" Type="http://schemas.openxmlformats.org/officeDocument/2006/relationships/ctrlProp" Target="../ctrlProps/ctrlProp1253.xml"/><Relationship Id="rId298" Type="http://schemas.openxmlformats.org/officeDocument/2006/relationships/ctrlProp" Target="../ctrlProps/ctrlProp1337.xml"/><Relationship Id="rId421" Type="http://schemas.openxmlformats.org/officeDocument/2006/relationships/ctrlProp" Target="../ctrlProps/ctrlProp1460.xml"/><Relationship Id="rId519" Type="http://schemas.openxmlformats.org/officeDocument/2006/relationships/ctrlProp" Target="../ctrlProps/ctrlProp1558.xml"/><Relationship Id="rId158" Type="http://schemas.openxmlformats.org/officeDocument/2006/relationships/ctrlProp" Target="../ctrlProps/ctrlProp1197.xml"/><Relationship Id="rId726" Type="http://schemas.openxmlformats.org/officeDocument/2006/relationships/ctrlProp" Target="../ctrlProps/ctrlProp1765.xml"/><Relationship Id="rId933" Type="http://schemas.openxmlformats.org/officeDocument/2006/relationships/ctrlProp" Target="../ctrlProps/ctrlProp1972.xml"/><Relationship Id="rId1009" Type="http://schemas.openxmlformats.org/officeDocument/2006/relationships/ctrlProp" Target="../ctrlProps/ctrlProp2048.xml"/><Relationship Id="rId62" Type="http://schemas.openxmlformats.org/officeDocument/2006/relationships/ctrlProp" Target="../ctrlProps/ctrlProp1101.xml"/><Relationship Id="rId365" Type="http://schemas.openxmlformats.org/officeDocument/2006/relationships/ctrlProp" Target="../ctrlProps/ctrlProp1404.xml"/><Relationship Id="rId572" Type="http://schemas.openxmlformats.org/officeDocument/2006/relationships/ctrlProp" Target="../ctrlProps/ctrlProp1611.xml"/><Relationship Id="rId225" Type="http://schemas.openxmlformats.org/officeDocument/2006/relationships/ctrlProp" Target="../ctrlProps/ctrlProp1264.xml"/><Relationship Id="rId432" Type="http://schemas.openxmlformats.org/officeDocument/2006/relationships/ctrlProp" Target="../ctrlProps/ctrlProp1471.xml"/><Relationship Id="rId877" Type="http://schemas.openxmlformats.org/officeDocument/2006/relationships/ctrlProp" Target="../ctrlProps/ctrlProp1916.xml"/><Relationship Id="rId737" Type="http://schemas.openxmlformats.org/officeDocument/2006/relationships/ctrlProp" Target="../ctrlProps/ctrlProp1776.xml"/><Relationship Id="rId944" Type="http://schemas.openxmlformats.org/officeDocument/2006/relationships/ctrlProp" Target="../ctrlProps/ctrlProp1983.xml"/><Relationship Id="rId73" Type="http://schemas.openxmlformats.org/officeDocument/2006/relationships/ctrlProp" Target="../ctrlProps/ctrlProp1112.xml"/><Relationship Id="rId169" Type="http://schemas.openxmlformats.org/officeDocument/2006/relationships/ctrlProp" Target="../ctrlProps/ctrlProp1208.xml"/><Relationship Id="rId376" Type="http://schemas.openxmlformats.org/officeDocument/2006/relationships/ctrlProp" Target="../ctrlProps/ctrlProp1415.xml"/><Relationship Id="rId583" Type="http://schemas.openxmlformats.org/officeDocument/2006/relationships/ctrlProp" Target="../ctrlProps/ctrlProp1622.xml"/><Relationship Id="rId790" Type="http://schemas.openxmlformats.org/officeDocument/2006/relationships/ctrlProp" Target="../ctrlProps/ctrlProp1829.xml"/><Relationship Id="rId804" Type="http://schemas.openxmlformats.org/officeDocument/2006/relationships/ctrlProp" Target="../ctrlProps/ctrlProp1843.xml"/><Relationship Id="rId4" Type="http://schemas.openxmlformats.org/officeDocument/2006/relationships/ctrlProp" Target="../ctrlProps/ctrlProp1043.xml"/><Relationship Id="rId236" Type="http://schemas.openxmlformats.org/officeDocument/2006/relationships/ctrlProp" Target="../ctrlProps/ctrlProp1275.xml"/><Relationship Id="rId443" Type="http://schemas.openxmlformats.org/officeDocument/2006/relationships/ctrlProp" Target="../ctrlProps/ctrlProp1482.xml"/><Relationship Id="rId650" Type="http://schemas.openxmlformats.org/officeDocument/2006/relationships/ctrlProp" Target="../ctrlProps/ctrlProp1689.xml"/><Relationship Id="rId888" Type="http://schemas.openxmlformats.org/officeDocument/2006/relationships/ctrlProp" Target="../ctrlProps/ctrlProp1927.xml"/><Relationship Id="rId303" Type="http://schemas.openxmlformats.org/officeDocument/2006/relationships/ctrlProp" Target="../ctrlProps/ctrlProp1342.xml"/><Relationship Id="rId748" Type="http://schemas.openxmlformats.org/officeDocument/2006/relationships/ctrlProp" Target="../ctrlProps/ctrlProp1787.xml"/><Relationship Id="rId955" Type="http://schemas.openxmlformats.org/officeDocument/2006/relationships/ctrlProp" Target="../ctrlProps/ctrlProp1994.xml"/><Relationship Id="rId84" Type="http://schemas.openxmlformats.org/officeDocument/2006/relationships/ctrlProp" Target="../ctrlProps/ctrlProp1123.xml"/><Relationship Id="rId387" Type="http://schemas.openxmlformats.org/officeDocument/2006/relationships/ctrlProp" Target="../ctrlProps/ctrlProp1426.xml"/><Relationship Id="rId510" Type="http://schemas.openxmlformats.org/officeDocument/2006/relationships/ctrlProp" Target="../ctrlProps/ctrlProp1549.xml"/><Relationship Id="rId594" Type="http://schemas.openxmlformats.org/officeDocument/2006/relationships/ctrlProp" Target="../ctrlProps/ctrlProp1633.xml"/><Relationship Id="rId608" Type="http://schemas.openxmlformats.org/officeDocument/2006/relationships/ctrlProp" Target="../ctrlProps/ctrlProp1647.xml"/><Relationship Id="rId815" Type="http://schemas.openxmlformats.org/officeDocument/2006/relationships/ctrlProp" Target="../ctrlProps/ctrlProp1854.xml"/><Relationship Id="rId247" Type="http://schemas.openxmlformats.org/officeDocument/2006/relationships/ctrlProp" Target="../ctrlProps/ctrlProp1286.xml"/><Relationship Id="rId899" Type="http://schemas.openxmlformats.org/officeDocument/2006/relationships/ctrlProp" Target="../ctrlProps/ctrlProp1938.xml"/><Relationship Id="rId1000" Type="http://schemas.openxmlformats.org/officeDocument/2006/relationships/ctrlProp" Target="../ctrlProps/ctrlProp2039.xml"/><Relationship Id="rId107" Type="http://schemas.openxmlformats.org/officeDocument/2006/relationships/ctrlProp" Target="../ctrlProps/ctrlProp1146.xml"/><Relationship Id="rId454" Type="http://schemas.openxmlformats.org/officeDocument/2006/relationships/ctrlProp" Target="../ctrlProps/ctrlProp1493.xml"/><Relationship Id="rId661" Type="http://schemas.openxmlformats.org/officeDocument/2006/relationships/ctrlProp" Target="../ctrlProps/ctrlProp1700.xml"/><Relationship Id="rId759" Type="http://schemas.openxmlformats.org/officeDocument/2006/relationships/ctrlProp" Target="../ctrlProps/ctrlProp1798.xml"/><Relationship Id="rId966" Type="http://schemas.openxmlformats.org/officeDocument/2006/relationships/ctrlProp" Target="../ctrlProps/ctrlProp2005.xml"/><Relationship Id="rId11" Type="http://schemas.openxmlformats.org/officeDocument/2006/relationships/ctrlProp" Target="../ctrlProps/ctrlProp1050.xml"/><Relationship Id="rId314" Type="http://schemas.openxmlformats.org/officeDocument/2006/relationships/ctrlProp" Target="../ctrlProps/ctrlProp1353.xml"/><Relationship Id="rId398" Type="http://schemas.openxmlformats.org/officeDocument/2006/relationships/ctrlProp" Target="../ctrlProps/ctrlProp1437.xml"/><Relationship Id="rId521" Type="http://schemas.openxmlformats.org/officeDocument/2006/relationships/ctrlProp" Target="../ctrlProps/ctrlProp1560.xml"/><Relationship Id="rId619" Type="http://schemas.openxmlformats.org/officeDocument/2006/relationships/ctrlProp" Target="../ctrlProps/ctrlProp1658.xml"/><Relationship Id="rId95" Type="http://schemas.openxmlformats.org/officeDocument/2006/relationships/ctrlProp" Target="../ctrlProps/ctrlProp1134.xml"/><Relationship Id="rId160" Type="http://schemas.openxmlformats.org/officeDocument/2006/relationships/ctrlProp" Target="../ctrlProps/ctrlProp1199.xml"/><Relationship Id="rId826" Type="http://schemas.openxmlformats.org/officeDocument/2006/relationships/ctrlProp" Target="../ctrlProps/ctrlProp1865.xml"/><Relationship Id="rId1011" Type="http://schemas.openxmlformats.org/officeDocument/2006/relationships/ctrlProp" Target="../ctrlProps/ctrlProp2050.xml"/><Relationship Id="rId258" Type="http://schemas.openxmlformats.org/officeDocument/2006/relationships/ctrlProp" Target="../ctrlProps/ctrlProp1297.xml"/><Relationship Id="rId465" Type="http://schemas.openxmlformats.org/officeDocument/2006/relationships/ctrlProp" Target="../ctrlProps/ctrlProp1504.xml"/><Relationship Id="rId672" Type="http://schemas.openxmlformats.org/officeDocument/2006/relationships/ctrlProp" Target="../ctrlProps/ctrlProp1711.xml"/><Relationship Id="rId22" Type="http://schemas.openxmlformats.org/officeDocument/2006/relationships/ctrlProp" Target="../ctrlProps/ctrlProp1061.xml"/><Relationship Id="rId118" Type="http://schemas.openxmlformats.org/officeDocument/2006/relationships/ctrlProp" Target="../ctrlProps/ctrlProp1157.xml"/><Relationship Id="rId325" Type="http://schemas.openxmlformats.org/officeDocument/2006/relationships/ctrlProp" Target="../ctrlProps/ctrlProp1364.xml"/><Relationship Id="rId532" Type="http://schemas.openxmlformats.org/officeDocument/2006/relationships/ctrlProp" Target="../ctrlProps/ctrlProp1571.xml"/><Relationship Id="rId977" Type="http://schemas.openxmlformats.org/officeDocument/2006/relationships/ctrlProp" Target="../ctrlProps/ctrlProp2016.xml"/><Relationship Id="rId171" Type="http://schemas.openxmlformats.org/officeDocument/2006/relationships/ctrlProp" Target="../ctrlProps/ctrlProp1210.xml"/><Relationship Id="rId837" Type="http://schemas.openxmlformats.org/officeDocument/2006/relationships/ctrlProp" Target="../ctrlProps/ctrlProp1876.xml"/><Relationship Id="rId1022" Type="http://schemas.openxmlformats.org/officeDocument/2006/relationships/ctrlProp" Target="../ctrlProps/ctrlProp2061.xml"/><Relationship Id="rId269" Type="http://schemas.openxmlformats.org/officeDocument/2006/relationships/ctrlProp" Target="../ctrlProps/ctrlProp1308.xml"/><Relationship Id="rId476" Type="http://schemas.openxmlformats.org/officeDocument/2006/relationships/ctrlProp" Target="../ctrlProps/ctrlProp1515.xml"/><Relationship Id="rId683" Type="http://schemas.openxmlformats.org/officeDocument/2006/relationships/ctrlProp" Target="../ctrlProps/ctrlProp1722.xml"/><Relationship Id="rId890" Type="http://schemas.openxmlformats.org/officeDocument/2006/relationships/ctrlProp" Target="../ctrlProps/ctrlProp1929.xml"/><Relationship Id="rId904" Type="http://schemas.openxmlformats.org/officeDocument/2006/relationships/ctrlProp" Target="../ctrlProps/ctrlProp1943.xml"/><Relationship Id="rId33" Type="http://schemas.openxmlformats.org/officeDocument/2006/relationships/ctrlProp" Target="../ctrlProps/ctrlProp1072.xml"/><Relationship Id="rId129" Type="http://schemas.openxmlformats.org/officeDocument/2006/relationships/ctrlProp" Target="../ctrlProps/ctrlProp1168.xml"/><Relationship Id="rId336" Type="http://schemas.openxmlformats.org/officeDocument/2006/relationships/ctrlProp" Target="../ctrlProps/ctrlProp1375.xml"/><Relationship Id="rId543" Type="http://schemas.openxmlformats.org/officeDocument/2006/relationships/ctrlProp" Target="../ctrlProps/ctrlProp1582.xml"/><Relationship Id="rId988" Type="http://schemas.openxmlformats.org/officeDocument/2006/relationships/ctrlProp" Target="../ctrlProps/ctrlProp2027.xml"/><Relationship Id="rId182" Type="http://schemas.openxmlformats.org/officeDocument/2006/relationships/ctrlProp" Target="../ctrlProps/ctrlProp1221.xml"/><Relationship Id="rId403" Type="http://schemas.openxmlformats.org/officeDocument/2006/relationships/ctrlProp" Target="../ctrlProps/ctrlProp1442.xml"/><Relationship Id="rId750" Type="http://schemas.openxmlformats.org/officeDocument/2006/relationships/ctrlProp" Target="../ctrlProps/ctrlProp1789.xml"/><Relationship Id="rId848" Type="http://schemas.openxmlformats.org/officeDocument/2006/relationships/ctrlProp" Target="../ctrlProps/ctrlProp1887.xml"/><Relationship Id="rId487" Type="http://schemas.openxmlformats.org/officeDocument/2006/relationships/ctrlProp" Target="../ctrlProps/ctrlProp1526.xml"/><Relationship Id="rId610" Type="http://schemas.openxmlformats.org/officeDocument/2006/relationships/ctrlProp" Target="../ctrlProps/ctrlProp1649.xml"/><Relationship Id="rId694" Type="http://schemas.openxmlformats.org/officeDocument/2006/relationships/ctrlProp" Target="../ctrlProps/ctrlProp1733.xml"/><Relationship Id="rId708" Type="http://schemas.openxmlformats.org/officeDocument/2006/relationships/ctrlProp" Target="../ctrlProps/ctrlProp1747.xml"/><Relationship Id="rId915" Type="http://schemas.openxmlformats.org/officeDocument/2006/relationships/ctrlProp" Target="../ctrlProps/ctrlProp1954.xml"/><Relationship Id="rId347" Type="http://schemas.openxmlformats.org/officeDocument/2006/relationships/ctrlProp" Target="../ctrlProps/ctrlProp1386.xml"/><Relationship Id="rId999" Type="http://schemas.openxmlformats.org/officeDocument/2006/relationships/ctrlProp" Target="../ctrlProps/ctrlProp2038.xml"/><Relationship Id="rId44" Type="http://schemas.openxmlformats.org/officeDocument/2006/relationships/ctrlProp" Target="../ctrlProps/ctrlProp1083.xml"/><Relationship Id="rId554" Type="http://schemas.openxmlformats.org/officeDocument/2006/relationships/ctrlProp" Target="../ctrlProps/ctrlProp1593.xml"/><Relationship Id="rId761" Type="http://schemas.openxmlformats.org/officeDocument/2006/relationships/ctrlProp" Target="../ctrlProps/ctrlProp1800.xml"/><Relationship Id="rId859" Type="http://schemas.openxmlformats.org/officeDocument/2006/relationships/ctrlProp" Target="../ctrlProps/ctrlProp1898.xml"/><Relationship Id="rId193" Type="http://schemas.openxmlformats.org/officeDocument/2006/relationships/ctrlProp" Target="../ctrlProps/ctrlProp1232.xml"/><Relationship Id="rId207" Type="http://schemas.openxmlformats.org/officeDocument/2006/relationships/ctrlProp" Target="../ctrlProps/ctrlProp1246.xml"/><Relationship Id="rId414" Type="http://schemas.openxmlformats.org/officeDocument/2006/relationships/ctrlProp" Target="../ctrlProps/ctrlProp1453.xml"/><Relationship Id="rId498" Type="http://schemas.openxmlformats.org/officeDocument/2006/relationships/ctrlProp" Target="../ctrlProps/ctrlProp1537.xml"/><Relationship Id="rId621" Type="http://schemas.openxmlformats.org/officeDocument/2006/relationships/ctrlProp" Target="../ctrlProps/ctrlProp1660.xml"/><Relationship Id="rId260" Type="http://schemas.openxmlformats.org/officeDocument/2006/relationships/ctrlProp" Target="../ctrlProps/ctrlProp1299.xml"/><Relationship Id="rId719" Type="http://schemas.openxmlformats.org/officeDocument/2006/relationships/ctrlProp" Target="../ctrlProps/ctrlProp1758.xml"/><Relationship Id="rId926" Type="http://schemas.openxmlformats.org/officeDocument/2006/relationships/ctrlProp" Target="../ctrlProps/ctrlProp1965.xml"/><Relationship Id="rId55" Type="http://schemas.openxmlformats.org/officeDocument/2006/relationships/ctrlProp" Target="../ctrlProps/ctrlProp1094.xml"/><Relationship Id="rId120" Type="http://schemas.openxmlformats.org/officeDocument/2006/relationships/ctrlProp" Target="../ctrlProps/ctrlProp1159.xml"/><Relationship Id="rId358" Type="http://schemas.openxmlformats.org/officeDocument/2006/relationships/ctrlProp" Target="../ctrlProps/ctrlProp1397.xml"/><Relationship Id="rId565" Type="http://schemas.openxmlformats.org/officeDocument/2006/relationships/ctrlProp" Target="../ctrlProps/ctrlProp1604.xml"/><Relationship Id="rId772" Type="http://schemas.openxmlformats.org/officeDocument/2006/relationships/ctrlProp" Target="../ctrlProps/ctrlProp1811.xml"/><Relationship Id="rId218" Type="http://schemas.openxmlformats.org/officeDocument/2006/relationships/ctrlProp" Target="../ctrlProps/ctrlProp1257.xml"/><Relationship Id="rId425" Type="http://schemas.openxmlformats.org/officeDocument/2006/relationships/ctrlProp" Target="../ctrlProps/ctrlProp1464.xml"/><Relationship Id="rId632" Type="http://schemas.openxmlformats.org/officeDocument/2006/relationships/ctrlProp" Target="../ctrlProps/ctrlProp1671.xml"/><Relationship Id="rId271" Type="http://schemas.openxmlformats.org/officeDocument/2006/relationships/ctrlProp" Target="../ctrlProps/ctrlProp1310.xml"/><Relationship Id="rId937" Type="http://schemas.openxmlformats.org/officeDocument/2006/relationships/ctrlProp" Target="../ctrlProps/ctrlProp1976.xml"/><Relationship Id="rId66" Type="http://schemas.openxmlformats.org/officeDocument/2006/relationships/ctrlProp" Target="../ctrlProps/ctrlProp1105.xml"/><Relationship Id="rId131" Type="http://schemas.openxmlformats.org/officeDocument/2006/relationships/ctrlProp" Target="../ctrlProps/ctrlProp1170.xml"/><Relationship Id="rId369" Type="http://schemas.openxmlformats.org/officeDocument/2006/relationships/ctrlProp" Target="../ctrlProps/ctrlProp1408.xml"/><Relationship Id="rId576" Type="http://schemas.openxmlformats.org/officeDocument/2006/relationships/ctrlProp" Target="../ctrlProps/ctrlProp1615.xml"/><Relationship Id="rId783" Type="http://schemas.openxmlformats.org/officeDocument/2006/relationships/ctrlProp" Target="../ctrlProps/ctrlProp1822.xml"/><Relationship Id="rId990" Type="http://schemas.openxmlformats.org/officeDocument/2006/relationships/ctrlProp" Target="../ctrlProps/ctrlProp2029.xml"/><Relationship Id="rId229" Type="http://schemas.openxmlformats.org/officeDocument/2006/relationships/ctrlProp" Target="../ctrlProps/ctrlProp1268.xml"/><Relationship Id="rId436" Type="http://schemas.openxmlformats.org/officeDocument/2006/relationships/ctrlProp" Target="../ctrlProps/ctrlProp1475.xml"/><Relationship Id="rId643" Type="http://schemas.openxmlformats.org/officeDocument/2006/relationships/ctrlProp" Target="../ctrlProps/ctrlProp1682.xml"/><Relationship Id="rId850" Type="http://schemas.openxmlformats.org/officeDocument/2006/relationships/ctrlProp" Target="../ctrlProps/ctrlProp1889.xml"/><Relationship Id="rId948" Type="http://schemas.openxmlformats.org/officeDocument/2006/relationships/ctrlProp" Target="../ctrlProps/ctrlProp1987.xml"/><Relationship Id="rId77" Type="http://schemas.openxmlformats.org/officeDocument/2006/relationships/ctrlProp" Target="../ctrlProps/ctrlProp1116.xml"/><Relationship Id="rId282" Type="http://schemas.openxmlformats.org/officeDocument/2006/relationships/ctrlProp" Target="../ctrlProps/ctrlProp1321.xml"/><Relationship Id="rId503" Type="http://schemas.openxmlformats.org/officeDocument/2006/relationships/ctrlProp" Target="../ctrlProps/ctrlProp1542.xml"/><Relationship Id="rId587" Type="http://schemas.openxmlformats.org/officeDocument/2006/relationships/ctrlProp" Target="../ctrlProps/ctrlProp1626.xml"/><Relationship Id="rId710" Type="http://schemas.openxmlformats.org/officeDocument/2006/relationships/ctrlProp" Target="../ctrlProps/ctrlProp1749.xml"/><Relationship Id="rId808" Type="http://schemas.openxmlformats.org/officeDocument/2006/relationships/ctrlProp" Target="../ctrlProps/ctrlProp1847.xml"/><Relationship Id="rId8" Type="http://schemas.openxmlformats.org/officeDocument/2006/relationships/ctrlProp" Target="../ctrlProps/ctrlProp1047.xml"/><Relationship Id="rId142" Type="http://schemas.openxmlformats.org/officeDocument/2006/relationships/ctrlProp" Target="../ctrlProps/ctrlProp1181.xml"/><Relationship Id="rId447" Type="http://schemas.openxmlformats.org/officeDocument/2006/relationships/ctrlProp" Target="../ctrlProps/ctrlProp1486.xml"/><Relationship Id="rId794" Type="http://schemas.openxmlformats.org/officeDocument/2006/relationships/ctrlProp" Target="../ctrlProps/ctrlProp1833.xml"/><Relationship Id="rId654" Type="http://schemas.openxmlformats.org/officeDocument/2006/relationships/ctrlProp" Target="../ctrlProps/ctrlProp1693.xml"/><Relationship Id="rId861" Type="http://schemas.openxmlformats.org/officeDocument/2006/relationships/ctrlProp" Target="../ctrlProps/ctrlProp1900.xml"/><Relationship Id="rId959" Type="http://schemas.openxmlformats.org/officeDocument/2006/relationships/ctrlProp" Target="../ctrlProps/ctrlProp1998.xml"/><Relationship Id="rId293" Type="http://schemas.openxmlformats.org/officeDocument/2006/relationships/ctrlProp" Target="../ctrlProps/ctrlProp1332.xml"/><Relationship Id="rId307" Type="http://schemas.openxmlformats.org/officeDocument/2006/relationships/ctrlProp" Target="../ctrlProps/ctrlProp1346.xml"/><Relationship Id="rId514" Type="http://schemas.openxmlformats.org/officeDocument/2006/relationships/ctrlProp" Target="../ctrlProps/ctrlProp1553.xml"/><Relationship Id="rId721" Type="http://schemas.openxmlformats.org/officeDocument/2006/relationships/ctrlProp" Target="../ctrlProps/ctrlProp1760.xml"/><Relationship Id="rId88" Type="http://schemas.openxmlformats.org/officeDocument/2006/relationships/ctrlProp" Target="../ctrlProps/ctrlProp1127.xml"/><Relationship Id="rId153" Type="http://schemas.openxmlformats.org/officeDocument/2006/relationships/ctrlProp" Target="../ctrlProps/ctrlProp1192.xml"/><Relationship Id="rId360" Type="http://schemas.openxmlformats.org/officeDocument/2006/relationships/ctrlProp" Target="../ctrlProps/ctrlProp1399.xml"/><Relationship Id="rId598" Type="http://schemas.openxmlformats.org/officeDocument/2006/relationships/ctrlProp" Target="../ctrlProps/ctrlProp1637.xml"/><Relationship Id="rId819" Type="http://schemas.openxmlformats.org/officeDocument/2006/relationships/ctrlProp" Target="../ctrlProps/ctrlProp1858.xml"/><Relationship Id="rId1004" Type="http://schemas.openxmlformats.org/officeDocument/2006/relationships/ctrlProp" Target="../ctrlProps/ctrlProp2043.xml"/><Relationship Id="rId220" Type="http://schemas.openxmlformats.org/officeDocument/2006/relationships/ctrlProp" Target="../ctrlProps/ctrlProp1259.xml"/><Relationship Id="rId458" Type="http://schemas.openxmlformats.org/officeDocument/2006/relationships/ctrlProp" Target="../ctrlProps/ctrlProp1497.xml"/><Relationship Id="rId665" Type="http://schemas.openxmlformats.org/officeDocument/2006/relationships/ctrlProp" Target="../ctrlProps/ctrlProp1704.xml"/><Relationship Id="rId872" Type="http://schemas.openxmlformats.org/officeDocument/2006/relationships/ctrlProp" Target="../ctrlProps/ctrlProp1911.xml"/><Relationship Id="rId15" Type="http://schemas.openxmlformats.org/officeDocument/2006/relationships/ctrlProp" Target="../ctrlProps/ctrlProp1054.xml"/><Relationship Id="rId318" Type="http://schemas.openxmlformats.org/officeDocument/2006/relationships/ctrlProp" Target="../ctrlProps/ctrlProp1357.xml"/><Relationship Id="rId525" Type="http://schemas.openxmlformats.org/officeDocument/2006/relationships/ctrlProp" Target="../ctrlProps/ctrlProp1564.xml"/><Relationship Id="rId732" Type="http://schemas.openxmlformats.org/officeDocument/2006/relationships/ctrlProp" Target="../ctrlProps/ctrlProp1771.xml"/><Relationship Id="rId99" Type="http://schemas.openxmlformats.org/officeDocument/2006/relationships/ctrlProp" Target="../ctrlProps/ctrlProp1138.xml"/><Relationship Id="rId164" Type="http://schemas.openxmlformats.org/officeDocument/2006/relationships/ctrlProp" Target="../ctrlProps/ctrlProp1203.xml"/><Relationship Id="rId371" Type="http://schemas.openxmlformats.org/officeDocument/2006/relationships/ctrlProp" Target="../ctrlProps/ctrlProp1410.xml"/><Relationship Id="rId1015" Type="http://schemas.openxmlformats.org/officeDocument/2006/relationships/ctrlProp" Target="../ctrlProps/ctrlProp2054.xml"/><Relationship Id="rId469" Type="http://schemas.openxmlformats.org/officeDocument/2006/relationships/ctrlProp" Target="../ctrlProps/ctrlProp1508.xml"/><Relationship Id="rId676" Type="http://schemas.openxmlformats.org/officeDocument/2006/relationships/ctrlProp" Target="../ctrlProps/ctrlProp1715.xml"/><Relationship Id="rId883" Type="http://schemas.openxmlformats.org/officeDocument/2006/relationships/ctrlProp" Target="../ctrlProps/ctrlProp1922.xml"/><Relationship Id="rId26" Type="http://schemas.openxmlformats.org/officeDocument/2006/relationships/ctrlProp" Target="../ctrlProps/ctrlProp1065.xml"/><Relationship Id="rId231" Type="http://schemas.openxmlformats.org/officeDocument/2006/relationships/ctrlProp" Target="../ctrlProps/ctrlProp1270.xml"/><Relationship Id="rId329" Type="http://schemas.openxmlformats.org/officeDocument/2006/relationships/ctrlProp" Target="../ctrlProps/ctrlProp1368.xml"/><Relationship Id="rId536" Type="http://schemas.openxmlformats.org/officeDocument/2006/relationships/ctrlProp" Target="../ctrlProps/ctrlProp1575.xml"/><Relationship Id="rId175" Type="http://schemas.openxmlformats.org/officeDocument/2006/relationships/ctrlProp" Target="../ctrlProps/ctrlProp1214.xml"/><Relationship Id="rId743" Type="http://schemas.openxmlformats.org/officeDocument/2006/relationships/ctrlProp" Target="../ctrlProps/ctrlProp1782.xml"/><Relationship Id="rId950" Type="http://schemas.openxmlformats.org/officeDocument/2006/relationships/ctrlProp" Target="../ctrlProps/ctrlProp1989.xml"/><Relationship Id="rId1026" Type="http://schemas.openxmlformats.org/officeDocument/2006/relationships/ctrlProp" Target="../ctrlProps/ctrlProp2065.xml"/><Relationship Id="rId382" Type="http://schemas.openxmlformats.org/officeDocument/2006/relationships/ctrlProp" Target="../ctrlProps/ctrlProp1421.xml"/><Relationship Id="rId603" Type="http://schemas.openxmlformats.org/officeDocument/2006/relationships/ctrlProp" Target="../ctrlProps/ctrlProp1642.xml"/><Relationship Id="rId687" Type="http://schemas.openxmlformats.org/officeDocument/2006/relationships/ctrlProp" Target="../ctrlProps/ctrlProp1726.xml"/><Relationship Id="rId810" Type="http://schemas.openxmlformats.org/officeDocument/2006/relationships/ctrlProp" Target="../ctrlProps/ctrlProp1849.xml"/><Relationship Id="rId908" Type="http://schemas.openxmlformats.org/officeDocument/2006/relationships/ctrlProp" Target="../ctrlProps/ctrlProp1947.xml"/><Relationship Id="rId242" Type="http://schemas.openxmlformats.org/officeDocument/2006/relationships/ctrlProp" Target="../ctrlProps/ctrlProp1281.xml"/><Relationship Id="rId894" Type="http://schemas.openxmlformats.org/officeDocument/2006/relationships/ctrlProp" Target="../ctrlProps/ctrlProp1933.xml"/><Relationship Id="rId37" Type="http://schemas.openxmlformats.org/officeDocument/2006/relationships/ctrlProp" Target="../ctrlProps/ctrlProp1076.xml"/><Relationship Id="rId102" Type="http://schemas.openxmlformats.org/officeDocument/2006/relationships/ctrlProp" Target="../ctrlProps/ctrlProp1141.xml"/><Relationship Id="rId547" Type="http://schemas.openxmlformats.org/officeDocument/2006/relationships/ctrlProp" Target="../ctrlProps/ctrlProp1586.xml"/><Relationship Id="rId754" Type="http://schemas.openxmlformats.org/officeDocument/2006/relationships/ctrlProp" Target="../ctrlProps/ctrlProp1793.xml"/><Relationship Id="rId961" Type="http://schemas.openxmlformats.org/officeDocument/2006/relationships/ctrlProp" Target="../ctrlProps/ctrlProp2000.xml"/><Relationship Id="rId90" Type="http://schemas.openxmlformats.org/officeDocument/2006/relationships/ctrlProp" Target="../ctrlProps/ctrlProp1129.xml"/><Relationship Id="rId186" Type="http://schemas.openxmlformats.org/officeDocument/2006/relationships/ctrlProp" Target="../ctrlProps/ctrlProp1225.xml"/><Relationship Id="rId393" Type="http://schemas.openxmlformats.org/officeDocument/2006/relationships/ctrlProp" Target="../ctrlProps/ctrlProp1432.xml"/><Relationship Id="rId407" Type="http://schemas.openxmlformats.org/officeDocument/2006/relationships/ctrlProp" Target="../ctrlProps/ctrlProp1446.xml"/><Relationship Id="rId614" Type="http://schemas.openxmlformats.org/officeDocument/2006/relationships/ctrlProp" Target="../ctrlProps/ctrlProp1653.xml"/><Relationship Id="rId821" Type="http://schemas.openxmlformats.org/officeDocument/2006/relationships/ctrlProp" Target="../ctrlProps/ctrlProp1860.xml"/><Relationship Id="rId253" Type="http://schemas.openxmlformats.org/officeDocument/2006/relationships/ctrlProp" Target="../ctrlProps/ctrlProp1292.xml"/><Relationship Id="rId460" Type="http://schemas.openxmlformats.org/officeDocument/2006/relationships/ctrlProp" Target="../ctrlProps/ctrlProp1499.xml"/><Relationship Id="rId698" Type="http://schemas.openxmlformats.org/officeDocument/2006/relationships/ctrlProp" Target="../ctrlProps/ctrlProp1737.xml"/><Relationship Id="rId919" Type="http://schemas.openxmlformats.org/officeDocument/2006/relationships/ctrlProp" Target="../ctrlProps/ctrlProp1958.xml"/><Relationship Id="rId48" Type="http://schemas.openxmlformats.org/officeDocument/2006/relationships/ctrlProp" Target="../ctrlProps/ctrlProp1087.xml"/><Relationship Id="rId113" Type="http://schemas.openxmlformats.org/officeDocument/2006/relationships/ctrlProp" Target="../ctrlProps/ctrlProp1152.xml"/><Relationship Id="rId320" Type="http://schemas.openxmlformats.org/officeDocument/2006/relationships/ctrlProp" Target="../ctrlProps/ctrlProp1359.xml"/><Relationship Id="rId558" Type="http://schemas.openxmlformats.org/officeDocument/2006/relationships/ctrlProp" Target="../ctrlProps/ctrlProp1597.xml"/><Relationship Id="rId765" Type="http://schemas.openxmlformats.org/officeDocument/2006/relationships/ctrlProp" Target="../ctrlProps/ctrlProp1804.xml"/><Relationship Id="rId972" Type="http://schemas.openxmlformats.org/officeDocument/2006/relationships/ctrlProp" Target="../ctrlProps/ctrlProp2011.xml"/><Relationship Id="rId197" Type="http://schemas.openxmlformats.org/officeDocument/2006/relationships/ctrlProp" Target="../ctrlProps/ctrlProp1236.xml"/><Relationship Id="rId418" Type="http://schemas.openxmlformats.org/officeDocument/2006/relationships/ctrlProp" Target="../ctrlProps/ctrlProp1457.xml"/><Relationship Id="rId625" Type="http://schemas.openxmlformats.org/officeDocument/2006/relationships/ctrlProp" Target="../ctrlProps/ctrlProp1664.xml"/><Relationship Id="rId832" Type="http://schemas.openxmlformats.org/officeDocument/2006/relationships/ctrlProp" Target="../ctrlProps/ctrlProp1871.xml"/><Relationship Id="rId264" Type="http://schemas.openxmlformats.org/officeDocument/2006/relationships/ctrlProp" Target="../ctrlProps/ctrlProp1303.xml"/><Relationship Id="rId471" Type="http://schemas.openxmlformats.org/officeDocument/2006/relationships/ctrlProp" Target="../ctrlProps/ctrlProp1510.xml"/><Relationship Id="rId59" Type="http://schemas.openxmlformats.org/officeDocument/2006/relationships/ctrlProp" Target="../ctrlProps/ctrlProp1098.xml"/><Relationship Id="rId124" Type="http://schemas.openxmlformats.org/officeDocument/2006/relationships/ctrlProp" Target="../ctrlProps/ctrlProp1163.xml"/><Relationship Id="rId569" Type="http://schemas.openxmlformats.org/officeDocument/2006/relationships/ctrlProp" Target="../ctrlProps/ctrlProp1608.xml"/><Relationship Id="rId776" Type="http://schemas.openxmlformats.org/officeDocument/2006/relationships/ctrlProp" Target="../ctrlProps/ctrlProp1815.xml"/><Relationship Id="rId983" Type="http://schemas.openxmlformats.org/officeDocument/2006/relationships/ctrlProp" Target="../ctrlProps/ctrlProp2022.xml"/><Relationship Id="rId331" Type="http://schemas.openxmlformats.org/officeDocument/2006/relationships/ctrlProp" Target="../ctrlProps/ctrlProp1370.xml"/><Relationship Id="rId429" Type="http://schemas.openxmlformats.org/officeDocument/2006/relationships/ctrlProp" Target="../ctrlProps/ctrlProp1468.xml"/><Relationship Id="rId636" Type="http://schemas.openxmlformats.org/officeDocument/2006/relationships/ctrlProp" Target="../ctrlProps/ctrlProp1675.xml"/><Relationship Id="rId843" Type="http://schemas.openxmlformats.org/officeDocument/2006/relationships/ctrlProp" Target="../ctrlProps/ctrlProp1882.xml"/><Relationship Id="rId275" Type="http://schemas.openxmlformats.org/officeDocument/2006/relationships/ctrlProp" Target="../ctrlProps/ctrlProp1314.xml"/><Relationship Id="rId482" Type="http://schemas.openxmlformats.org/officeDocument/2006/relationships/ctrlProp" Target="../ctrlProps/ctrlProp1521.xml"/><Relationship Id="rId703" Type="http://schemas.openxmlformats.org/officeDocument/2006/relationships/ctrlProp" Target="../ctrlProps/ctrlProp1742.xml"/><Relationship Id="rId910" Type="http://schemas.openxmlformats.org/officeDocument/2006/relationships/ctrlProp" Target="../ctrlProps/ctrlProp1949.xml"/><Relationship Id="rId135" Type="http://schemas.openxmlformats.org/officeDocument/2006/relationships/ctrlProp" Target="../ctrlProps/ctrlProp1174.xml"/><Relationship Id="rId342" Type="http://schemas.openxmlformats.org/officeDocument/2006/relationships/ctrlProp" Target="../ctrlProps/ctrlProp1381.xml"/><Relationship Id="rId787" Type="http://schemas.openxmlformats.org/officeDocument/2006/relationships/ctrlProp" Target="../ctrlProps/ctrlProp1826.xml"/><Relationship Id="rId994" Type="http://schemas.openxmlformats.org/officeDocument/2006/relationships/ctrlProp" Target="../ctrlProps/ctrlProp2033.xml"/><Relationship Id="rId202" Type="http://schemas.openxmlformats.org/officeDocument/2006/relationships/ctrlProp" Target="../ctrlProps/ctrlProp1241.xml"/><Relationship Id="rId647" Type="http://schemas.openxmlformats.org/officeDocument/2006/relationships/ctrlProp" Target="../ctrlProps/ctrlProp1686.xml"/><Relationship Id="rId854" Type="http://schemas.openxmlformats.org/officeDocument/2006/relationships/ctrlProp" Target="../ctrlProps/ctrlProp1893.xml"/><Relationship Id="rId286" Type="http://schemas.openxmlformats.org/officeDocument/2006/relationships/ctrlProp" Target="../ctrlProps/ctrlProp1325.xml"/><Relationship Id="rId493" Type="http://schemas.openxmlformats.org/officeDocument/2006/relationships/ctrlProp" Target="../ctrlProps/ctrlProp1532.xml"/><Relationship Id="rId507" Type="http://schemas.openxmlformats.org/officeDocument/2006/relationships/ctrlProp" Target="../ctrlProps/ctrlProp1546.xml"/><Relationship Id="rId714" Type="http://schemas.openxmlformats.org/officeDocument/2006/relationships/ctrlProp" Target="../ctrlProps/ctrlProp1753.xml"/><Relationship Id="rId921" Type="http://schemas.openxmlformats.org/officeDocument/2006/relationships/ctrlProp" Target="../ctrlProps/ctrlProp1960.xml"/><Relationship Id="rId50" Type="http://schemas.openxmlformats.org/officeDocument/2006/relationships/ctrlProp" Target="../ctrlProps/ctrlProp1089.xml"/><Relationship Id="rId146" Type="http://schemas.openxmlformats.org/officeDocument/2006/relationships/ctrlProp" Target="../ctrlProps/ctrlProp1185.xml"/><Relationship Id="rId353" Type="http://schemas.openxmlformats.org/officeDocument/2006/relationships/ctrlProp" Target="../ctrlProps/ctrlProp1392.xml"/><Relationship Id="rId560" Type="http://schemas.openxmlformats.org/officeDocument/2006/relationships/ctrlProp" Target="../ctrlProps/ctrlProp1599.xml"/><Relationship Id="rId798" Type="http://schemas.openxmlformats.org/officeDocument/2006/relationships/ctrlProp" Target="../ctrlProps/ctrlProp1837.xml"/><Relationship Id="rId213" Type="http://schemas.openxmlformats.org/officeDocument/2006/relationships/ctrlProp" Target="../ctrlProps/ctrlProp1252.xml"/><Relationship Id="rId420" Type="http://schemas.openxmlformats.org/officeDocument/2006/relationships/ctrlProp" Target="../ctrlProps/ctrlProp1459.xml"/><Relationship Id="rId658" Type="http://schemas.openxmlformats.org/officeDocument/2006/relationships/ctrlProp" Target="../ctrlProps/ctrlProp1697.xml"/><Relationship Id="rId865" Type="http://schemas.openxmlformats.org/officeDocument/2006/relationships/ctrlProp" Target="../ctrlProps/ctrlProp1904.xml"/><Relationship Id="rId297" Type="http://schemas.openxmlformats.org/officeDocument/2006/relationships/ctrlProp" Target="../ctrlProps/ctrlProp1336.xml"/><Relationship Id="rId518" Type="http://schemas.openxmlformats.org/officeDocument/2006/relationships/ctrlProp" Target="../ctrlProps/ctrlProp1557.xml"/><Relationship Id="rId725" Type="http://schemas.openxmlformats.org/officeDocument/2006/relationships/ctrlProp" Target="../ctrlProps/ctrlProp1764.xml"/><Relationship Id="rId932" Type="http://schemas.openxmlformats.org/officeDocument/2006/relationships/ctrlProp" Target="../ctrlProps/ctrlProp1971.xml"/><Relationship Id="rId157" Type="http://schemas.openxmlformats.org/officeDocument/2006/relationships/ctrlProp" Target="../ctrlProps/ctrlProp1196.xml"/><Relationship Id="rId364" Type="http://schemas.openxmlformats.org/officeDocument/2006/relationships/ctrlProp" Target="../ctrlProps/ctrlProp1403.xml"/><Relationship Id="rId1008" Type="http://schemas.openxmlformats.org/officeDocument/2006/relationships/ctrlProp" Target="../ctrlProps/ctrlProp2047.xml"/><Relationship Id="rId61" Type="http://schemas.openxmlformats.org/officeDocument/2006/relationships/ctrlProp" Target="../ctrlProps/ctrlProp1100.xml"/><Relationship Id="rId571" Type="http://schemas.openxmlformats.org/officeDocument/2006/relationships/ctrlProp" Target="../ctrlProps/ctrlProp1610.xml"/><Relationship Id="rId669" Type="http://schemas.openxmlformats.org/officeDocument/2006/relationships/ctrlProp" Target="../ctrlProps/ctrlProp1708.xml"/><Relationship Id="rId876" Type="http://schemas.openxmlformats.org/officeDocument/2006/relationships/ctrlProp" Target="../ctrlProps/ctrlProp1915.xml"/><Relationship Id="rId19" Type="http://schemas.openxmlformats.org/officeDocument/2006/relationships/ctrlProp" Target="../ctrlProps/ctrlProp1058.xml"/><Relationship Id="rId224" Type="http://schemas.openxmlformats.org/officeDocument/2006/relationships/ctrlProp" Target="../ctrlProps/ctrlProp1263.xml"/><Relationship Id="rId431" Type="http://schemas.openxmlformats.org/officeDocument/2006/relationships/ctrlProp" Target="../ctrlProps/ctrlProp1470.xml"/><Relationship Id="rId529" Type="http://schemas.openxmlformats.org/officeDocument/2006/relationships/ctrlProp" Target="../ctrlProps/ctrlProp1568.xml"/><Relationship Id="rId736" Type="http://schemas.openxmlformats.org/officeDocument/2006/relationships/ctrlProp" Target="../ctrlProps/ctrlProp1775.xml"/><Relationship Id="rId168" Type="http://schemas.openxmlformats.org/officeDocument/2006/relationships/ctrlProp" Target="../ctrlProps/ctrlProp1207.xml"/><Relationship Id="rId943" Type="http://schemas.openxmlformats.org/officeDocument/2006/relationships/ctrlProp" Target="../ctrlProps/ctrlProp1982.xml"/><Relationship Id="rId1019" Type="http://schemas.openxmlformats.org/officeDocument/2006/relationships/ctrlProp" Target="../ctrlProps/ctrlProp2058.xml"/><Relationship Id="rId72" Type="http://schemas.openxmlformats.org/officeDocument/2006/relationships/ctrlProp" Target="../ctrlProps/ctrlProp1111.xml"/><Relationship Id="rId375" Type="http://schemas.openxmlformats.org/officeDocument/2006/relationships/ctrlProp" Target="../ctrlProps/ctrlProp1414.xml"/><Relationship Id="rId582" Type="http://schemas.openxmlformats.org/officeDocument/2006/relationships/ctrlProp" Target="../ctrlProps/ctrlProp1621.xml"/><Relationship Id="rId803" Type="http://schemas.openxmlformats.org/officeDocument/2006/relationships/ctrlProp" Target="../ctrlProps/ctrlProp1842.xml"/><Relationship Id="rId3" Type="http://schemas.openxmlformats.org/officeDocument/2006/relationships/vmlDrawing" Target="../drawings/vmlDrawing19.vml"/><Relationship Id="rId235" Type="http://schemas.openxmlformats.org/officeDocument/2006/relationships/ctrlProp" Target="../ctrlProps/ctrlProp1274.xml"/><Relationship Id="rId442" Type="http://schemas.openxmlformats.org/officeDocument/2006/relationships/ctrlProp" Target="../ctrlProps/ctrlProp1481.xml"/><Relationship Id="rId887" Type="http://schemas.openxmlformats.org/officeDocument/2006/relationships/ctrlProp" Target="../ctrlProps/ctrlProp1926.xml"/><Relationship Id="rId302" Type="http://schemas.openxmlformats.org/officeDocument/2006/relationships/ctrlProp" Target="../ctrlProps/ctrlProp1341.xml"/><Relationship Id="rId747" Type="http://schemas.openxmlformats.org/officeDocument/2006/relationships/ctrlProp" Target="../ctrlProps/ctrlProp1786.xml"/><Relationship Id="rId954" Type="http://schemas.openxmlformats.org/officeDocument/2006/relationships/ctrlProp" Target="../ctrlProps/ctrlProp1993.xml"/><Relationship Id="rId83" Type="http://schemas.openxmlformats.org/officeDocument/2006/relationships/ctrlProp" Target="../ctrlProps/ctrlProp1122.xml"/><Relationship Id="rId179" Type="http://schemas.openxmlformats.org/officeDocument/2006/relationships/ctrlProp" Target="../ctrlProps/ctrlProp1218.xml"/><Relationship Id="rId386" Type="http://schemas.openxmlformats.org/officeDocument/2006/relationships/ctrlProp" Target="../ctrlProps/ctrlProp1425.xml"/><Relationship Id="rId593" Type="http://schemas.openxmlformats.org/officeDocument/2006/relationships/ctrlProp" Target="../ctrlProps/ctrlProp1632.xml"/><Relationship Id="rId607" Type="http://schemas.openxmlformats.org/officeDocument/2006/relationships/ctrlProp" Target="../ctrlProps/ctrlProp1646.xml"/><Relationship Id="rId814" Type="http://schemas.openxmlformats.org/officeDocument/2006/relationships/ctrlProp" Target="../ctrlProps/ctrlProp1853.xml"/><Relationship Id="rId246" Type="http://schemas.openxmlformats.org/officeDocument/2006/relationships/ctrlProp" Target="../ctrlProps/ctrlProp1285.xml"/><Relationship Id="rId453" Type="http://schemas.openxmlformats.org/officeDocument/2006/relationships/ctrlProp" Target="../ctrlProps/ctrlProp1492.xml"/><Relationship Id="rId660" Type="http://schemas.openxmlformats.org/officeDocument/2006/relationships/ctrlProp" Target="../ctrlProps/ctrlProp1699.xml"/><Relationship Id="rId898" Type="http://schemas.openxmlformats.org/officeDocument/2006/relationships/ctrlProp" Target="../ctrlProps/ctrlProp1937.xml"/><Relationship Id="rId106" Type="http://schemas.openxmlformats.org/officeDocument/2006/relationships/ctrlProp" Target="../ctrlProps/ctrlProp1145.xml"/><Relationship Id="rId313" Type="http://schemas.openxmlformats.org/officeDocument/2006/relationships/ctrlProp" Target="../ctrlProps/ctrlProp1352.xml"/><Relationship Id="rId758" Type="http://schemas.openxmlformats.org/officeDocument/2006/relationships/ctrlProp" Target="../ctrlProps/ctrlProp1797.xml"/><Relationship Id="rId965" Type="http://schemas.openxmlformats.org/officeDocument/2006/relationships/ctrlProp" Target="../ctrlProps/ctrlProp2004.xml"/><Relationship Id="rId10" Type="http://schemas.openxmlformats.org/officeDocument/2006/relationships/ctrlProp" Target="../ctrlProps/ctrlProp1049.xml"/><Relationship Id="rId94" Type="http://schemas.openxmlformats.org/officeDocument/2006/relationships/ctrlProp" Target="../ctrlProps/ctrlProp1133.xml"/><Relationship Id="rId397" Type="http://schemas.openxmlformats.org/officeDocument/2006/relationships/ctrlProp" Target="../ctrlProps/ctrlProp1436.xml"/><Relationship Id="rId520" Type="http://schemas.openxmlformats.org/officeDocument/2006/relationships/ctrlProp" Target="../ctrlProps/ctrlProp1559.xml"/><Relationship Id="rId618" Type="http://schemas.openxmlformats.org/officeDocument/2006/relationships/ctrlProp" Target="../ctrlProps/ctrlProp1657.xml"/><Relationship Id="rId825" Type="http://schemas.openxmlformats.org/officeDocument/2006/relationships/ctrlProp" Target="../ctrlProps/ctrlProp1864.xml"/><Relationship Id="rId257" Type="http://schemas.openxmlformats.org/officeDocument/2006/relationships/ctrlProp" Target="../ctrlProps/ctrlProp1296.xml"/><Relationship Id="rId464" Type="http://schemas.openxmlformats.org/officeDocument/2006/relationships/ctrlProp" Target="../ctrlProps/ctrlProp1503.xml"/><Relationship Id="rId1010" Type="http://schemas.openxmlformats.org/officeDocument/2006/relationships/ctrlProp" Target="../ctrlProps/ctrlProp2049.xml"/><Relationship Id="rId117" Type="http://schemas.openxmlformats.org/officeDocument/2006/relationships/ctrlProp" Target="../ctrlProps/ctrlProp1156.xml"/><Relationship Id="rId671" Type="http://schemas.openxmlformats.org/officeDocument/2006/relationships/ctrlProp" Target="../ctrlProps/ctrlProp1710.xml"/><Relationship Id="rId769" Type="http://schemas.openxmlformats.org/officeDocument/2006/relationships/ctrlProp" Target="../ctrlProps/ctrlProp1808.xml"/><Relationship Id="rId976" Type="http://schemas.openxmlformats.org/officeDocument/2006/relationships/ctrlProp" Target="../ctrlProps/ctrlProp2015.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48.bin"/><Relationship Id="rId4" Type="http://schemas.openxmlformats.org/officeDocument/2006/relationships/ctrlProp" Target="../ctrlProps/ctrlProp2068.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49.bin"/><Relationship Id="rId4" Type="http://schemas.openxmlformats.org/officeDocument/2006/relationships/ctrlProp" Target="../ctrlProps/ctrlProp2069.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50.bin"/><Relationship Id="rId4" Type="http://schemas.openxmlformats.org/officeDocument/2006/relationships/ctrlProp" Target="../ctrlProps/ctrlProp2070.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51.bin"/><Relationship Id="rId4" Type="http://schemas.openxmlformats.org/officeDocument/2006/relationships/ctrlProp" Target="../ctrlProps/ctrlProp2071.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52.bin"/><Relationship Id="rId4" Type="http://schemas.openxmlformats.org/officeDocument/2006/relationships/ctrlProp" Target="../ctrlProps/ctrlProp2072.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53.bin"/><Relationship Id="rId4" Type="http://schemas.openxmlformats.org/officeDocument/2006/relationships/ctrlProp" Target="../ctrlProps/ctrlProp2073.xml"/></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3.xm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55.bin"/><Relationship Id="rId4" Type="http://schemas.openxmlformats.org/officeDocument/2006/relationships/ctrlProp" Target="../ctrlProps/ctrlProp2074.xml"/></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56.bin"/><Relationship Id="rId4" Type="http://schemas.openxmlformats.org/officeDocument/2006/relationships/ctrlProp" Target="../ctrlProps/ctrlProp2075.xml"/></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K98"/>
  <sheetViews>
    <sheetView defaultGridColor="0" colorId="22" zoomScale="75" zoomScaleNormal="75" workbookViewId="0"/>
  </sheetViews>
  <sheetFormatPr defaultColWidth="11.84375" defaultRowHeight="15.5"/>
  <cols>
    <col min="2" max="3" width="11.84375" customWidth="1"/>
    <col min="5" max="6" width="11.84375" customWidth="1"/>
    <col min="8" max="9" width="11.84375" customWidth="1"/>
    <col min="11" max="11" width="11.84375" customWidth="1"/>
  </cols>
  <sheetData>
    <row r="1" spans="1:10" ht="18">
      <c r="A1" s="729" t="s">
        <v>2400</v>
      </c>
      <c r="B1" s="1"/>
      <c r="C1" s="1"/>
      <c r="D1" s="1"/>
      <c r="E1" s="1"/>
      <c r="F1" s="1"/>
      <c r="G1" s="1"/>
      <c r="H1" s="1"/>
      <c r="I1" s="2"/>
      <c r="J1" s="2"/>
    </row>
    <row r="2" spans="1:10">
      <c r="A2" s="3"/>
      <c r="B2" s="3"/>
      <c r="C2" s="3"/>
      <c r="D2" s="3"/>
      <c r="E2" s="3"/>
      <c r="F2" s="3"/>
      <c r="G2" s="3"/>
      <c r="H2" s="3"/>
      <c r="I2" s="2"/>
      <c r="J2" s="2"/>
    </row>
    <row r="3" spans="1:10">
      <c r="A3" s="4" t="s">
        <v>2401</v>
      </c>
      <c r="B3" s="4"/>
      <c r="C3" s="4"/>
      <c r="D3" s="4"/>
      <c r="E3" s="4"/>
      <c r="F3" s="4"/>
      <c r="G3" s="4"/>
      <c r="H3" s="4"/>
      <c r="I3" s="2"/>
      <c r="J3" s="2"/>
    </row>
    <row r="4" spans="1:10">
      <c r="A4" s="5"/>
      <c r="B4" s="3"/>
      <c r="C4" s="3"/>
      <c r="D4" s="3"/>
      <c r="E4" s="3"/>
      <c r="F4" s="3"/>
      <c r="G4" s="3"/>
      <c r="H4" s="3"/>
      <c r="I4" s="2"/>
      <c r="J4" s="2"/>
    </row>
    <row r="5" spans="1:10">
      <c r="A5" s="3" t="s">
        <v>2402</v>
      </c>
      <c r="B5" s="3"/>
      <c r="C5" s="3"/>
      <c r="D5" s="3"/>
      <c r="E5" s="3"/>
      <c r="F5" s="3"/>
      <c r="G5" s="3"/>
      <c r="H5" s="3"/>
      <c r="I5" s="2"/>
      <c r="J5" s="2"/>
    </row>
    <row r="6" spans="1:10">
      <c r="A6" s="3"/>
      <c r="B6" s="3"/>
      <c r="C6" s="3"/>
      <c r="D6" s="3"/>
      <c r="E6" s="3"/>
      <c r="F6" s="3"/>
      <c r="G6" s="3"/>
      <c r="H6" s="3"/>
      <c r="I6" s="2"/>
      <c r="J6" s="2"/>
    </row>
    <row r="7" spans="1:10">
      <c r="A7" s="548" t="s">
        <v>2403</v>
      </c>
      <c r="B7" s="3"/>
      <c r="C7" s="3"/>
      <c r="D7" s="3"/>
      <c r="E7" s="3"/>
      <c r="F7" s="3"/>
      <c r="G7" s="3"/>
      <c r="H7" s="3"/>
      <c r="I7" s="2"/>
      <c r="J7" s="2"/>
    </row>
    <row r="8" spans="1:10" ht="78.75" customHeight="1">
      <c r="A8" s="2061" t="s">
        <v>915</v>
      </c>
      <c r="B8" s="2061"/>
      <c r="C8" s="2061"/>
      <c r="D8" s="2061"/>
      <c r="E8" s="2061"/>
      <c r="F8" s="2061"/>
      <c r="G8" s="2061"/>
      <c r="H8" s="2061"/>
      <c r="I8" s="2"/>
      <c r="J8" s="2"/>
    </row>
    <row r="9" spans="1:10">
      <c r="A9" s="3"/>
      <c r="B9" s="3"/>
      <c r="C9" s="3"/>
      <c r="D9" s="3"/>
      <c r="E9" s="3"/>
      <c r="F9" s="3"/>
      <c r="G9" s="3"/>
      <c r="H9" s="3"/>
      <c r="I9" s="2"/>
      <c r="J9" s="2"/>
    </row>
    <row r="10" spans="1:10" ht="47.25" customHeight="1">
      <c r="A10" s="2061" t="s">
        <v>1145</v>
      </c>
      <c r="B10" s="2061"/>
      <c r="C10" s="2061"/>
      <c r="D10" s="2061"/>
      <c r="E10" s="2061"/>
      <c r="F10" s="2061"/>
      <c r="G10" s="2061"/>
      <c r="H10" s="2061"/>
      <c r="I10" s="2"/>
      <c r="J10" s="2"/>
    </row>
    <row r="11" spans="1:10">
      <c r="A11" s="3"/>
      <c r="B11" s="3"/>
      <c r="C11" s="3"/>
      <c r="D11" s="3"/>
      <c r="E11" s="3"/>
      <c r="F11" s="3"/>
      <c r="G11" s="3"/>
      <c r="H11" s="3"/>
      <c r="I11" s="2"/>
      <c r="J11" s="2"/>
    </row>
    <row r="12" spans="1:10" ht="78" customHeight="1">
      <c r="A12" s="2061" t="s">
        <v>1144</v>
      </c>
      <c r="B12" s="2061"/>
      <c r="C12" s="2061"/>
      <c r="D12" s="2061"/>
      <c r="E12" s="2061"/>
      <c r="F12" s="2061"/>
      <c r="G12" s="2061"/>
      <c r="H12" s="2061"/>
      <c r="I12" s="2"/>
      <c r="J12" s="2"/>
    </row>
    <row r="13" spans="1:10">
      <c r="A13" s="549"/>
      <c r="B13" s="549"/>
      <c r="C13" s="549"/>
      <c r="D13" s="549"/>
      <c r="E13" s="549"/>
      <c r="F13" s="549"/>
      <c r="G13" s="549"/>
      <c r="H13" s="549"/>
      <c r="I13" s="2"/>
      <c r="J13" s="2"/>
    </row>
    <row r="14" spans="1:10" ht="60.75" customHeight="1">
      <c r="A14" s="2061" t="s">
        <v>265</v>
      </c>
      <c r="B14" s="2061"/>
      <c r="C14" s="2061"/>
      <c r="D14" s="2061"/>
      <c r="E14" s="2061"/>
      <c r="F14" s="2061"/>
      <c r="G14" s="2061"/>
      <c r="H14" s="2061"/>
      <c r="I14" s="2"/>
      <c r="J14" s="2"/>
    </row>
    <row r="15" spans="1:10">
      <c r="A15" s="3"/>
      <c r="B15" s="3"/>
      <c r="C15" s="3"/>
      <c r="D15" s="3"/>
      <c r="E15" s="3"/>
      <c r="F15" s="3"/>
      <c r="G15" s="3"/>
      <c r="H15" s="3"/>
      <c r="I15" s="2"/>
      <c r="J15" s="2"/>
    </row>
    <row r="16" spans="1:10" ht="15" customHeight="1">
      <c r="A16" s="548"/>
      <c r="B16" s="3"/>
      <c r="C16" s="3"/>
      <c r="D16" s="3"/>
      <c r="E16" s="3"/>
      <c r="F16" s="3"/>
      <c r="G16" s="3"/>
      <c r="H16" s="3"/>
      <c r="I16" s="2"/>
      <c r="J16" s="2"/>
    </row>
    <row r="17" spans="1:11" ht="14.25" customHeight="1">
      <c r="A17" s="2058"/>
      <c r="B17" s="2058"/>
      <c r="C17" s="2058"/>
      <c r="D17" s="2058"/>
      <c r="E17" s="2058"/>
      <c r="F17" s="2058"/>
      <c r="G17" s="2058"/>
      <c r="H17" s="2058"/>
      <c r="I17" s="2"/>
      <c r="J17" s="2"/>
    </row>
    <row r="18" spans="1:11">
      <c r="A18" s="3"/>
      <c r="B18" s="3"/>
      <c r="C18" s="3"/>
      <c r="D18" s="3"/>
      <c r="E18" s="3"/>
      <c r="F18" s="3"/>
      <c r="G18" s="3"/>
      <c r="H18" s="3"/>
      <c r="I18" s="2"/>
      <c r="J18" s="2"/>
    </row>
    <row r="19" spans="1:11">
      <c r="A19" s="548" t="s">
        <v>2404</v>
      </c>
      <c r="B19" s="3"/>
      <c r="C19" s="3"/>
      <c r="D19" s="3"/>
      <c r="E19" s="3"/>
      <c r="F19" s="3"/>
      <c r="G19" s="3"/>
      <c r="H19" s="3"/>
      <c r="I19" s="2"/>
      <c r="J19" s="2"/>
    </row>
    <row r="20" spans="1:11" ht="60.75" customHeight="1">
      <c r="A20" s="2058" t="s">
        <v>1851</v>
      </c>
      <c r="B20" s="2058"/>
      <c r="C20" s="2058"/>
      <c r="D20" s="2058"/>
      <c r="E20" s="2058"/>
      <c r="F20" s="2058"/>
      <c r="G20" s="2058"/>
      <c r="H20" s="2058"/>
      <c r="I20" s="2"/>
      <c r="J20" s="2"/>
    </row>
    <row r="21" spans="1:11">
      <c r="A21" s="3"/>
      <c r="B21" s="3"/>
      <c r="C21" s="3"/>
      <c r="D21" s="3"/>
      <c r="E21" s="3"/>
      <c r="F21" s="3"/>
      <c r="G21" s="3"/>
      <c r="H21" s="3"/>
      <c r="I21" s="2"/>
      <c r="J21" s="2"/>
    </row>
    <row r="22" spans="1:11">
      <c r="A22" s="548" t="s">
        <v>2405</v>
      </c>
      <c r="B22" s="3"/>
      <c r="C22" s="3"/>
      <c r="D22" s="3"/>
      <c r="E22" s="3"/>
      <c r="F22" s="3"/>
      <c r="G22" s="3"/>
      <c r="H22" s="3"/>
      <c r="I22" s="2"/>
      <c r="J22" s="2"/>
    </row>
    <row r="23" spans="1:11" ht="47.25" customHeight="1">
      <c r="A23" s="2058" t="s">
        <v>402</v>
      </c>
      <c r="B23" s="2058"/>
      <c r="C23" s="2058"/>
      <c r="D23" s="2058"/>
      <c r="E23" s="2058"/>
      <c r="F23" s="2058"/>
      <c r="G23" s="2058"/>
      <c r="H23" s="2058"/>
      <c r="I23" s="2"/>
      <c r="J23" s="2"/>
    </row>
    <row r="24" spans="1:11">
      <c r="A24" s="3"/>
      <c r="B24" s="3"/>
      <c r="C24" s="3"/>
      <c r="D24" s="3"/>
      <c r="E24" s="3"/>
      <c r="F24" s="3"/>
      <c r="G24" s="3"/>
      <c r="H24" s="3"/>
      <c r="I24" s="2"/>
      <c r="J24" s="2"/>
    </row>
    <row r="25" spans="1:11">
      <c r="A25" s="548" t="s">
        <v>2406</v>
      </c>
      <c r="B25" s="3"/>
      <c r="C25" s="3"/>
      <c r="D25" s="3"/>
      <c r="E25" s="3"/>
      <c r="F25" s="3"/>
      <c r="G25" s="3"/>
      <c r="H25" s="3"/>
      <c r="I25" s="2"/>
      <c r="J25" s="2"/>
    </row>
    <row r="26" spans="1:11" ht="33" customHeight="1">
      <c r="A26" s="2060" t="s">
        <v>792</v>
      </c>
      <c r="B26" s="2060"/>
      <c r="C26" s="2060"/>
      <c r="D26" s="2060"/>
      <c r="E26" s="2060"/>
      <c r="F26" s="2060"/>
      <c r="G26" s="2060"/>
      <c r="H26" s="2060"/>
      <c r="I26" s="2"/>
      <c r="J26" s="2"/>
    </row>
    <row r="27" spans="1:11">
      <c r="A27" s="3"/>
      <c r="B27" s="3"/>
      <c r="C27" s="3"/>
      <c r="D27" s="3"/>
      <c r="E27" s="3"/>
      <c r="F27" s="3"/>
      <c r="G27" s="3"/>
      <c r="H27" s="3"/>
      <c r="I27" s="2"/>
      <c r="J27" s="2"/>
    </row>
    <row r="28" spans="1:11">
      <c r="A28" s="550" t="s">
        <v>2407</v>
      </c>
      <c r="B28" s="3"/>
      <c r="C28" s="3"/>
      <c r="D28" s="3"/>
      <c r="E28" s="3"/>
      <c r="F28" s="3"/>
      <c r="G28" s="3"/>
      <c r="H28" s="3"/>
      <c r="I28" s="2"/>
      <c r="J28" s="2"/>
    </row>
    <row r="29" spans="1:11" ht="43.5" customHeight="1">
      <c r="A29" s="2058" t="s">
        <v>403</v>
      </c>
      <c r="B29" s="2059"/>
      <c r="C29" s="2059"/>
      <c r="D29" s="2059"/>
      <c r="E29" s="2059"/>
      <c r="F29" s="2059"/>
      <c r="G29" s="2059"/>
      <c r="H29" s="2059"/>
      <c r="I29" s="2"/>
      <c r="J29" s="2"/>
    </row>
    <row r="30" spans="1:11">
      <c r="A30" s="3"/>
      <c r="B30" s="3"/>
      <c r="C30" s="3"/>
      <c r="D30" s="3"/>
      <c r="E30" s="3"/>
      <c r="F30" s="3"/>
      <c r="G30" s="3"/>
      <c r="H30" s="3"/>
      <c r="I30" s="2"/>
      <c r="J30" s="2"/>
    </row>
    <row r="31" spans="1:11">
      <c r="A31" s="544"/>
      <c r="B31" s="544"/>
      <c r="C31" s="544"/>
      <c r="D31" s="544"/>
      <c r="E31" s="544"/>
      <c r="F31" s="544"/>
      <c r="G31" s="544"/>
      <c r="H31" s="544"/>
      <c r="I31" s="142"/>
      <c r="J31" s="142"/>
      <c r="K31" s="545"/>
    </row>
    <row r="32" spans="1:11">
      <c r="A32" s="546" t="s">
        <v>2408</v>
      </c>
      <c r="B32" s="547"/>
      <c r="C32" s="546" t="s">
        <v>793</v>
      </c>
      <c r="E32" s="546" t="s">
        <v>794</v>
      </c>
      <c r="F32" s="547"/>
      <c r="G32" s="546" t="s">
        <v>916</v>
      </c>
      <c r="H32" s="547"/>
      <c r="I32" s="142"/>
      <c r="K32" s="545"/>
    </row>
    <row r="33" spans="1:11">
      <c r="A33" s="546"/>
      <c r="B33" s="547"/>
      <c r="C33" s="546" t="s">
        <v>1724</v>
      </c>
      <c r="E33" s="546" t="s">
        <v>1724</v>
      </c>
      <c r="F33" s="547"/>
      <c r="G33" s="546" t="s">
        <v>1724</v>
      </c>
      <c r="H33" s="547"/>
      <c r="I33" s="142"/>
      <c r="K33" s="545"/>
    </row>
    <row r="34" spans="1:11">
      <c r="A34" s="61" t="s">
        <v>2409</v>
      </c>
      <c r="B34" s="142"/>
      <c r="C34" s="142" t="s">
        <v>795</v>
      </c>
      <c r="E34" s="142" t="s">
        <v>796</v>
      </c>
      <c r="F34" s="142"/>
      <c r="G34" s="142" t="s">
        <v>797</v>
      </c>
      <c r="H34" s="142"/>
      <c r="I34" s="142"/>
      <c r="K34" s="545"/>
    </row>
    <row r="35" spans="1:11">
      <c r="A35" s="61" t="s">
        <v>2410</v>
      </c>
      <c r="B35" s="142"/>
      <c r="C35" s="142" t="s">
        <v>798</v>
      </c>
      <c r="E35" s="142" t="s">
        <v>799</v>
      </c>
      <c r="F35" s="142"/>
      <c r="G35" s="142" t="s">
        <v>800</v>
      </c>
      <c r="H35" s="142"/>
      <c r="I35" s="142"/>
      <c r="K35" s="545"/>
    </row>
    <row r="36" spans="1:11">
      <c r="A36" s="61" t="s">
        <v>2411</v>
      </c>
      <c r="B36" s="142"/>
      <c r="C36" s="142" t="s">
        <v>801</v>
      </c>
      <c r="E36" s="142" t="s">
        <v>802</v>
      </c>
      <c r="F36" s="142"/>
      <c r="G36" s="142" t="s">
        <v>803</v>
      </c>
      <c r="H36" s="142"/>
      <c r="I36" s="142"/>
      <c r="K36" s="545"/>
    </row>
    <row r="37" spans="1:11">
      <c r="A37" s="61" t="s">
        <v>2412</v>
      </c>
      <c r="B37" s="142"/>
      <c r="C37" s="142" t="s">
        <v>804</v>
      </c>
      <c r="E37" s="142" t="s">
        <v>805</v>
      </c>
      <c r="F37" s="142"/>
      <c r="G37" s="142" t="s">
        <v>806</v>
      </c>
      <c r="H37" s="142"/>
      <c r="I37" s="142"/>
      <c r="K37" s="545"/>
    </row>
    <row r="38" spans="1:11">
      <c r="A38" s="61" t="s">
        <v>2413</v>
      </c>
      <c r="B38" s="142"/>
      <c r="C38" s="142" t="s">
        <v>807</v>
      </c>
      <c r="E38" s="142" t="s">
        <v>808</v>
      </c>
      <c r="F38" s="142"/>
      <c r="G38" s="142" t="s">
        <v>809</v>
      </c>
      <c r="H38" s="142"/>
      <c r="I38" s="142"/>
      <c r="K38" s="545"/>
    </row>
    <row r="39" spans="1:11">
      <c r="A39" s="61" t="s">
        <v>2414</v>
      </c>
      <c r="B39" s="142"/>
      <c r="C39" s="142" t="s">
        <v>810</v>
      </c>
      <c r="E39" s="142" t="s">
        <v>811</v>
      </c>
      <c r="F39" s="142"/>
      <c r="G39" s="142" t="s">
        <v>812</v>
      </c>
      <c r="H39" s="142"/>
      <c r="I39" s="142"/>
      <c r="K39" s="545"/>
    </row>
    <row r="40" spans="1:11">
      <c r="A40" s="61" t="s">
        <v>2415</v>
      </c>
      <c r="B40" s="142"/>
      <c r="C40" s="142" t="s">
        <v>813</v>
      </c>
      <c r="E40" s="142" t="s">
        <v>814</v>
      </c>
      <c r="F40" s="142"/>
      <c r="G40" s="142" t="s">
        <v>815</v>
      </c>
      <c r="H40" s="142"/>
      <c r="I40" s="142"/>
      <c r="K40" s="545"/>
    </row>
    <row r="41" spans="1:11">
      <c r="A41" s="61" t="s">
        <v>2416</v>
      </c>
      <c r="B41" s="142"/>
      <c r="C41" s="142" t="s">
        <v>816</v>
      </c>
      <c r="E41" s="142" t="s">
        <v>817</v>
      </c>
      <c r="F41" s="142"/>
      <c r="G41" s="142" t="s">
        <v>818</v>
      </c>
      <c r="H41" s="142"/>
      <c r="I41" s="142"/>
      <c r="K41" s="545"/>
    </row>
    <row r="42" spans="1:11">
      <c r="A42" s="61" t="s">
        <v>2417</v>
      </c>
      <c r="B42" s="142"/>
      <c r="C42" s="142" t="s">
        <v>819</v>
      </c>
      <c r="E42" s="142" t="s">
        <v>820</v>
      </c>
      <c r="F42" s="142"/>
      <c r="G42" s="142" t="s">
        <v>821</v>
      </c>
      <c r="H42" s="142"/>
      <c r="I42" s="142"/>
      <c r="K42" s="545"/>
    </row>
    <row r="43" spans="1:11">
      <c r="A43" s="61" t="s">
        <v>2418</v>
      </c>
      <c r="B43" s="142"/>
      <c r="C43" s="142" t="s">
        <v>822</v>
      </c>
      <c r="E43" s="142" t="s">
        <v>823</v>
      </c>
      <c r="F43" s="142"/>
      <c r="G43" s="142" t="s">
        <v>824</v>
      </c>
      <c r="H43" s="142"/>
      <c r="I43" s="142"/>
      <c r="K43" s="545"/>
    </row>
    <row r="44" spans="1:11">
      <c r="A44" s="61" t="s">
        <v>2419</v>
      </c>
      <c r="B44" s="142"/>
      <c r="C44" s="142" t="s">
        <v>825</v>
      </c>
      <c r="E44" s="142" t="s">
        <v>826</v>
      </c>
      <c r="F44" s="142"/>
      <c r="G44" s="142" t="s">
        <v>827</v>
      </c>
      <c r="H44" s="142"/>
      <c r="I44" s="142"/>
      <c r="K44" s="545"/>
    </row>
    <row r="45" spans="1:11">
      <c r="A45" s="61" t="s">
        <v>2420</v>
      </c>
      <c r="B45" s="142"/>
      <c r="C45" s="142" t="s">
        <v>828</v>
      </c>
      <c r="E45" s="142" t="s">
        <v>829</v>
      </c>
      <c r="F45" s="142"/>
      <c r="G45" s="142" t="s">
        <v>830</v>
      </c>
      <c r="H45" s="142"/>
      <c r="I45" s="142"/>
      <c r="K45" s="545"/>
    </row>
    <row r="46" spans="1:11">
      <c r="A46" s="61" t="s">
        <v>2421</v>
      </c>
      <c r="B46" s="142"/>
      <c r="C46" s="142" t="s">
        <v>831</v>
      </c>
      <c r="E46" s="142" t="s">
        <v>832</v>
      </c>
      <c r="F46" s="142"/>
      <c r="G46" s="142" t="s">
        <v>833</v>
      </c>
      <c r="H46" s="142"/>
      <c r="I46" s="142"/>
      <c r="K46" s="545"/>
    </row>
    <row r="47" spans="1:11">
      <c r="A47" s="61" t="s">
        <v>2422</v>
      </c>
      <c r="B47" s="142"/>
      <c r="C47" s="142" t="s">
        <v>834</v>
      </c>
      <c r="E47" s="142" t="s">
        <v>835</v>
      </c>
      <c r="F47" s="142"/>
      <c r="G47" s="142" t="s">
        <v>836</v>
      </c>
      <c r="H47" s="142"/>
      <c r="I47" s="142"/>
      <c r="K47" s="545"/>
    </row>
    <row r="48" spans="1:11">
      <c r="A48" s="61" t="s">
        <v>2423</v>
      </c>
      <c r="B48" s="142"/>
      <c r="C48" s="142" t="s">
        <v>837</v>
      </c>
      <c r="E48" s="142" t="s">
        <v>838</v>
      </c>
      <c r="F48" s="142"/>
      <c r="G48" s="142" t="s">
        <v>839</v>
      </c>
      <c r="H48" s="142"/>
      <c r="I48" s="142"/>
      <c r="K48" s="545"/>
    </row>
    <row r="49" spans="1:11">
      <c r="A49" s="61" t="s">
        <v>2424</v>
      </c>
      <c r="B49" s="142"/>
      <c r="C49" s="142" t="s">
        <v>840</v>
      </c>
      <c r="E49" s="142" t="s">
        <v>841</v>
      </c>
      <c r="F49" s="142"/>
      <c r="G49" s="142" t="s">
        <v>842</v>
      </c>
      <c r="H49" s="142"/>
      <c r="I49" s="142"/>
      <c r="K49" s="545"/>
    </row>
    <row r="50" spans="1:11">
      <c r="A50" s="61" t="s">
        <v>2425</v>
      </c>
      <c r="B50" s="142"/>
      <c r="C50" s="142" t="s">
        <v>843</v>
      </c>
      <c r="E50" s="142" t="s">
        <v>844</v>
      </c>
      <c r="F50" s="142"/>
      <c r="G50" s="142" t="s">
        <v>845</v>
      </c>
      <c r="H50" s="142"/>
      <c r="I50" s="142"/>
      <c r="K50" s="545"/>
    </row>
    <row r="51" spans="1:11">
      <c r="A51" s="61" t="s">
        <v>2426</v>
      </c>
      <c r="B51" s="142"/>
      <c r="C51" s="142" t="s">
        <v>846</v>
      </c>
      <c r="E51" s="142" t="s">
        <v>847</v>
      </c>
      <c r="F51" s="142"/>
      <c r="G51" s="142" t="s">
        <v>848</v>
      </c>
      <c r="H51" s="142"/>
      <c r="I51" s="142"/>
      <c r="K51" s="545"/>
    </row>
    <row r="52" spans="1:11">
      <c r="A52" s="61" t="s">
        <v>2427</v>
      </c>
      <c r="B52" s="142"/>
      <c r="C52" s="142" t="s">
        <v>849</v>
      </c>
      <c r="E52" s="142" t="s">
        <v>850</v>
      </c>
      <c r="F52" s="142"/>
      <c r="G52" s="142" t="s">
        <v>851</v>
      </c>
      <c r="H52" s="142"/>
      <c r="I52" s="142"/>
      <c r="K52" s="545"/>
    </row>
    <row r="53" spans="1:11">
      <c r="A53" s="61" t="s">
        <v>2428</v>
      </c>
      <c r="B53" s="142"/>
      <c r="C53" s="142" t="s">
        <v>852</v>
      </c>
      <c r="E53" s="142" t="s">
        <v>853</v>
      </c>
      <c r="F53" s="142"/>
      <c r="G53" s="142" t="s">
        <v>854</v>
      </c>
      <c r="H53" s="142"/>
      <c r="I53" s="142"/>
      <c r="K53" s="545"/>
    </row>
    <row r="54" spans="1:11">
      <c r="A54" s="61" t="s">
        <v>2429</v>
      </c>
      <c r="B54" s="142"/>
      <c r="C54" s="142" t="s">
        <v>855</v>
      </c>
      <c r="E54" s="142" t="s">
        <v>856</v>
      </c>
      <c r="F54" s="142"/>
      <c r="G54" s="142" t="s">
        <v>857</v>
      </c>
      <c r="H54" s="142"/>
      <c r="I54" s="142"/>
      <c r="K54" s="545"/>
    </row>
    <row r="55" spans="1:11">
      <c r="A55" s="61" t="s">
        <v>2430</v>
      </c>
      <c r="B55" s="142"/>
      <c r="C55" s="142" t="s">
        <v>858</v>
      </c>
      <c r="E55" s="142" t="s">
        <v>859</v>
      </c>
      <c r="F55" s="142"/>
      <c r="G55" s="142" t="s">
        <v>860</v>
      </c>
      <c r="H55" s="142"/>
      <c r="I55" s="142"/>
      <c r="K55" s="545"/>
    </row>
    <row r="56" spans="1:11">
      <c r="A56" s="61" t="s">
        <v>2431</v>
      </c>
      <c r="B56" s="142"/>
      <c r="C56" s="142" t="s">
        <v>861</v>
      </c>
      <c r="E56" s="142" t="s">
        <v>862</v>
      </c>
      <c r="F56" s="142"/>
      <c r="G56" s="142" t="s">
        <v>863</v>
      </c>
      <c r="H56" s="142"/>
      <c r="I56" s="142"/>
      <c r="K56" s="545"/>
    </row>
    <row r="57" spans="1:11">
      <c r="A57" s="61" t="s">
        <v>2432</v>
      </c>
      <c r="B57" s="142"/>
      <c r="C57" s="142" t="s">
        <v>864</v>
      </c>
      <c r="E57" s="142" t="s">
        <v>865</v>
      </c>
      <c r="F57" s="142"/>
      <c r="G57" s="142" t="s">
        <v>866</v>
      </c>
      <c r="H57" s="142"/>
      <c r="I57" s="142"/>
      <c r="K57" s="545"/>
    </row>
    <row r="58" spans="1:11">
      <c r="A58" s="61" t="s">
        <v>1852</v>
      </c>
      <c r="B58" s="142"/>
      <c r="C58" s="142" t="s">
        <v>867</v>
      </c>
      <c r="E58" s="142" t="s">
        <v>868</v>
      </c>
      <c r="F58" s="142"/>
      <c r="G58" s="142" t="s">
        <v>869</v>
      </c>
      <c r="H58" s="142"/>
      <c r="I58" s="142"/>
      <c r="K58" s="545"/>
    </row>
    <row r="59" spans="1:11">
      <c r="A59" s="61" t="s">
        <v>2433</v>
      </c>
      <c r="B59" s="142"/>
      <c r="C59" s="142" t="s">
        <v>870</v>
      </c>
      <c r="E59" s="142" t="s">
        <v>871</v>
      </c>
      <c r="F59" s="142"/>
      <c r="G59" s="142" t="s">
        <v>872</v>
      </c>
      <c r="H59" s="142"/>
      <c r="I59" s="142"/>
      <c r="K59" s="545"/>
    </row>
    <row r="60" spans="1:11">
      <c r="A60" s="61" t="s">
        <v>2434</v>
      </c>
      <c r="B60" s="142"/>
      <c r="C60" s="142" t="s">
        <v>873</v>
      </c>
      <c r="E60" s="142" t="s">
        <v>874</v>
      </c>
      <c r="F60" s="142"/>
      <c r="G60" s="142" t="s">
        <v>875</v>
      </c>
      <c r="H60" s="142"/>
      <c r="I60" s="142"/>
      <c r="K60" s="545"/>
    </row>
    <row r="61" spans="1:11">
      <c r="A61" s="61" t="s">
        <v>2435</v>
      </c>
      <c r="B61" s="142"/>
      <c r="C61" s="142" t="s">
        <v>876</v>
      </c>
      <c r="E61" s="142" t="s">
        <v>877</v>
      </c>
      <c r="F61" s="142"/>
      <c r="G61" s="142" t="s">
        <v>878</v>
      </c>
      <c r="H61" s="142"/>
      <c r="I61" s="142"/>
      <c r="K61" s="545"/>
    </row>
    <row r="62" spans="1:11">
      <c r="A62" s="61" t="s">
        <v>2436</v>
      </c>
      <c r="B62" s="142"/>
      <c r="C62" s="142" t="s">
        <v>879</v>
      </c>
      <c r="E62" s="142" t="s">
        <v>880</v>
      </c>
      <c r="F62" s="142"/>
      <c r="G62" s="142" t="s">
        <v>881</v>
      </c>
      <c r="H62" s="142"/>
      <c r="I62" s="142"/>
      <c r="K62" s="545"/>
    </row>
    <row r="63" spans="1:11">
      <c r="A63" s="61" t="s">
        <v>2437</v>
      </c>
      <c r="B63" s="142"/>
      <c r="C63" s="142" t="s">
        <v>882</v>
      </c>
      <c r="E63" s="142" t="s">
        <v>883</v>
      </c>
      <c r="F63" s="142"/>
      <c r="G63" s="142" t="s">
        <v>884</v>
      </c>
      <c r="H63" s="142"/>
      <c r="I63" s="142"/>
      <c r="K63" s="545"/>
    </row>
    <row r="64" spans="1:11">
      <c r="A64" s="61" t="s">
        <v>2438</v>
      </c>
      <c r="B64" s="142"/>
      <c r="C64" s="142" t="s">
        <v>885</v>
      </c>
      <c r="E64" s="142" t="s">
        <v>886</v>
      </c>
      <c r="F64" s="142"/>
      <c r="G64" s="142" t="s">
        <v>887</v>
      </c>
      <c r="H64" s="142"/>
      <c r="I64" s="142"/>
      <c r="K64" s="545"/>
    </row>
    <row r="65" spans="1:11">
      <c r="A65" s="61" t="s">
        <v>2439</v>
      </c>
      <c r="B65" s="142"/>
      <c r="C65" s="142" t="s">
        <v>888</v>
      </c>
      <c r="E65" s="142" t="s">
        <v>889</v>
      </c>
      <c r="F65" s="142"/>
      <c r="G65" s="142" t="s">
        <v>890</v>
      </c>
      <c r="H65" s="142"/>
      <c r="I65" s="142"/>
      <c r="K65" s="545"/>
    </row>
    <row r="66" spans="1:11">
      <c r="A66" s="61" t="s">
        <v>2440</v>
      </c>
      <c r="B66" s="142"/>
      <c r="C66" s="142" t="s">
        <v>891</v>
      </c>
      <c r="E66" s="142" t="s">
        <v>892</v>
      </c>
      <c r="F66" s="142"/>
      <c r="G66" s="142" t="s">
        <v>893</v>
      </c>
      <c r="H66" s="142"/>
      <c r="I66" s="142"/>
      <c r="K66" s="545"/>
    </row>
    <row r="67" spans="1:11">
      <c r="A67" s="61" t="s">
        <v>696</v>
      </c>
      <c r="B67" s="142"/>
      <c r="C67" s="142" t="s">
        <v>894</v>
      </c>
      <c r="E67" s="142" t="s">
        <v>895</v>
      </c>
      <c r="F67" s="142"/>
      <c r="G67" s="142" t="s">
        <v>896</v>
      </c>
      <c r="H67" s="142"/>
      <c r="I67" s="142"/>
      <c r="K67" s="545"/>
    </row>
    <row r="68" spans="1:11">
      <c r="A68" s="61" t="s">
        <v>697</v>
      </c>
      <c r="B68" s="142"/>
      <c r="C68" s="142" t="s">
        <v>897</v>
      </c>
      <c r="E68" s="142" t="s">
        <v>898</v>
      </c>
      <c r="F68" s="142"/>
      <c r="G68" s="142" t="s">
        <v>899</v>
      </c>
      <c r="H68" s="142"/>
      <c r="I68" s="142"/>
      <c r="K68" s="545"/>
    </row>
    <row r="69" spans="1:11">
      <c r="A69" s="61" t="s">
        <v>698</v>
      </c>
      <c r="B69" s="142"/>
      <c r="C69" s="142" t="s">
        <v>900</v>
      </c>
      <c r="E69" s="142" t="s">
        <v>901</v>
      </c>
      <c r="F69" s="142"/>
      <c r="G69" s="142" t="s">
        <v>902</v>
      </c>
      <c r="H69" s="142"/>
      <c r="I69" s="142"/>
      <c r="K69" s="545"/>
    </row>
    <row r="70" spans="1:11">
      <c r="A70" s="61" t="s">
        <v>699</v>
      </c>
      <c r="B70" s="142"/>
      <c r="C70" s="142" t="s">
        <v>903</v>
      </c>
      <c r="E70" s="142" t="s">
        <v>904</v>
      </c>
      <c r="F70" s="142"/>
      <c r="G70" s="142" t="s">
        <v>905</v>
      </c>
      <c r="H70" s="142"/>
      <c r="I70" s="142"/>
      <c r="K70" s="545"/>
    </row>
    <row r="71" spans="1:11">
      <c r="A71" s="61" t="s">
        <v>700</v>
      </c>
      <c r="B71" s="142"/>
      <c r="C71" s="142" t="s">
        <v>906</v>
      </c>
      <c r="E71" s="142" t="s">
        <v>907</v>
      </c>
      <c r="F71" s="142"/>
      <c r="G71" s="142" t="s">
        <v>908</v>
      </c>
      <c r="H71" s="142"/>
      <c r="I71" s="142"/>
      <c r="K71" s="545"/>
    </row>
    <row r="72" spans="1:11">
      <c r="A72" s="61" t="s">
        <v>701</v>
      </c>
      <c r="B72" s="142"/>
      <c r="C72" s="142" t="s">
        <v>909</v>
      </c>
      <c r="E72" s="142" t="s">
        <v>910</v>
      </c>
      <c r="F72" s="142"/>
      <c r="G72" s="142" t="s">
        <v>911</v>
      </c>
      <c r="H72" s="142"/>
      <c r="I72" s="142"/>
      <c r="K72" s="545"/>
    </row>
    <row r="73" spans="1:11">
      <c r="A73" s="61" t="s">
        <v>702</v>
      </c>
      <c r="B73" s="142"/>
      <c r="C73" s="142" t="s">
        <v>912</v>
      </c>
      <c r="E73" s="142" t="s">
        <v>913</v>
      </c>
      <c r="F73" s="142"/>
      <c r="G73" s="142" t="s">
        <v>914</v>
      </c>
      <c r="H73" s="142"/>
      <c r="I73" s="142"/>
      <c r="K73" s="545"/>
    </row>
    <row r="74" spans="1:11">
      <c r="A74" s="544"/>
      <c r="B74" s="544"/>
      <c r="C74" s="544"/>
      <c r="D74" s="544"/>
      <c r="E74" s="544"/>
      <c r="F74" s="544"/>
      <c r="G74" s="544"/>
      <c r="H74" s="544"/>
      <c r="I74" s="142"/>
      <c r="J74" s="142"/>
      <c r="K74" s="545"/>
    </row>
    <row r="75" spans="1:11">
      <c r="A75" s="544"/>
      <c r="B75" s="544"/>
      <c r="C75" s="544"/>
      <c r="D75" s="544"/>
      <c r="E75" s="544"/>
      <c r="F75" s="544"/>
      <c r="G75" s="544"/>
      <c r="H75" s="544"/>
      <c r="I75" s="142"/>
      <c r="J75" s="142"/>
      <c r="K75" s="545"/>
    </row>
    <row r="76" spans="1:11">
      <c r="A76" s="544"/>
      <c r="B76" s="544"/>
      <c r="C76" s="544"/>
      <c r="D76" s="544"/>
      <c r="E76" s="544"/>
      <c r="F76" s="544"/>
      <c r="G76" s="544"/>
      <c r="H76" s="544"/>
      <c r="I76" s="142"/>
      <c r="J76" s="142"/>
      <c r="K76" s="545"/>
    </row>
    <row r="77" spans="1:11">
      <c r="A77" s="3"/>
      <c r="B77" s="3"/>
      <c r="C77" s="3"/>
      <c r="D77" s="3"/>
      <c r="E77" s="3"/>
      <c r="F77" s="3"/>
      <c r="G77" s="3"/>
      <c r="H77" s="3"/>
      <c r="I77" s="2"/>
      <c r="J77" s="2"/>
    </row>
    <row r="78" spans="1:11">
      <c r="A78" s="3"/>
      <c r="B78" s="3"/>
      <c r="C78" s="3"/>
      <c r="D78" s="3"/>
      <c r="E78" s="3"/>
      <c r="F78" s="3"/>
      <c r="G78" s="3"/>
      <c r="H78" s="3"/>
      <c r="I78" s="2"/>
      <c r="J78" s="2"/>
    </row>
    <row r="79" spans="1:11">
      <c r="A79" s="3"/>
      <c r="B79" s="3"/>
      <c r="C79" s="3"/>
      <c r="D79" s="3"/>
      <c r="E79" s="3"/>
      <c r="F79" s="3"/>
      <c r="G79" s="3"/>
      <c r="H79" s="3"/>
      <c r="I79" s="2"/>
      <c r="J79" s="2"/>
    </row>
    <row r="80" spans="1:11">
      <c r="A80" s="3"/>
      <c r="B80" s="3"/>
      <c r="C80" s="3"/>
      <c r="D80" s="3"/>
      <c r="E80" s="3"/>
      <c r="F80" s="3"/>
      <c r="G80" s="3"/>
      <c r="H80" s="3"/>
      <c r="I80" s="2"/>
      <c r="J80" s="2"/>
    </row>
    <row r="81" spans="1:10">
      <c r="A81" s="3"/>
      <c r="B81" s="3"/>
      <c r="C81" s="3"/>
      <c r="D81" s="3"/>
      <c r="E81" s="3"/>
      <c r="F81" s="3"/>
      <c r="G81" s="3"/>
      <c r="H81" s="3"/>
      <c r="I81" s="2"/>
      <c r="J81" s="2"/>
    </row>
    <row r="82" spans="1:10">
      <c r="A82" s="3"/>
      <c r="B82" s="3"/>
      <c r="C82" s="3"/>
      <c r="D82" s="3"/>
      <c r="E82" s="3"/>
      <c r="F82" s="3"/>
      <c r="G82" s="3"/>
      <c r="H82" s="3"/>
      <c r="I82" s="2"/>
      <c r="J82" s="2"/>
    </row>
    <row r="83" spans="1:10">
      <c r="A83" s="3"/>
      <c r="B83" s="3"/>
      <c r="C83" s="3"/>
      <c r="D83" s="3"/>
      <c r="E83" s="3"/>
      <c r="F83" s="3"/>
      <c r="G83" s="3"/>
      <c r="H83" s="3"/>
      <c r="I83" s="2"/>
      <c r="J83" s="2"/>
    </row>
    <row r="84" spans="1:10">
      <c r="A84" s="3"/>
      <c r="B84" s="3"/>
      <c r="C84" s="3"/>
      <c r="D84" s="3"/>
      <c r="E84" s="3"/>
      <c r="F84" s="3"/>
      <c r="G84" s="3"/>
      <c r="H84" s="3"/>
      <c r="I84" s="2"/>
      <c r="J84" s="2"/>
    </row>
    <row r="85" spans="1:10">
      <c r="A85" s="3"/>
      <c r="B85" s="3"/>
      <c r="C85" s="3"/>
      <c r="D85" s="3"/>
      <c r="E85" s="3"/>
      <c r="F85" s="3"/>
      <c r="G85" s="3"/>
      <c r="H85" s="3"/>
      <c r="I85" s="2"/>
      <c r="J85" s="2"/>
    </row>
    <row r="86" spans="1:10">
      <c r="A86" s="3"/>
      <c r="B86" s="3"/>
      <c r="C86" s="3"/>
      <c r="D86" s="3"/>
      <c r="E86" s="3"/>
      <c r="F86" s="3"/>
      <c r="G86" s="3"/>
      <c r="H86" s="3"/>
      <c r="I86" s="2"/>
      <c r="J86" s="2"/>
    </row>
    <row r="87" spans="1:10">
      <c r="A87" s="3"/>
      <c r="B87" s="3"/>
      <c r="C87" s="3"/>
      <c r="D87" s="3"/>
      <c r="E87" s="3"/>
      <c r="F87" s="3"/>
      <c r="G87" s="3"/>
      <c r="H87" s="3"/>
      <c r="I87" s="2"/>
      <c r="J87" s="2"/>
    </row>
    <row r="88" spans="1:10">
      <c r="A88" s="3"/>
      <c r="B88" s="3"/>
      <c r="C88" s="3"/>
      <c r="D88" s="3"/>
      <c r="E88" s="3"/>
      <c r="F88" s="3"/>
      <c r="G88" s="3"/>
      <c r="H88" s="3"/>
      <c r="I88" s="2"/>
      <c r="J88" s="2"/>
    </row>
    <row r="89" spans="1:10">
      <c r="A89" s="3"/>
      <c r="B89" s="3"/>
      <c r="C89" s="3"/>
      <c r="D89" s="3"/>
      <c r="E89" s="3"/>
      <c r="F89" s="3"/>
      <c r="G89" s="3"/>
      <c r="H89" s="3"/>
      <c r="I89" s="2"/>
      <c r="J89" s="2"/>
    </row>
    <row r="90" spans="1:10">
      <c r="A90" s="3"/>
      <c r="B90" s="3"/>
      <c r="C90" s="3"/>
      <c r="D90" s="3"/>
      <c r="E90" s="3"/>
      <c r="F90" s="3"/>
      <c r="G90" s="3"/>
      <c r="H90" s="3"/>
      <c r="I90" s="2"/>
      <c r="J90" s="2"/>
    </row>
    <row r="91" spans="1:10">
      <c r="A91" s="3"/>
      <c r="B91" s="3"/>
      <c r="C91" s="3"/>
      <c r="D91" s="3"/>
      <c r="E91" s="3"/>
      <c r="F91" s="3"/>
      <c r="G91" s="3"/>
      <c r="H91" s="3"/>
      <c r="I91" s="2"/>
      <c r="J91" s="2"/>
    </row>
    <row r="92" spans="1:10">
      <c r="A92" s="3"/>
      <c r="B92" s="3"/>
      <c r="C92" s="3"/>
      <c r="D92" s="3"/>
      <c r="E92" s="3"/>
      <c r="F92" s="3"/>
      <c r="G92" s="3"/>
      <c r="H92" s="3"/>
      <c r="I92" s="2"/>
      <c r="J92" s="2"/>
    </row>
    <row r="93" spans="1:10">
      <c r="A93" s="3"/>
      <c r="B93" s="3"/>
      <c r="C93" s="3"/>
      <c r="D93" s="3"/>
      <c r="E93" s="3"/>
      <c r="F93" s="3"/>
      <c r="G93" s="3"/>
      <c r="H93" s="3"/>
      <c r="I93" s="2"/>
      <c r="J93" s="2"/>
    </row>
    <row r="94" spans="1:10">
      <c r="A94" s="3"/>
      <c r="B94" s="3"/>
      <c r="C94" s="3"/>
      <c r="D94" s="3"/>
      <c r="E94" s="3"/>
      <c r="F94" s="3"/>
      <c r="G94" s="3"/>
      <c r="H94" s="3"/>
      <c r="I94" s="2"/>
      <c r="J94" s="2"/>
    </row>
    <row r="95" spans="1:10">
      <c r="A95" s="3"/>
      <c r="B95" s="3"/>
      <c r="C95" s="3"/>
      <c r="D95" s="3"/>
      <c r="E95" s="3"/>
      <c r="F95" s="3"/>
      <c r="G95" s="3"/>
      <c r="H95" s="3"/>
      <c r="I95" s="2"/>
      <c r="J95" s="2"/>
    </row>
    <row r="96" spans="1:10">
      <c r="A96" s="3"/>
      <c r="B96" s="3"/>
      <c r="C96" s="3"/>
      <c r="D96" s="3"/>
      <c r="E96" s="3"/>
      <c r="F96" s="3"/>
      <c r="G96" s="3"/>
      <c r="H96" s="3"/>
      <c r="I96" s="2"/>
      <c r="J96" s="2"/>
    </row>
    <row r="97" spans="1:10">
      <c r="A97" s="3"/>
      <c r="B97" s="3"/>
      <c r="C97" s="3"/>
      <c r="D97" s="3"/>
      <c r="E97" s="3"/>
      <c r="F97" s="3"/>
      <c r="G97" s="3"/>
      <c r="H97" s="3"/>
      <c r="I97" s="2"/>
      <c r="J97" s="2"/>
    </row>
    <row r="98" spans="1:10">
      <c r="A98" s="2"/>
      <c r="B98" s="2"/>
      <c r="C98" s="2"/>
      <c r="D98" s="2"/>
      <c r="E98" s="2"/>
      <c r="F98" s="2"/>
      <c r="G98" s="2"/>
      <c r="H98" s="2"/>
      <c r="I98" s="6"/>
      <c r="J98" s="2"/>
    </row>
  </sheetData>
  <mergeCells count="9">
    <mergeCell ref="A20:H20"/>
    <mergeCell ref="A23:H23"/>
    <mergeCell ref="A29:H29"/>
    <mergeCell ref="A26:H26"/>
    <mergeCell ref="A8:H8"/>
    <mergeCell ref="A10:H10"/>
    <mergeCell ref="A12:H12"/>
    <mergeCell ref="A14:H14"/>
    <mergeCell ref="A17:H17"/>
  </mergeCells>
  <pageMargins left="0.5" right="0.5" top="0.5" bottom="0.5" header="0.5" footer="0.5"/>
  <pageSetup scale="84" orientation="portrait" r:id="rId1"/>
  <headerFooter alignWithMargins="0"/>
  <rowBreaks count="2" manualBreakCount="2">
    <brk id="30" max="16383"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71"/>
  <sheetViews>
    <sheetView defaultGridColor="0" colorId="22" zoomScaleNormal="75" workbookViewId="0">
      <selection activeCell="A24" sqref="A24"/>
    </sheetView>
  </sheetViews>
  <sheetFormatPr defaultColWidth="9.84375" defaultRowHeight="15.5"/>
  <cols>
    <col min="1" max="1" width="35.84375" customWidth="1"/>
    <col min="2" max="2" width="39.921875" customWidth="1"/>
    <col min="3" max="3" width="8.921875" customWidth="1"/>
    <col min="4" max="4" width="6.84375" customWidth="1"/>
  </cols>
  <sheetData>
    <row r="1" spans="1:5" ht="16" thickBot="1">
      <c r="A1" s="61" t="str">
        <f>'Data Sheet'!A48</f>
        <v>Annual Report of VERIZON NEW YORK INC.                                                 For the period ending DECEMBER 31, 2021</v>
      </c>
      <c r="B1" s="198"/>
      <c r="C1" s="97"/>
      <c r="D1" s="97"/>
      <c r="E1" s="62"/>
    </row>
    <row r="2" spans="1:5">
      <c r="A2" s="63"/>
      <c r="B2" s="64"/>
      <c r="C2" s="64"/>
      <c r="D2" s="65"/>
      <c r="E2" s="62"/>
    </row>
    <row r="3" spans="1:5">
      <c r="A3" s="143" t="s">
        <v>319</v>
      </c>
      <c r="B3" s="101"/>
      <c r="C3" s="101"/>
      <c r="D3" s="144"/>
      <c r="E3" s="62"/>
    </row>
    <row r="4" spans="1:5">
      <c r="A4" s="69"/>
      <c r="B4" s="62"/>
      <c r="C4" s="62"/>
      <c r="D4" s="70"/>
      <c r="E4" s="62"/>
    </row>
    <row r="5" spans="1:5">
      <c r="A5" s="199" t="s">
        <v>320</v>
      </c>
      <c r="B5" s="62"/>
      <c r="C5" s="62"/>
      <c r="D5" s="70"/>
      <c r="E5" s="62"/>
    </row>
    <row r="6" spans="1:5">
      <c r="A6" s="199" t="s">
        <v>321</v>
      </c>
      <c r="B6" s="62"/>
      <c r="C6" s="62"/>
      <c r="D6" s="70"/>
      <c r="E6" s="62"/>
    </row>
    <row r="7" spans="1:5">
      <c r="A7" s="199" t="s">
        <v>322</v>
      </c>
      <c r="B7" s="62"/>
      <c r="C7" s="62"/>
      <c r="D7" s="70"/>
      <c r="E7" s="62"/>
    </row>
    <row r="8" spans="1:5">
      <c r="A8" s="199" t="s">
        <v>323</v>
      </c>
      <c r="B8" s="62"/>
      <c r="C8" s="62"/>
      <c r="D8" s="70"/>
      <c r="E8" s="62"/>
    </row>
    <row r="9" spans="1:5">
      <c r="A9" s="199" t="s">
        <v>324</v>
      </c>
      <c r="B9" s="62"/>
      <c r="C9" s="62"/>
      <c r="D9" s="70"/>
      <c r="E9" s="62"/>
    </row>
    <row r="10" spans="1:5">
      <c r="A10" s="200"/>
      <c r="B10" s="170"/>
      <c r="C10" s="73" t="s">
        <v>325</v>
      </c>
      <c r="D10" s="201"/>
      <c r="E10" s="62"/>
    </row>
    <row r="11" spans="1:5">
      <c r="A11" s="93"/>
      <c r="B11" s="165"/>
      <c r="C11" s="90" t="s">
        <v>326</v>
      </c>
      <c r="D11" s="88" t="s">
        <v>327</v>
      </c>
      <c r="E11" s="62"/>
    </row>
    <row r="12" spans="1:5">
      <c r="A12" s="87" t="s">
        <v>328</v>
      </c>
      <c r="B12" s="173" t="s">
        <v>329</v>
      </c>
      <c r="C12" s="90" t="s">
        <v>43</v>
      </c>
      <c r="D12" s="88" t="s">
        <v>330</v>
      </c>
      <c r="E12" s="62"/>
    </row>
    <row r="13" spans="1:5">
      <c r="A13" s="93"/>
      <c r="B13" s="165"/>
      <c r="C13" s="90" t="s">
        <v>331</v>
      </c>
      <c r="D13" s="88" t="s">
        <v>332</v>
      </c>
      <c r="E13" s="62"/>
    </row>
    <row r="14" spans="1:5">
      <c r="A14" s="87" t="s">
        <v>462</v>
      </c>
      <c r="B14" s="173" t="s">
        <v>463</v>
      </c>
      <c r="C14" s="90" t="s">
        <v>464</v>
      </c>
      <c r="D14" s="88" t="s">
        <v>61</v>
      </c>
      <c r="E14" s="62"/>
    </row>
    <row r="15" spans="1:5">
      <c r="A15" s="202"/>
      <c r="B15" s="174"/>
      <c r="C15" s="194"/>
      <c r="D15" s="203"/>
      <c r="E15" s="62"/>
    </row>
    <row r="16" spans="1:5">
      <c r="A16" s="204" t="s">
        <v>2791</v>
      </c>
      <c r="B16" s="205" t="s">
        <v>2944</v>
      </c>
      <c r="C16" s="206">
        <v>1</v>
      </c>
      <c r="D16" s="207"/>
      <c r="E16" s="62"/>
    </row>
    <row r="17" spans="1:8">
      <c r="A17" s="204"/>
      <c r="B17" s="205" t="s">
        <v>2945</v>
      </c>
      <c r="C17" s="206"/>
      <c r="D17" s="207"/>
      <c r="E17" s="62"/>
    </row>
    <row r="18" spans="1:8">
      <c r="A18" s="204"/>
      <c r="B18" s="205" t="s">
        <v>2946</v>
      </c>
      <c r="C18" s="206"/>
      <c r="D18" s="207"/>
      <c r="E18" s="62"/>
    </row>
    <row r="19" spans="1:8">
      <c r="A19" s="204"/>
      <c r="B19" s="205" t="s">
        <v>2947</v>
      </c>
      <c r="C19" s="206"/>
      <c r="D19" s="207"/>
      <c r="E19" s="62"/>
    </row>
    <row r="20" spans="1:8">
      <c r="A20" s="204"/>
      <c r="B20" s="205" t="s">
        <v>2948</v>
      </c>
      <c r="C20" s="206"/>
      <c r="D20" s="207"/>
      <c r="E20" s="62"/>
    </row>
    <row r="21" spans="1:8">
      <c r="A21" s="204"/>
      <c r="B21" s="205"/>
      <c r="C21" s="206"/>
      <c r="D21" s="207"/>
      <c r="E21" s="62"/>
    </row>
    <row r="22" spans="1:8">
      <c r="A22" s="204" t="s">
        <v>2896</v>
      </c>
      <c r="B22" s="205" t="s">
        <v>3292</v>
      </c>
      <c r="C22" s="206">
        <v>1</v>
      </c>
      <c r="D22" s="207"/>
      <c r="E22" s="62"/>
    </row>
    <row r="23" spans="1:8">
      <c r="A23" s="204"/>
      <c r="B23" s="205"/>
      <c r="C23" s="206"/>
      <c r="D23" s="207"/>
      <c r="E23" s="62"/>
    </row>
    <row r="24" spans="1:8">
      <c r="A24" s="204"/>
      <c r="B24" s="205"/>
      <c r="C24" s="206"/>
      <c r="D24" s="207"/>
      <c r="E24" s="62"/>
    </row>
    <row r="25" spans="1:8">
      <c r="A25" s="204"/>
      <c r="B25" s="205"/>
      <c r="C25" s="206"/>
      <c r="D25" s="207"/>
      <c r="E25" s="62"/>
    </row>
    <row r="26" spans="1:8">
      <c r="A26" s="204"/>
      <c r="B26" s="205"/>
      <c r="C26" s="206"/>
      <c r="D26" s="207"/>
      <c r="E26" s="62"/>
    </row>
    <row r="27" spans="1:8">
      <c r="A27" s="204"/>
      <c r="B27" s="205"/>
      <c r="C27" s="206"/>
      <c r="D27" s="207"/>
      <c r="E27" s="62"/>
    </row>
    <row r="28" spans="1:8">
      <c r="A28" s="204"/>
      <c r="B28" s="205"/>
      <c r="C28" s="206"/>
      <c r="D28" s="207"/>
      <c r="E28" s="62"/>
    </row>
    <row r="29" spans="1:8">
      <c r="A29" s="204"/>
      <c r="B29" s="205"/>
      <c r="C29" s="206"/>
      <c r="D29" s="207"/>
      <c r="E29" s="62"/>
    </row>
    <row r="30" spans="1:8">
      <c r="A30" s="204"/>
      <c r="B30" s="205"/>
      <c r="D30" s="207"/>
      <c r="E30" s="62"/>
      <c r="F30" s="865"/>
      <c r="G30" s="751"/>
      <c r="H30" s="751"/>
    </row>
    <row r="31" spans="1:8">
      <c r="A31" s="204"/>
      <c r="B31" s="205"/>
      <c r="C31" s="206"/>
      <c r="D31" s="207"/>
      <c r="E31" s="62"/>
      <c r="F31" s="866"/>
      <c r="G31" s="866"/>
      <c r="H31" s="751"/>
    </row>
    <row r="32" spans="1:8">
      <c r="A32" s="204"/>
      <c r="B32" s="205"/>
      <c r="C32" s="206"/>
      <c r="D32" s="207"/>
      <c r="E32" s="62"/>
      <c r="F32" s="866"/>
      <c r="G32" s="751"/>
      <c r="H32" s="751"/>
    </row>
    <row r="33" spans="1:6">
      <c r="A33" s="204"/>
      <c r="B33" s="205"/>
      <c r="C33" s="206"/>
      <c r="D33" s="207"/>
      <c r="E33" s="62"/>
      <c r="F33" s="206"/>
    </row>
    <row r="34" spans="1:6">
      <c r="A34" s="204"/>
      <c r="B34" s="205"/>
      <c r="C34" s="206"/>
      <c r="D34" s="207"/>
      <c r="E34" s="62"/>
    </row>
    <row r="35" spans="1:6">
      <c r="A35" s="204"/>
      <c r="B35" s="205"/>
      <c r="C35" s="206"/>
      <c r="D35" s="207"/>
      <c r="E35" s="62"/>
    </row>
    <row r="36" spans="1:6">
      <c r="A36" s="746"/>
      <c r="B36" s="205"/>
      <c r="C36" s="206"/>
      <c r="D36" s="207"/>
      <c r="E36" s="62"/>
      <c r="F36" s="677"/>
    </row>
    <row r="37" spans="1:6">
      <c r="A37" s="746"/>
      <c r="B37" s="205"/>
      <c r="C37" s="206"/>
      <c r="D37" s="207"/>
      <c r="E37" s="62"/>
    </row>
    <row r="38" spans="1:6">
      <c r="A38" s="208"/>
      <c r="B38" s="209"/>
      <c r="C38" s="210"/>
      <c r="D38" s="211"/>
      <c r="E38" s="62"/>
    </row>
    <row r="39" spans="1:6">
      <c r="A39" s="69"/>
      <c r="B39" s="62"/>
      <c r="C39" s="62"/>
      <c r="D39" s="70"/>
      <c r="E39" s="62"/>
    </row>
    <row r="40" spans="1:6">
      <c r="A40" s="212" t="s">
        <v>333</v>
      </c>
      <c r="B40" s="101"/>
      <c r="C40" s="101"/>
      <c r="D40" s="144"/>
      <c r="E40" s="62"/>
    </row>
    <row r="41" spans="1:6">
      <c r="A41" s="69"/>
      <c r="B41" s="62"/>
      <c r="C41" s="62"/>
      <c r="D41" s="70"/>
      <c r="E41" s="62"/>
    </row>
    <row r="42" spans="1:6">
      <c r="A42" s="69"/>
      <c r="B42" s="62"/>
      <c r="C42" s="62"/>
      <c r="D42" s="70"/>
      <c r="E42" s="62"/>
    </row>
    <row r="43" spans="1:6">
      <c r="A43" s="199" t="s">
        <v>3547</v>
      </c>
      <c r="B43" s="62"/>
      <c r="C43" s="62"/>
      <c r="D43" s="70"/>
      <c r="E43" s="62"/>
    </row>
    <row r="44" spans="1:6">
      <c r="A44" s="199" t="s">
        <v>3548</v>
      </c>
      <c r="B44" s="62"/>
      <c r="C44" s="62"/>
      <c r="D44" s="70"/>
      <c r="E44" s="62"/>
    </row>
    <row r="45" spans="1:6">
      <c r="A45" s="199" t="s">
        <v>3549</v>
      </c>
      <c r="B45" s="62"/>
      <c r="C45" s="62"/>
      <c r="D45" s="70"/>
      <c r="E45" s="62"/>
    </row>
    <row r="46" spans="1:6">
      <c r="A46" s="199" t="s">
        <v>3550</v>
      </c>
      <c r="B46" s="62"/>
      <c r="C46" s="62"/>
      <c r="D46" s="70"/>
      <c r="E46" s="62"/>
    </row>
    <row r="47" spans="1:6">
      <c r="A47" s="199" t="s">
        <v>989</v>
      </c>
      <c r="B47" s="62"/>
      <c r="C47" s="62"/>
      <c r="D47" s="70"/>
      <c r="E47" s="62"/>
    </row>
    <row r="48" spans="1:6">
      <c r="A48" s="199" t="s">
        <v>2555</v>
      </c>
      <c r="B48" s="62"/>
      <c r="C48" s="62"/>
      <c r="D48" s="70"/>
      <c r="E48" s="62"/>
    </row>
    <row r="49" spans="1:5">
      <c r="A49" s="199" t="s">
        <v>2556</v>
      </c>
      <c r="B49" s="62"/>
      <c r="C49" s="62"/>
      <c r="D49" s="70"/>
      <c r="E49" s="62"/>
    </row>
    <row r="50" spans="1:5" ht="16" thickBot="1">
      <c r="A50" s="151"/>
      <c r="B50" s="97"/>
      <c r="C50" s="97"/>
      <c r="D50" s="138"/>
      <c r="E50" s="62"/>
    </row>
    <row r="51" spans="1:5">
      <c r="A51" s="62"/>
      <c r="B51" s="62"/>
      <c r="C51" s="62"/>
      <c r="D51" s="154" t="s">
        <v>2557</v>
      </c>
      <c r="E51" s="62"/>
    </row>
    <row r="52" spans="1:5">
      <c r="A52" s="62"/>
      <c r="B52" s="62" t="s">
        <v>477</v>
      </c>
      <c r="C52" s="62"/>
      <c r="D52" s="62"/>
      <c r="E52" s="62"/>
    </row>
    <row r="53" spans="1:5">
      <c r="A53" s="62"/>
      <c r="B53" s="62"/>
      <c r="C53" s="62"/>
      <c r="D53" s="62"/>
      <c r="E53" s="62"/>
    </row>
    <row r="54" spans="1:5" s="677" customFormat="1">
      <c r="A54" s="566"/>
    </row>
    <row r="55" spans="1:5">
      <c r="A55" s="62"/>
    </row>
    <row r="56" spans="1:5">
      <c r="A56" s="62"/>
    </row>
    <row r="57" spans="1:5">
      <c r="A57" s="62"/>
    </row>
    <row r="58" spans="1:5">
      <c r="A58" s="62"/>
    </row>
    <row r="59" spans="1:5">
      <c r="A59" s="62"/>
    </row>
    <row r="60" spans="1:5">
      <c r="A60" s="62"/>
    </row>
    <row r="61" spans="1:5">
      <c r="A61" s="62"/>
    </row>
    <row r="62" spans="1:5">
      <c r="A62" s="62"/>
    </row>
    <row r="63" spans="1:5">
      <c r="A63" s="62"/>
    </row>
    <row r="64" spans="1:5">
      <c r="A64" s="62"/>
    </row>
    <row r="65" spans="1:1">
      <c r="A65" s="62"/>
    </row>
    <row r="66" spans="1:1">
      <c r="A66" s="62"/>
    </row>
    <row r="67" spans="1:1">
      <c r="A67" s="62"/>
    </row>
    <row r="68" spans="1:1">
      <c r="A68" s="62"/>
    </row>
    <row r="69" spans="1:1">
      <c r="A69" s="62"/>
    </row>
    <row r="70" spans="1:1">
      <c r="A70" s="62"/>
    </row>
    <row r="71" spans="1:1">
      <c r="A71" s="62"/>
    </row>
  </sheetData>
  <printOptions horizontalCentered="1"/>
  <pageMargins left="0.5" right="0.5" top="0.5" bottom="0.5" header="0.5" footer="0.5"/>
  <pageSetup scale="87" orientation="portrait" r:id="rId1"/>
  <headerFooter alignWithMargins="0"/>
  <rowBreaks count="1" manualBreakCount="1">
    <brk id="5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V84"/>
  <sheetViews>
    <sheetView defaultGridColor="0" colorId="22" zoomScaleNormal="75" workbookViewId="0">
      <selection activeCell="G78" sqref="G78"/>
    </sheetView>
  </sheetViews>
  <sheetFormatPr defaultColWidth="9.84375" defaultRowHeight="15.5"/>
  <cols>
    <col min="1" max="1" width="3.84375" customWidth="1"/>
    <col min="2" max="2" width="42.84375" customWidth="1"/>
    <col min="5" max="5" width="12.07421875" customWidth="1"/>
  </cols>
  <sheetData>
    <row r="1" spans="1:256" ht="16" thickBot="1">
      <c r="A1" s="142" t="str">
        <f>'Data Sheet'!A46</f>
        <v>Annual Report of VERIZON NEW YORK INC.                                      For the period ending DECEMBER 31, 2021</v>
      </c>
      <c r="B1" s="213"/>
      <c r="C1" s="97"/>
      <c r="D1" s="97"/>
      <c r="E1" s="97"/>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row>
    <row r="2" spans="1:256" ht="9.9" customHeight="1">
      <c r="A2" s="63"/>
      <c r="B2" s="64"/>
      <c r="C2" s="64"/>
      <c r="D2" s="64"/>
      <c r="E2" s="65"/>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c r="EC2" s="62"/>
      <c r="ED2" s="62"/>
      <c r="EE2" s="62"/>
      <c r="EF2" s="62"/>
      <c r="EG2" s="62"/>
      <c r="EH2" s="62"/>
      <c r="EI2" s="62"/>
      <c r="EJ2" s="62"/>
      <c r="EK2" s="62"/>
      <c r="EL2" s="62"/>
      <c r="EM2" s="62"/>
      <c r="EN2" s="62"/>
      <c r="EO2" s="62"/>
      <c r="EP2" s="62"/>
      <c r="EQ2" s="62"/>
      <c r="ER2" s="62"/>
      <c r="ES2" s="62"/>
      <c r="ET2" s="62"/>
      <c r="EU2" s="62"/>
      <c r="EV2" s="62"/>
      <c r="EW2" s="62"/>
      <c r="EX2" s="62"/>
      <c r="EY2" s="62"/>
      <c r="EZ2" s="62"/>
      <c r="FA2" s="62"/>
      <c r="FB2" s="62"/>
      <c r="FC2" s="62"/>
      <c r="FD2" s="62"/>
      <c r="FE2" s="62"/>
      <c r="FF2" s="62"/>
      <c r="FG2" s="62"/>
      <c r="FH2" s="62"/>
      <c r="FI2" s="62"/>
      <c r="FJ2" s="62"/>
      <c r="FK2" s="62"/>
      <c r="FL2" s="62"/>
      <c r="FM2" s="62"/>
      <c r="FN2" s="62"/>
      <c r="FO2" s="62"/>
      <c r="FP2" s="62"/>
      <c r="FQ2" s="62"/>
      <c r="FR2" s="62"/>
      <c r="FS2" s="62"/>
      <c r="FT2" s="62"/>
      <c r="FU2" s="62"/>
      <c r="FV2" s="62"/>
      <c r="FW2" s="62"/>
      <c r="FX2" s="62"/>
      <c r="FY2" s="62"/>
      <c r="FZ2" s="62"/>
      <c r="GA2" s="62"/>
      <c r="GB2" s="62"/>
      <c r="GC2" s="62"/>
      <c r="GD2" s="62"/>
      <c r="GE2" s="62"/>
      <c r="GF2" s="62"/>
      <c r="GG2" s="62"/>
      <c r="GH2" s="62"/>
      <c r="GI2" s="62"/>
      <c r="GJ2" s="62"/>
      <c r="GK2" s="62"/>
      <c r="GL2" s="62"/>
      <c r="GM2" s="62"/>
      <c r="GN2" s="62"/>
      <c r="GO2" s="62"/>
      <c r="GP2" s="62"/>
      <c r="GQ2" s="62"/>
      <c r="GR2" s="62"/>
      <c r="GS2" s="62"/>
      <c r="GT2" s="62"/>
      <c r="GU2" s="62"/>
      <c r="GV2" s="62"/>
      <c r="GW2" s="62"/>
      <c r="GX2" s="62"/>
      <c r="GY2" s="62"/>
      <c r="GZ2" s="62"/>
      <c r="HA2" s="62"/>
      <c r="HB2" s="62"/>
      <c r="HC2" s="62"/>
      <c r="HD2" s="62"/>
      <c r="HE2" s="62"/>
      <c r="HF2" s="62"/>
      <c r="HG2" s="62"/>
      <c r="HH2" s="62"/>
      <c r="HI2" s="62"/>
      <c r="HJ2" s="62"/>
      <c r="HK2" s="62"/>
      <c r="HL2" s="62"/>
      <c r="HM2" s="62"/>
      <c r="HN2" s="62"/>
      <c r="HO2" s="62"/>
      <c r="HP2" s="62"/>
      <c r="HQ2" s="62"/>
      <c r="HR2" s="62"/>
      <c r="HS2" s="62"/>
      <c r="HT2" s="62"/>
      <c r="HU2" s="62"/>
      <c r="HV2" s="62"/>
      <c r="HW2" s="62"/>
      <c r="HX2" s="62"/>
      <c r="HY2" s="62"/>
      <c r="HZ2" s="62"/>
      <c r="IA2" s="62"/>
      <c r="IB2" s="62"/>
      <c r="IC2" s="62"/>
      <c r="ID2" s="62"/>
      <c r="IE2" s="62"/>
      <c r="IF2" s="62"/>
      <c r="IG2" s="62"/>
      <c r="IH2" s="62"/>
      <c r="II2" s="62"/>
      <c r="IJ2" s="62"/>
      <c r="IK2" s="62"/>
      <c r="IL2" s="62"/>
      <c r="IM2" s="62"/>
      <c r="IN2" s="62"/>
      <c r="IO2" s="62"/>
      <c r="IP2" s="62"/>
      <c r="IQ2" s="62"/>
      <c r="IR2" s="62"/>
      <c r="IS2" s="62"/>
      <c r="IT2" s="62"/>
      <c r="IU2" s="62"/>
      <c r="IV2" s="62"/>
    </row>
    <row r="3" spans="1:256">
      <c r="A3" s="143" t="s">
        <v>2558</v>
      </c>
      <c r="B3" s="128"/>
      <c r="C3" s="128"/>
      <c r="D3" s="128"/>
      <c r="E3" s="129"/>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2"/>
      <c r="CH3" s="62"/>
      <c r="CI3" s="62"/>
      <c r="CJ3" s="62"/>
      <c r="CK3" s="62"/>
      <c r="CL3" s="62"/>
      <c r="CM3" s="62"/>
      <c r="CN3" s="62"/>
      <c r="CO3" s="62"/>
      <c r="CP3" s="62"/>
      <c r="CQ3" s="62"/>
      <c r="CR3" s="62"/>
      <c r="CS3" s="62"/>
      <c r="CT3" s="62"/>
      <c r="CU3" s="62"/>
      <c r="CV3" s="62"/>
      <c r="CW3" s="62"/>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62"/>
      <c r="EB3" s="62"/>
      <c r="EC3" s="62"/>
      <c r="ED3" s="62"/>
      <c r="EE3" s="62"/>
      <c r="EF3" s="62"/>
      <c r="EG3" s="62"/>
      <c r="EH3" s="62"/>
      <c r="EI3" s="62"/>
      <c r="EJ3" s="62"/>
      <c r="EK3" s="62"/>
      <c r="EL3" s="62"/>
      <c r="EM3" s="62"/>
      <c r="EN3" s="62"/>
      <c r="EO3" s="62"/>
      <c r="EP3" s="62"/>
      <c r="EQ3" s="62"/>
      <c r="ER3" s="62"/>
      <c r="ES3" s="62"/>
      <c r="ET3" s="62"/>
      <c r="EU3" s="62"/>
      <c r="EV3" s="62"/>
      <c r="EW3" s="62"/>
      <c r="EX3" s="62"/>
      <c r="EY3" s="62"/>
      <c r="EZ3" s="62"/>
      <c r="FA3" s="62"/>
      <c r="FB3" s="62"/>
      <c r="FC3" s="62"/>
      <c r="FD3" s="62"/>
      <c r="FE3" s="62"/>
      <c r="FF3" s="62"/>
      <c r="FG3" s="62"/>
      <c r="FH3" s="62"/>
      <c r="FI3" s="62"/>
      <c r="FJ3" s="62"/>
      <c r="FK3" s="62"/>
      <c r="FL3" s="62"/>
      <c r="FM3" s="62"/>
      <c r="FN3" s="62"/>
      <c r="FO3" s="62"/>
      <c r="FP3" s="62"/>
      <c r="FQ3" s="62"/>
      <c r="FR3" s="62"/>
      <c r="FS3" s="62"/>
      <c r="FT3" s="62"/>
      <c r="FU3" s="62"/>
      <c r="FV3" s="62"/>
      <c r="FW3" s="62"/>
      <c r="FX3" s="62"/>
      <c r="FY3" s="62"/>
      <c r="FZ3" s="62"/>
      <c r="GA3" s="62"/>
      <c r="GB3" s="62"/>
      <c r="GC3" s="62"/>
      <c r="GD3" s="62"/>
      <c r="GE3" s="62"/>
      <c r="GF3" s="62"/>
      <c r="GG3" s="62"/>
      <c r="GH3" s="62"/>
      <c r="GI3" s="62"/>
      <c r="GJ3" s="62"/>
      <c r="GK3" s="62"/>
      <c r="GL3" s="62"/>
      <c r="GM3" s="62"/>
      <c r="GN3" s="62"/>
      <c r="GO3" s="62"/>
      <c r="GP3" s="62"/>
      <c r="GQ3" s="62"/>
      <c r="GR3" s="62"/>
      <c r="GS3" s="62"/>
      <c r="GT3" s="62"/>
      <c r="GU3" s="62"/>
      <c r="GV3" s="62"/>
      <c r="GW3" s="62"/>
      <c r="GX3" s="62"/>
      <c r="GY3" s="62"/>
      <c r="GZ3" s="62"/>
      <c r="HA3" s="62"/>
      <c r="HB3" s="62"/>
      <c r="HC3" s="62"/>
      <c r="HD3" s="62"/>
      <c r="HE3" s="62"/>
      <c r="HF3" s="62"/>
      <c r="HG3" s="62"/>
      <c r="HH3" s="62"/>
      <c r="HI3" s="62"/>
      <c r="HJ3" s="62"/>
      <c r="HK3" s="62"/>
      <c r="HL3" s="62"/>
      <c r="HM3" s="62"/>
      <c r="HN3" s="62"/>
      <c r="HO3" s="62"/>
      <c r="HP3" s="62"/>
      <c r="HQ3" s="62"/>
      <c r="HR3" s="62"/>
      <c r="HS3" s="62"/>
      <c r="HT3" s="62"/>
      <c r="HU3" s="62"/>
      <c r="HV3" s="62"/>
      <c r="HW3" s="62"/>
      <c r="HX3" s="62"/>
      <c r="HY3" s="62"/>
      <c r="HZ3" s="62"/>
      <c r="IA3" s="62"/>
      <c r="IB3" s="62"/>
      <c r="IC3" s="62"/>
      <c r="ID3" s="62"/>
      <c r="IE3" s="62"/>
      <c r="IF3" s="62"/>
      <c r="IG3" s="62"/>
      <c r="IH3" s="62"/>
      <c r="II3" s="62"/>
      <c r="IJ3" s="62"/>
      <c r="IK3" s="62"/>
      <c r="IL3" s="62"/>
      <c r="IM3" s="62"/>
      <c r="IN3" s="62"/>
      <c r="IO3" s="62"/>
      <c r="IP3" s="62"/>
      <c r="IQ3" s="62"/>
      <c r="IR3" s="62"/>
      <c r="IS3" s="62"/>
      <c r="IT3" s="62"/>
      <c r="IU3" s="62"/>
      <c r="IV3" s="62"/>
    </row>
    <row r="4" spans="1:256" ht="9.9" customHeight="1">
      <c r="A4" s="69"/>
      <c r="B4" s="62"/>
      <c r="C4" s="62"/>
      <c r="D4" s="62"/>
      <c r="E4" s="70"/>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c r="DA4" s="62"/>
      <c r="DB4" s="62"/>
      <c r="DC4" s="62"/>
      <c r="DD4" s="62"/>
      <c r="DE4" s="62"/>
      <c r="DF4" s="62"/>
      <c r="DG4" s="62"/>
      <c r="DH4" s="62"/>
      <c r="DI4" s="62"/>
      <c r="DJ4" s="62"/>
      <c r="DK4" s="62"/>
      <c r="DL4" s="62"/>
      <c r="DM4" s="62"/>
      <c r="DN4" s="62"/>
      <c r="DO4" s="62"/>
      <c r="DP4" s="62"/>
      <c r="DQ4" s="62"/>
      <c r="DR4" s="62"/>
      <c r="DS4" s="62"/>
      <c r="DT4" s="62"/>
      <c r="DU4" s="62"/>
      <c r="DV4" s="62"/>
      <c r="DW4" s="62"/>
      <c r="DX4" s="62"/>
      <c r="DY4" s="62"/>
      <c r="DZ4" s="62"/>
      <c r="EA4" s="62"/>
      <c r="EB4" s="62"/>
      <c r="EC4" s="62"/>
      <c r="ED4" s="62"/>
      <c r="EE4" s="62"/>
      <c r="EF4" s="62"/>
      <c r="EG4" s="62"/>
      <c r="EH4" s="62"/>
      <c r="EI4" s="62"/>
      <c r="EJ4" s="62"/>
      <c r="EK4" s="62"/>
      <c r="EL4" s="62"/>
      <c r="EM4" s="62"/>
      <c r="EN4" s="62"/>
      <c r="EO4" s="62"/>
      <c r="EP4" s="62"/>
      <c r="EQ4" s="62"/>
      <c r="ER4" s="62"/>
      <c r="ES4" s="62"/>
      <c r="ET4" s="62"/>
      <c r="EU4" s="62"/>
      <c r="EV4" s="62"/>
      <c r="EW4" s="62"/>
      <c r="EX4" s="62"/>
      <c r="EY4" s="62"/>
      <c r="EZ4" s="62"/>
      <c r="FA4" s="62"/>
      <c r="FB4" s="62"/>
      <c r="FC4" s="62"/>
      <c r="FD4" s="62"/>
      <c r="FE4" s="62"/>
      <c r="FF4" s="62"/>
      <c r="FG4" s="62"/>
      <c r="FH4" s="62"/>
      <c r="FI4" s="62"/>
      <c r="FJ4" s="62"/>
      <c r="FK4" s="62"/>
      <c r="FL4" s="62"/>
      <c r="FM4" s="62"/>
      <c r="FN4" s="62"/>
      <c r="FO4" s="62"/>
      <c r="FP4" s="62"/>
      <c r="FQ4" s="62"/>
      <c r="FR4" s="62"/>
      <c r="FS4" s="62"/>
      <c r="FT4" s="62"/>
      <c r="FU4" s="62"/>
      <c r="FV4" s="62"/>
      <c r="FW4" s="62"/>
      <c r="FX4" s="62"/>
      <c r="FY4" s="62"/>
      <c r="FZ4" s="62"/>
      <c r="GA4" s="62"/>
      <c r="GB4" s="62"/>
      <c r="GC4" s="62"/>
      <c r="GD4" s="62"/>
      <c r="GE4" s="62"/>
      <c r="GF4" s="62"/>
      <c r="GG4" s="62"/>
      <c r="GH4" s="62"/>
      <c r="GI4" s="62"/>
      <c r="GJ4" s="62"/>
      <c r="GK4" s="62"/>
      <c r="GL4" s="62"/>
      <c r="GM4" s="62"/>
      <c r="GN4" s="62"/>
      <c r="GO4" s="62"/>
      <c r="GP4" s="62"/>
      <c r="GQ4" s="62"/>
      <c r="GR4" s="62"/>
      <c r="GS4" s="62"/>
      <c r="GT4" s="62"/>
      <c r="GU4" s="62"/>
      <c r="GV4" s="62"/>
      <c r="GW4" s="62"/>
      <c r="GX4" s="62"/>
      <c r="GY4" s="62"/>
      <c r="GZ4" s="62"/>
      <c r="HA4" s="62"/>
      <c r="HB4" s="62"/>
      <c r="HC4" s="62"/>
      <c r="HD4" s="62"/>
      <c r="HE4" s="62"/>
      <c r="HF4" s="62"/>
      <c r="HG4" s="62"/>
      <c r="HH4" s="62"/>
      <c r="HI4" s="62"/>
      <c r="HJ4" s="62"/>
      <c r="HK4" s="62"/>
      <c r="HL4" s="62"/>
      <c r="HM4" s="62"/>
      <c r="HN4" s="62"/>
      <c r="HO4" s="62"/>
      <c r="HP4" s="62"/>
      <c r="HQ4" s="62"/>
      <c r="HR4" s="62"/>
      <c r="HS4" s="62"/>
      <c r="HT4" s="62"/>
      <c r="HU4" s="62"/>
      <c r="HV4" s="62"/>
      <c r="HW4" s="62"/>
      <c r="HX4" s="62"/>
      <c r="HY4" s="62"/>
      <c r="HZ4" s="62"/>
      <c r="IA4" s="62"/>
      <c r="IB4" s="62"/>
      <c r="IC4" s="62"/>
      <c r="ID4" s="62"/>
      <c r="IE4" s="62"/>
      <c r="IF4" s="62"/>
      <c r="IG4" s="62"/>
      <c r="IH4" s="62"/>
      <c r="II4" s="62"/>
      <c r="IJ4" s="62"/>
      <c r="IK4" s="62"/>
      <c r="IL4" s="62"/>
      <c r="IM4" s="62"/>
      <c r="IN4" s="62"/>
      <c r="IO4" s="62"/>
      <c r="IP4" s="62"/>
      <c r="IQ4" s="62"/>
      <c r="IR4" s="62"/>
      <c r="IS4" s="62"/>
      <c r="IT4" s="62"/>
      <c r="IU4" s="62"/>
      <c r="IV4" s="62"/>
    </row>
    <row r="5" spans="1:256">
      <c r="A5" s="214" t="s">
        <v>1659</v>
      </c>
      <c r="B5" s="215"/>
      <c r="C5" s="215"/>
      <c r="D5" s="215"/>
      <c r="E5" s="216"/>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c r="HV5" s="215"/>
      <c r="HW5" s="215"/>
      <c r="HX5" s="215"/>
      <c r="HY5" s="215"/>
      <c r="HZ5" s="215"/>
      <c r="IA5" s="215"/>
      <c r="IB5" s="215"/>
      <c r="IC5" s="215"/>
      <c r="ID5" s="215"/>
      <c r="IE5" s="215"/>
      <c r="IF5" s="215"/>
      <c r="IG5" s="215"/>
      <c r="IH5" s="215"/>
      <c r="II5" s="215"/>
      <c r="IJ5" s="215"/>
      <c r="IK5" s="215"/>
      <c r="IL5" s="215"/>
      <c r="IM5" s="215"/>
      <c r="IN5" s="215"/>
      <c r="IO5" s="215"/>
      <c r="IP5" s="215"/>
      <c r="IQ5" s="215"/>
      <c r="IR5" s="215"/>
      <c r="IS5" s="215"/>
      <c r="IT5" s="215"/>
      <c r="IU5" s="215"/>
      <c r="IV5" s="215"/>
    </row>
    <row r="6" spans="1:256">
      <c r="A6" s="214" t="s">
        <v>2559</v>
      </c>
      <c r="B6" s="215"/>
      <c r="C6" s="215"/>
      <c r="D6" s="215"/>
      <c r="E6" s="216"/>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c r="HV6" s="215"/>
      <c r="HW6" s="215"/>
      <c r="HX6" s="215"/>
      <c r="HY6" s="215"/>
      <c r="HZ6" s="215"/>
      <c r="IA6" s="215"/>
      <c r="IB6" s="215"/>
      <c r="IC6" s="215"/>
      <c r="ID6" s="215"/>
      <c r="IE6" s="215"/>
      <c r="IF6" s="215"/>
      <c r="IG6" s="215"/>
      <c r="IH6" s="215"/>
      <c r="II6" s="215"/>
      <c r="IJ6" s="215"/>
      <c r="IK6" s="215"/>
      <c r="IL6" s="215"/>
      <c r="IM6" s="215"/>
      <c r="IN6" s="215"/>
      <c r="IO6" s="215"/>
      <c r="IP6" s="215"/>
      <c r="IQ6" s="215"/>
      <c r="IR6" s="215"/>
      <c r="IS6" s="215"/>
      <c r="IT6" s="215"/>
      <c r="IU6" s="215"/>
      <c r="IV6" s="215"/>
    </row>
    <row r="7" spans="1:256">
      <c r="A7" s="214" t="s">
        <v>1331</v>
      </c>
      <c r="B7" s="215"/>
      <c r="C7" s="215"/>
      <c r="D7" s="215"/>
      <c r="E7" s="216"/>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c r="HV7" s="215"/>
      <c r="HW7" s="215"/>
      <c r="HX7" s="215"/>
      <c r="HY7" s="215"/>
      <c r="HZ7" s="215"/>
      <c r="IA7" s="215"/>
      <c r="IB7" s="215"/>
      <c r="IC7" s="215"/>
      <c r="ID7" s="215"/>
      <c r="IE7" s="215"/>
      <c r="IF7" s="215"/>
      <c r="IG7" s="215"/>
      <c r="IH7" s="215"/>
      <c r="II7" s="215"/>
      <c r="IJ7" s="215"/>
      <c r="IK7" s="215"/>
      <c r="IL7" s="215"/>
      <c r="IM7" s="215"/>
      <c r="IN7" s="215"/>
      <c r="IO7" s="215"/>
      <c r="IP7" s="215"/>
      <c r="IQ7" s="215"/>
      <c r="IR7" s="215"/>
      <c r="IS7" s="215"/>
      <c r="IT7" s="215"/>
      <c r="IU7" s="215"/>
      <c r="IV7" s="215"/>
    </row>
    <row r="8" spans="1:256">
      <c r="A8" s="214" t="s">
        <v>1332</v>
      </c>
      <c r="B8" s="215"/>
      <c r="C8" s="215"/>
      <c r="D8" s="215"/>
      <c r="E8" s="216"/>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c r="HV8" s="215"/>
      <c r="HW8" s="215"/>
      <c r="HX8" s="215"/>
      <c r="HY8" s="215"/>
      <c r="HZ8" s="215"/>
      <c r="IA8" s="215"/>
      <c r="IB8" s="215"/>
      <c r="IC8" s="215"/>
      <c r="ID8" s="215"/>
      <c r="IE8" s="215"/>
      <c r="IF8" s="215"/>
      <c r="IG8" s="215"/>
      <c r="IH8" s="215"/>
      <c r="II8" s="215"/>
      <c r="IJ8" s="215"/>
      <c r="IK8" s="215"/>
      <c r="IL8" s="215"/>
      <c r="IM8" s="215"/>
      <c r="IN8" s="215"/>
      <c r="IO8" s="215"/>
      <c r="IP8" s="215"/>
      <c r="IQ8" s="215"/>
      <c r="IR8" s="215"/>
      <c r="IS8" s="215"/>
      <c r="IT8" s="215"/>
      <c r="IU8" s="215"/>
      <c r="IV8" s="215"/>
    </row>
    <row r="9" spans="1:256">
      <c r="A9" s="214" t="s">
        <v>1333</v>
      </c>
      <c r="B9" s="215"/>
      <c r="C9" s="215"/>
      <c r="D9" s="215"/>
      <c r="E9" s="216"/>
      <c r="F9" s="215"/>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c r="HF9" s="215"/>
      <c r="HG9" s="215"/>
      <c r="HH9" s="215"/>
      <c r="HI9" s="215"/>
      <c r="HJ9" s="215"/>
      <c r="HK9" s="215"/>
      <c r="HL9" s="215"/>
      <c r="HM9" s="215"/>
      <c r="HN9" s="215"/>
      <c r="HO9" s="215"/>
      <c r="HP9" s="215"/>
      <c r="HQ9" s="215"/>
      <c r="HR9" s="215"/>
      <c r="HS9" s="215"/>
      <c r="HT9" s="215"/>
      <c r="HU9" s="215"/>
      <c r="HV9" s="215"/>
      <c r="HW9" s="215"/>
      <c r="HX9" s="215"/>
      <c r="HY9" s="215"/>
      <c r="HZ9" s="215"/>
      <c r="IA9" s="215"/>
      <c r="IB9" s="215"/>
      <c r="IC9" s="215"/>
      <c r="ID9" s="215"/>
      <c r="IE9" s="215"/>
      <c r="IF9" s="215"/>
      <c r="IG9" s="215"/>
      <c r="IH9" s="215"/>
      <c r="II9" s="215"/>
      <c r="IJ9" s="215"/>
      <c r="IK9" s="215"/>
      <c r="IL9" s="215"/>
      <c r="IM9" s="215"/>
      <c r="IN9" s="215"/>
      <c r="IO9" s="215"/>
      <c r="IP9" s="215"/>
      <c r="IQ9" s="215"/>
      <c r="IR9" s="215"/>
      <c r="IS9" s="215"/>
      <c r="IT9" s="215"/>
      <c r="IU9" s="215"/>
      <c r="IV9" s="215"/>
    </row>
    <row r="10" spans="1:256">
      <c r="A10" s="214" t="s">
        <v>1334</v>
      </c>
      <c r="B10" s="215"/>
      <c r="C10" s="215"/>
      <c r="D10" s="215"/>
      <c r="E10" s="216"/>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c r="HV10" s="215"/>
      <c r="HW10" s="215"/>
      <c r="HX10" s="215"/>
      <c r="HY10" s="215"/>
      <c r="HZ10" s="215"/>
      <c r="IA10" s="215"/>
      <c r="IB10" s="215"/>
      <c r="IC10" s="215"/>
      <c r="ID10" s="215"/>
      <c r="IE10" s="215"/>
      <c r="IF10" s="215"/>
      <c r="IG10" s="215"/>
      <c r="IH10" s="215"/>
      <c r="II10" s="215"/>
      <c r="IJ10" s="215"/>
      <c r="IK10" s="215"/>
      <c r="IL10" s="215"/>
      <c r="IM10" s="215"/>
      <c r="IN10" s="215"/>
      <c r="IO10" s="215"/>
      <c r="IP10" s="215"/>
      <c r="IQ10" s="215"/>
      <c r="IR10" s="215"/>
      <c r="IS10" s="215"/>
      <c r="IT10" s="215"/>
      <c r="IU10" s="215"/>
      <c r="IV10" s="215"/>
    </row>
    <row r="11" spans="1:256">
      <c r="A11" s="214"/>
      <c r="B11" s="215"/>
      <c r="C11" s="215"/>
      <c r="D11" s="215"/>
      <c r="E11" s="216"/>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c r="HV11" s="215"/>
      <c r="HW11" s="215"/>
      <c r="HX11" s="215"/>
      <c r="HY11" s="215"/>
      <c r="HZ11" s="215"/>
      <c r="IA11" s="215"/>
      <c r="IB11" s="215"/>
      <c r="IC11" s="215"/>
      <c r="ID11" s="215"/>
      <c r="IE11" s="215"/>
      <c r="IF11" s="215"/>
      <c r="IG11" s="215"/>
      <c r="IH11" s="215"/>
      <c r="II11" s="215"/>
      <c r="IJ11" s="215"/>
      <c r="IK11" s="215"/>
      <c r="IL11" s="215"/>
      <c r="IM11" s="215"/>
      <c r="IN11" s="215"/>
      <c r="IO11" s="215"/>
      <c r="IP11" s="215"/>
      <c r="IQ11" s="215"/>
      <c r="IR11" s="215"/>
      <c r="IS11" s="215"/>
      <c r="IT11" s="215"/>
      <c r="IU11" s="215"/>
      <c r="IV11" s="215"/>
    </row>
    <row r="12" spans="1:256">
      <c r="A12" s="214" t="s">
        <v>1335</v>
      </c>
      <c r="B12" s="215"/>
      <c r="C12" s="215"/>
      <c r="D12" s="215"/>
      <c r="E12" s="216"/>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c r="HV12" s="215"/>
      <c r="HW12" s="215"/>
      <c r="HX12" s="215"/>
      <c r="HY12" s="215"/>
      <c r="HZ12" s="215"/>
      <c r="IA12" s="215"/>
      <c r="IB12" s="215"/>
      <c r="IC12" s="215"/>
      <c r="ID12" s="215"/>
      <c r="IE12" s="215"/>
      <c r="IF12" s="215"/>
      <c r="IG12" s="215"/>
      <c r="IH12" s="215"/>
      <c r="II12" s="215"/>
      <c r="IJ12" s="215"/>
      <c r="IK12" s="215"/>
      <c r="IL12" s="215"/>
      <c r="IM12" s="215"/>
      <c r="IN12" s="215"/>
      <c r="IO12" s="215"/>
      <c r="IP12" s="215"/>
      <c r="IQ12" s="215"/>
      <c r="IR12" s="215"/>
      <c r="IS12" s="215"/>
      <c r="IT12" s="215"/>
      <c r="IU12" s="215"/>
      <c r="IV12" s="215"/>
    </row>
    <row r="13" spans="1:256">
      <c r="A13" s="214" t="s">
        <v>1638</v>
      </c>
      <c r="B13" s="215"/>
      <c r="C13" s="215"/>
      <c r="D13" s="215"/>
      <c r="E13" s="216"/>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c r="HV13" s="215"/>
      <c r="HW13" s="215"/>
      <c r="HX13" s="215"/>
      <c r="HY13" s="215"/>
      <c r="HZ13" s="215"/>
      <c r="IA13" s="215"/>
      <c r="IB13" s="215"/>
      <c r="IC13" s="215"/>
      <c r="ID13" s="215"/>
      <c r="IE13" s="215"/>
      <c r="IF13" s="215"/>
      <c r="IG13" s="215"/>
      <c r="IH13" s="215"/>
      <c r="II13" s="215"/>
      <c r="IJ13" s="215"/>
      <c r="IK13" s="215"/>
      <c r="IL13" s="215"/>
      <c r="IM13" s="215"/>
      <c r="IN13" s="215"/>
      <c r="IO13" s="215"/>
      <c r="IP13" s="215"/>
      <c r="IQ13" s="215"/>
      <c r="IR13" s="215"/>
      <c r="IS13" s="215"/>
      <c r="IT13" s="215"/>
      <c r="IU13" s="215"/>
      <c r="IV13" s="215"/>
    </row>
    <row r="14" spans="1:256">
      <c r="A14" s="214" t="s">
        <v>1639</v>
      </c>
      <c r="B14" s="215"/>
      <c r="C14" s="215"/>
      <c r="D14" s="215"/>
      <c r="E14" s="216"/>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c r="HV14" s="215"/>
      <c r="HW14" s="215"/>
      <c r="HX14" s="215"/>
      <c r="HY14" s="215"/>
      <c r="HZ14" s="215"/>
      <c r="IA14" s="215"/>
      <c r="IB14" s="215"/>
      <c r="IC14" s="215"/>
      <c r="ID14" s="215"/>
      <c r="IE14" s="215"/>
      <c r="IF14" s="215"/>
      <c r="IG14" s="215"/>
      <c r="IH14" s="215"/>
      <c r="II14" s="215"/>
      <c r="IJ14" s="215"/>
      <c r="IK14" s="215"/>
      <c r="IL14" s="215"/>
      <c r="IM14" s="215"/>
      <c r="IN14" s="215"/>
      <c r="IO14" s="215"/>
      <c r="IP14" s="215"/>
      <c r="IQ14" s="215"/>
      <c r="IR14" s="215"/>
      <c r="IS14" s="215"/>
      <c r="IT14" s="215"/>
      <c r="IU14" s="215"/>
      <c r="IV14" s="215"/>
    </row>
    <row r="15" spans="1:256">
      <c r="A15" s="214" t="s">
        <v>1640</v>
      </c>
      <c r="B15" s="215"/>
      <c r="C15" s="215"/>
      <c r="D15" s="215"/>
      <c r="E15" s="216"/>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c r="HV15" s="215"/>
      <c r="HW15" s="215"/>
      <c r="HX15" s="215"/>
      <c r="HY15" s="215"/>
      <c r="HZ15" s="215"/>
      <c r="IA15" s="215"/>
      <c r="IB15" s="215"/>
      <c r="IC15" s="215"/>
      <c r="ID15" s="215"/>
      <c r="IE15" s="215"/>
      <c r="IF15" s="215"/>
      <c r="IG15" s="215"/>
      <c r="IH15" s="215"/>
      <c r="II15" s="215"/>
      <c r="IJ15" s="215"/>
      <c r="IK15" s="215"/>
      <c r="IL15" s="215"/>
      <c r="IM15" s="215"/>
      <c r="IN15" s="215"/>
      <c r="IO15" s="215"/>
      <c r="IP15" s="215"/>
      <c r="IQ15" s="215"/>
      <c r="IR15" s="215"/>
      <c r="IS15" s="215"/>
      <c r="IT15" s="215"/>
      <c r="IU15" s="215"/>
      <c r="IV15" s="215"/>
    </row>
    <row r="16" spans="1:256">
      <c r="A16" s="69"/>
      <c r="B16" s="62"/>
      <c r="C16" s="62"/>
      <c r="D16" s="62"/>
      <c r="E16" s="70"/>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c r="FW16" s="62"/>
      <c r="FX16" s="62"/>
      <c r="FY16" s="62"/>
      <c r="FZ16" s="62"/>
      <c r="GA16" s="62"/>
      <c r="GB16" s="62"/>
      <c r="GC16" s="62"/>
      <c r="GD16" s="62"/>
      <c r="GE16" s="62"/>
      <c r="GF16" s="62"/>
      <c r="GG16" s="62"/>
      <c r="GH16" s="62"/>
      <c r="GI16" s="62"/>
      <c r="GJ16" s="62"/>
      <c r="GK16" s="62"/>
      <c r="GL16" s="62"/>
      <c r="GM16" s="62"/>
      <c r="GN16" s="62"/>
      <c r="GO16" s="62"/>
      <c r="GP16" s="62"/>
      <c r="GQ16" s="62"/>
      <c r="GR16" s="62"/>
      <c r="GS16" s="62"/>
      <c r="GT16" s="62"/>
      <c r="GU16" s="62"/>
      <c r="GV16" s="62"/>
      <c r="GW16" s="62"/>
      <c r="GX16" s="62"/>
      <c r="GY16" s="62"/>
      <c r="GZ16" s="62"/>
      <c r="HA16" s="62"/>
      <c r="HB16" s="62"/>
      <c r="HC16" s="62"/>
      <c r="HD16" s="62"/>
      <c r="HE16" s="62"/>
      <c r="HF16" s="62"/>
      <c r="HG16" s="62"/>
      <c r="HH16" s="62"/>
      <c r="HI16" s="62"/>
      <c r="HJ16" s="62"/>
      <c r="HK16" s="62"/>
      <c r="HL16" s="62"/>
      <c r="HM16" s="62"/>
      <c r="HN16" s="62"/>
      <c r="HO16" s="62"/>
      <c r="HP16" s="62"/>
      <c r="HQ16" s="62"/>
      <c r="HR16" s="62"/>
      <c r="HS16" s="62"/>
      <c r="HT16" s="62"/>
      <c r="HU16" s="62"/>
      <c r="HV16" s="62"/>
      <c r="HW16" s="62"/>
      <c r="HX16" s="62"/>
      <c r="HY16" s="62"/>
      <c r="HZ16" s="62"/>
      <c r="IA16" s="62"/>
      <c r="IB16" s="62"/>
      <c r="IC16" s="62"/>
      <c r="ID16" s="62"/>
      <c r="IE16" s="62"/>
      <c r="IF16" s="62"/>
      <c r="IG16" s="62"/>
      <c r="IH16" s="62"/>
      <c r="II16" s="62"/>
      <c r="IJ16" s="62"/>
      <c r="IK16" s="62"/>
      <c r="IL16" s="62"/>
      <c r="IM16" s="62"/>
      <c r="IN16" s="62"/>
      <c r="IO16" s="62"/>
      <c r="IP16" s="62"/>
      <c r="IQ16" s="62"/>
      <c r="IR16" s="62"/>
      <c r="IS16" s="62"/>
      <c r="IT16" s="62"/>
      <c r="IU16" s="62"/>
      <c r="IV16" s="62"/>
    </row>
    <row r="17" spans="1:256">
      <c r="A17" s="217"/>
      <c r="B17" s="168"/>
      <c r="C17" s="218" t="s">
        <v>1641</v>
      </c>
      <c r="D17" s="219"/>
      <c r="E17" s="220"/>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c r="IP17" s="62"/>
      <c r="IQ17" s="62"/>
      <c r="IR17" s="62"/>
      <c r="IS17" s="62"/>
      <c r="IT17" s="62"/>
      <c r="IU17" s="62"/>
      <c r="IV17" s="62"/>
    </row>
    <row r="18" spans="1:256">
      <c r="A18" s="221" t="s">
        <v>35</v>
      </c>
      <c r="B18" s="90" t="s">
        <v>1642</v>
      </c>
      <c r="C18" s="222" t="s">
        <v>1643</v>
      </c>
      <c r="D18" s="223" t="s">
        <v>1644</v>
      </c>
      <c r="E18" s="224"/>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c r="EO18" s="62"/>
      <c r="EP18" s="62"/>
      <c r="EQ18" s="62"/>
      <c r="ER18" s="62"/>
      <c r="ES18" s="62"/>
      <c r="ET18" s="62"/>
      <c r="EU18" s="62"/>
      <c r="EV18" s="62"/>
      <c r="EW18" s="62"/>
      <c r="EX18" s="62"/>
      <c r="EY18" s="62"/>
      <c r="EZ18" s="62"/>
      <c r="FA18" s="62"/>
      <c r="FB18" s="62"/>
      <c r="FC18" s="62"/>
      <c r="FD18" s="62"/>
      <c r="FE18" s="62"/>
      <c r="FF18" s="62"/>
      <c r="FG18" s="62"/>
      <c r="FH18" s="62"/>
      <c r="FI18" s="62"/>
      <c r="FJ18" s="62"/>
      <c r="FK18" s="62"/>
      <c r="FL18" s="62"/>
      <c r="FM18" s="62"/>
      <c r="FN18" s="62"/>
      <c r="FO18" s="62"/>
      <c r="FP18" s="62"/>
      <c r="FQ18" s="62"/>
      <c r="FR18" s="62"/>
      <c r="FS18" s="62"/>
      <c r="FT18" s="62"/>
      <c r="FU18" s="62"/>
      <c r="FV18" s="62"/>
      <c r="FW18" s="62"/>
      <c r="FX18" s="62"/>
      <c r="FY18" s="62"/>
      <c r="FZ18" s="62"/>
      <c r="GA18" s="62"/>
      <c r="GB18" s="62"/>
      <c r="GC18" s="62"/>
      <c r="GD18" s="62"/>
      <c r="GE18" s="62"/>
      <c r="GF18" s="62"/>
      <c r="GG18" s="62"/>
      <c r="GH18" s="62"/>
      <c r="GI18" s="62"/>
      <c r="GJ18" s="62"/>
      <c r="GK18" s="62"/>
      <c r="GL18" s="62"/>
      <c r="GM18" s="62"/>
      <c r="GN18" s="62"/>
      <c r="GO18" s="62"/>
      <c r="GP18" s="62"/>
      <c r="GQ18" s="62"/>
      <c r="GR18" s="62"/>
      <c r="GS18" s="62"/>
      <c r="GT18" s="62"/>
      <c r="GU18" s="62"/>
      <c r="GV18" s="62"/>
      <c r="GW18" s="62"/>
      <c r="GX18" s="62"/>
      <c r="GY18" s="62"/>
      <c r="GZ18" s="62"/>
      <c r="HA18" s="62"/>
      <c r="HB18" s="62"/>
      <c r="HC18" s="62"/>
      <c r="HD18" s="62"/>
      <c r="HE18" s="62"/>
      <c r="HF18" s="62"/>
      <c r="HG18" s="62"/>
      <c r="HH18" s="62"/>
      <c r="HI18" s="62"/>
      <c r="HJ18" s="62"/>
      <c r="HK18" s="62"/>
      <c r="HL18" s="62"/>
      <c r="HM18" s="62"/>
      <c r="HN18" s="62"/>
      <c r="HO18" s="62"/>
      <c r="HP18" s="62"/>
      <c r="HQ18" s="62"/>
      <c r="HR18" s="62"/>
      <c r="HS18" s="62"/>
      <c r="HT18" s="62"/>
      <c r="HU18" s="62"/>
      <c r="HV18" s="62"/>
      <c r="HW18" s="62"/>
      <c r="HX18" s="62"/>
      <c r="HY18" s="62"/>
      <c r="HZ18" s="62"/>
      <c r="IA18" s="62"/>
      <c r="IB18" s="62"/>
      <c r="IC18" s="62"/>
      <c r="ID18" s="62"/>
      <c r="IE18" s="62"/>
      <c r="IF18" s="62"/>
      <c r="IG18" s="62"/>
      <c r="IH18" s="62"/>
      <c r="II18" s="62"/>
      <c r="IJ18" s="62"/>
      <c r="IK18" s="62"/>
      <c r="IL18" s="62"/>
      <c r="IM18" s="62"/>
      <c r="IN18" s="62"/>
      <c r="IO18" s="62"/>
      <c r="IP18" s="62"/>
      <c r="IQ18" s="62"/>
      <c r="IR18" s="62"/>
      <c r="IS18" s="62"/>
      <c r="IT18" s="62"/>
      <c r="IU18" s="62"/>
      <c r="IV18" s="62"/>
    </row>
    <row r="19" spans="1:256">
      <c r="A19" s="221" t="s">
        <v>47</v>
      </c>
      <c r="B19" s="62"/>
      <c r="C19" s="222" t="s">
        <v>43</v>
      </c>
      <c r="D19" s="164"/>
      <c r="E19" s="91"/>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c r="FW19" s="62"/>
      <c r="FX19" s="62"/>
      <c r="FY19" s="62"/>
      <c r="FZ19" s="62"/>
      <c r="GA19" s="62"/>
      <c r="GB19" s="62"/>
      <c r="GC19" s="62"/>
      <c r="GD19" s="62"/>
      <c r="GE19" s="62"/>
      <c r="GF19" s="62"/>
      <c r="GG19" s="62"/>
      <c r="GH19" s="62"/>
      <c r="GI19" s="62"/>
      <c r="GJ19" s="62"/>
      <c r="GK19" s="62"/>
      <c r="GL19" s="62"/>
      <c r="GM19" s="62"/>
      <c r="GN19" s="62"/>
      <c r="GO19" s="62"/>
      <c r="GP19" s="62"/>
      <c r="GQ19" s="62"/>
      <c r="GR19" s="62"/>
      <c r="GS19" s="62"/>
      <c r="GT19" s="62"/>
      <c r="GU19" s="62"/>
      <c r="GV19" s="62"/>
      <c r="GW19" s="62"/>
      <c r="GX19" s="62"/>
      <c r="GY19" s="62"/>
      <c r="GZ19" s="62"/>
      <c r="HA19" s="62"/>
      <c r="HB19" s="62"/>
      <c r="HC19" s="62"/>
      <c r="HD19" s="62"/>
      <c r="HE19" s="62"/>
      <c r="HF19" s="62"/>
      <c r="HG19" s="62"/>
      <c r="HH19" s="62"/>
      <c r="HI19" s="62"/>
      <c r="HJ19" s="62"/>
      <c r="HK19" s="62"/>
      <c r="HL19" s="62"/>
      <c r="HM19" s="62"/>
      <c r="HN19" s="62"/>
      <c r="HO19" s="62"/>
      <c r="HP19" s="62"/>
      <c r="HQ19" s="62"/>
      <c r="HR19" s="62"/>
      <c r="HS19" s="62"/>
      <c r="HT19" s="62"/>
      <c r="HU19" s="62"/>
      <c r="HV19" s="62"/>
      <c r="HW19" s="62"/>
      <c r="HX19" s="62"/>
      <c r="HY19" s="62"/>
      <c r="HZ19" s="62"/>
      <c r="IA19" s="62"/>
      <c r="IB19" s="62"/>
      <c r="IC19" s="62"/>
      <c r="ID19" s="62"/>
      <c r="IE19" s="62"/>
      <c r="IF19" s="62"/>
      <c r="IG19" s="62"/>
      <c r="IH19" s="62"/>
      <c r="II19" s="62"/>
      <c r="IJ19" s="62"/>
      <c r="IK19" s="62"/>
      <c r="IL19" s="62"/>
      <c r="IM19" s="62"/>
      <c r="IN19" s="62"/>
      <c r="IO19" s="62"/>
      <c r="IP19" s="62"/>
      <c r="IQ19" s="62"/>
      <c r="IR19" s="62"/>
      <c r="IS19" s="62"/>
      <c r="IT19" s="62"/>
      <c r="IU19" s="62"/>
      <c r="IV19" s="62"/>
    </row>
    <row r="20" spans="1:256">
      <c r="A20" s="225"/>
      <c r="B20" s="78" t="s">
        <v>462</v>
      </c>
      <c r="C20" s="226" t="s">
        <v>463</v>
      </c>
      <c r="D20" s="226" t="s">
        <v>464</v>
      </c>
      <c r="E20" s="80" t="s">
        <v>61</v>
      </c>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c r="EO20" s="62"/>
      <c r="EP20" s="62"/>
      <c r="EQ20" s="62"/>
      <c r="ER20" s="62"/>
      <c r="ES20" s="62"/>
      <c r="ET20" s="62"/>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2"/>
      <c r="FV20" s="62"/>
      <c r="FW20" s="62"/>
      <c r="FX20" s="62"/>
      <c r="FY20" s="62"/>
      <c r="FZ20" s="62"/>
      <c r="GA20" s="62"/>
      <c r="GB20" s="62"/>
      <c r="GC20" s="62"/>
      <c r="GD20" s="62"/>
      <c r="GE20" s="62"/>
      <c r="GF20" s="62"/>
      <c r="GG20" s="62"/>
      <c r="GH20" s="62"/>
      <c r="GI20" s="62"/>
      <c r="GJ20" s="62"/>
      <c r="GK20" s="62"/>
      <c r="GL20" s="62"/>
      <c r="GM20" s="62"/>
      <c r="GN20" s="62"/>
      <c r="GO20" s="62"/>
      <c r="GP20" s="62"/>
      <c r="GQ20" s="62"/>
      <c r="GR20" s="62"/>
      <c r="GS20" s="62"/>
      <c r="GT20" s="62"/>
      <c r="GU20" s="62"/>
      <c r="GV20" s="62"/>
      <c r="GW20" s="62"/>
      <c r="GX20" s="62"/>
      <c r="GY20" s="62"/>
      <c r="GZ20" s="62"/>
      <c r="HA20" s="62"/>
      <c r="HB20" s="62"/>
      <c r="HC20" s="62"/>
      <c r="HD20" s="62"/>
      <c r="HE20" s="62"/>
      <c r="HF20" s="62"/>
      <c r="HG20" s="62"/>
      <c r="HH20" s="62"/>
      <c r="HI20" s="62"/>
      <c r="HJ20" s="62"/>
      <c r="HK20" s="62"/>
      <c r="HL20" s="62"/>
      <c r="HM20" s="62"/>
      <c r="HN20" s="62"/>
      <c r="HO20" s="62"/>
      <c r="HP20" s="62"/>
      <c r="HQ20" s="62"/>
      <c r="HR20" s="62"/>
      <c r="HS20" s="62"/>
      <c r="HT20" s="62"/>
      <c r="HU20" s="62"/>
      <c r="HV20" s="62"/>
      <c r="HW20" s="62"/>
      <c r="HX20" s="62"/>
      <c r="HY20" s="62"/>
      <c r="HZ20" s="62"/>
      <c r="IA20" s="62"/>
      <c r="IB20" s="62"/>
      <c r="IC20" s="62"/>
      <c r="ID20" s="62"/>
      <c r="IE20" s="62"/>
      <c r="IF20" s="62"/>
      <c r="IG20" s="62"/>
      <c r="IH20" s="62"/>
      <c r="II20" s="62"/>
      <c r="IJ20" s="62"/>
      <c r="IK20" s="62"/>
      <c r="IL20" s="62"/>
      <c r="IM20" s="62"/>
      <c r="IN20" s="62"/>
      <c r="IO20" s="62"/>
      <c r="IP20" s="62"/>
      <c r="IQ20" s="62"/>
      <c r="IR20" s="62"/>
      <c r="IS20" s="62"/>
      <c r="IT20" s="62"/>
      <c r="IU20" s="62"/>
      <c r="IV20" s="62"/>
    </row>
    <row r="21" spans="1:256" ht="12" customHeight="1">
      <c r="A21" s="227">
        <v>1</v>
      </c>
      <c r="B21" s="228" t="s">
        <v>3218</v>
      </c>
      <c r="C21" s="229"/>
      <c r="D21" s="229"/>
      <c r="E21" s="230"/>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2"/>
      <c r="HX21" s="62"/>
      <c r="HY21" s="62"/>
      <c r="HZ21" s="62"/>
      <c r="IA21" s="62"/>
      <c r="IB21" s="62"/>
      <c r="IC21" s="62"/>
      <c r="ID21" s="62"/>
      <c r="IE21" s="62"/>
      <c r="IF21" s="62"/>
      <c r="IG21" s="62"/>
      <c r="IH21" s="62"/>
      <c r="II21" s="62"/>
      <c r="IJ21" s="62"/>
      <c r="IK21" s="62"/>
      <c r="IL21" s="62"/>
      <c r="IM21" s="62"/>
      <c r="IN21" s="62"/>
      <c r="IO21" s="62"/>
      <c r="IP21" s="62"/>
      <c r="IQ21" s="62"/>
      <c r="IR21" s="62"/>
      <c r="IS21" s="62"/>
      <c r="IT21" s="62"/>
      <c r="IU21" s="62"/>
      <c r="IV21" s="62"/>
    </row>
    <row r="22" spans="1:256" ht="12" customHeight="1">
      <c r="A22" s="227">
        <v>2</v>
      </c>
      <c r="B22" s="228" t="s">
        <v>2949</v>
      </c>
      <c r="C22" s="229"/>
      <c r="D22" s="229"/>
      <c r="E22" s="230"/>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c r="GQ22" s="62"/>
      <c r="GR22" s="62"/>
      <c r="GS22" s="62"/>
      <c r="GT22" s="62"/>
      <c r="GU22" s="62"/>
      <c r="GV22" s="62"/>
      <c r="GW22" s="62"/>
      <c r="GX22" s="62"/>
      <c r="GY22" s="62"/>
      <c r="GZ22" s="62"/>
      <c r="HA22" s="62"/>
      <c r="HB22" s="62"/>
      <c r="HC22" s="62"/>
      <c r="HD22" s="62"/>
      <c r="HE22" s="62"/>
      <c r="HF22" s="62"/>
      <c r="HG22" s="62"/>
      <c r="HH22" s="62"/>
      <c r="HI22" s="62"/>
      <c r="HJ22" s="62"/>
      <c r="HK22" s="62"/>
      <c r="HL22" s="62"/>
      <c r="HM22" s="62"/>
      <c r="HN22" s="62"/>
      <c r="HO22" s="62"/>
      <c r="HP22" s="62"/>
      <c r="HQ22" s="62"/>
      <c r="HR22" s="62"/>
      <c r="HS22" s="62"/>
      <c r="HT22" s="62"/>
      <c r="HU22" s="62"/>
      <c r="HV22" s="62"/>
      <c r="HW22" s="62"/>
      <c r="HX22" s="62"/>
      <c r="HY22" s="62"/>
      <c r="HZ22" s="62"/>
      <c r="IA22" s="62"/>
      <c r="IB22" s="62"/>
      <c r="IC22" s="62"/>
      <c r="ID22" s="62"/>
      <c r="IE22" s="62"/>
      <c r="IF22" s="62"/>
      <c r="IG22" s="62"/>
      <c r="IH22" s="62"/>
      <c r="II22" s="62"/>
      <c r="IJ22" s="62"/>
      <c r="IK22" s="62"/>
      <c r="IL22" s="62"/>
      <c r="IM22" s="62"/>
      <c r="IN22" s="62"/>
      <c r="IO22" s="62"/>
      <c r="IP22" s="62"/>
      <c r="IQ22" s="62"/>
      <c r="IR22" s="62"/>
      <c r="IS22" s="62"/>
      <c r="IT22" s="62"/>
      <c r="IU22" s="62"/>
      <c r="IV22" s="62"/>
    </row>
    <row r="23" spans="1:256" ht="12" customHeight="1">
      <c r="A23" s="227">
        <v>3</v>
      </c>
      <c r="B23" s="228" t="s">
        <v>3322</v>
      </c>
      <c r="C23" s="229"/>
      <c r="D23" s="229"/>
      <c r="E23" s="230"/>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c r="EO23" s="62"/>
      <c r="EP23" s="62"/>
      <c r="EQ23" s="62"/>
      <c r="ER23" s="62"/>
      <c r="ES23" s="62"/>
      <c r="ET23" s="62"/>
      <c r="EU23" s="62"/>
      <c r="EV23" s="62"/>
      <c r="EW23" s="62"/>
      <c r="EX23" s="62"/>
      <c r="EY23" s="62"/>
      <c r="EZ23" s="62"/>
      <c r="FA23" s="62"/>
      <c r="FB23" s="62"/>
      <c r="FC23" s="62"/>
      <c r="FD23" s="62"/>
      <c r="FE23" s="62"/>
      <c r="FF23" s="62"/>
      <c r="FG23" s="62"/>
      <c r="FH23" s="62"/>
      <c r="FI23" s="62"/>
      <c r="FJ23" s="62"/>
      <c r="FK23" s="62"/>
      <c r="FL23" s="62"/>
      <c r="FM23" s="62"/>
      <c r="FN23" s="62"/>
      <c r="FO23" s="62"/>
      <c r="FP23" s="62"/>
      <c r="FQ23" s="62"/>
      <c r="FR23" s="62"/>
      <c r="FS23" s="62"/>
      <c r="FT23" s="62"/>
      <c r="FU23" s="62"/>
      <c r="FV23" s="62"/>
      <c r="FW23" s="62"/>
      <c r="FX23" s="62"/>
      <c r="FY23" s="62"/>
      <c r="FZ23" s="62"/>
      <c r="GA23" s="62"/>
      <c r="GB23" s="62"/>
      <c r="GC23" s="62"/>
      <c r="GD23" s="62"/>
      <c r="GE23" s="62"/>
      <c r="GF23" s="62"/>
      <c r="GG23" s="62"/>
      <c r="GH23" s="62"/>
      <c r="GI23" s="62"/>
      <c r="GJ23" s="62"/>
      <c r="GK23" s="62"/>
      <c r="GL23" s="62"/>
      <c r="GM23" s="62"/>
      <c r="GN23" s="62"/>
      <c r="GO23" s="62"/>
      <c r="GP23" s="62"/>
      <c r="GQ23" s="62"/>
      <c r="GR23" s="62"/>
      <c r="GS23" s="62"/>
      <c r="GT23" s="62"/>
      <c r="GU23" s="62"/>
      <c r="GV23" s="62"/>
      <c r="GW23" s="62"/>
      <c r="GX23" s="62"/>
      <c r="GY23" s="62"/>
      <c r="GZ23" s="62"/>
      <c r="HA23" s="62"/>
      <c r="HB23" s="62"/>
      <c r="HC23" s="62"/>
      <c r="HD23" s="62"/>
      <c r="HE23" s="62"/>
      <c r="HF23" s="62"/>
      <c r="HG23" s="62"/>
      <c r="HH23" s="62"/>
      <c r="HI23" s="62"/>
      <c r="HJ23" s="62"/>
      <c r="HK23" s="62"/>
      <c r="HL23" s="62"/>
      <c r="HM23" s="62"/>
      <c r="HN23" s="62"/>
      <c r="HO23" s="62"/>
      <c r="HP23" s="62"/>
      <c r="HQ23" s="62"/>
      <c r="HR23" s="62"/>
      <c r="HS23" s="62"/>
      <c r="HT23" s="62"/>
      <c r="HU23" s="62"/>
      <c r="HV23" s="62"/>
      <c r="HW23" s="62"/>
      <c r="HX23" s="62"/>
      <c r="HY23" s="62"/>
      <c r="HZ23" s="62"/>
      <c r="IA23" s="62"/>
      <c r="IB23" s="62"/>
      <c r="IC23" s="62"/>
      <c r="ID23" s="62"/>
      <c r="IE23" s="62"/>
      <c r="IF23" s="62"/>
      <c r="IG23" s="62"/>
      <c r="IH23" s="62"/>
      <c r="II23" s="62"/>
      <c r="IJ23" s="62"/>
      <c r="IK23" s="62"/>
      <c r="IL23" s="62"/>
      <c r="IM23" s="62"/>
      <c r="IN23" s="62"/>
      <c r="IO23" s="62"/>
      <c r="IP23" s="62"/>
      <c r="IQ23" s="62"/>
      <c r="IR23" s="62"/>
      <c r="IS23" s="62"/>
      <c r="IT23" s="62"/>
      <c r="IU23" s="62"/>
      <c r="IV23" s="62"/>
    </row>
    <row r="24" spans="1:256" ht="12" customHeight="1">
      <c r="A24" s="227">
        <v>4</v>
      </c>
      <c r="B24" s="228" t="s">
        <v>2950</v>
      </c>
      <c r="C24" s="229">
        <v>1</v>
      </c>
      <c r="D24" s="229" t="s">
        <v>2951</v>
      </c>
      <c r="E24" s="230" t="s">
        <v>2951</v>
      </c>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c r="DT24" s="62"/>
      <c r="DU24" s="62"/>
      <c r="DV24" s="62"/>
      <c r="DW24" s="62"/>
      <c r="DX24" s="62"/>
      <c r="DY24" s="62"/>
      <c r="DZ24" s="62"/>
      <c r="EA24" s="62"/>
      <c r="EB24" s="62"/>
      <c r="EC24" s="62"/>
      <c r="ED24" s="62"/>
      <c r="EE24" s="62"/>
      <c r="EF24" s="62"/>
      <c r="EG24" s="62"/>
      <c r="EH24" s="62"/>
      <c r="EI24" s="62"/>
      <c r="EJ24" s="62"/>
      <c r="EK24" s="62"/>
      <c r="EL24" s="62"/>
      <c r="EM24" s="62"/>
      <c r="EN24" s="62"/>
      <c r="EO24" s="62"/>
      <c r="EP24" s="62"/>
      <c r="EQ24" s="62"/>
      <c r="ER24" s="62"/>
      <c r="ES24" s="62"/>
      <c r="ET24" s="62"/>
      <c r="EU24" s="62"/>
      <c r="EV24" s="62"/>
      <c r="EW24" s="62"/>
      <c r="EX24" s="62"/>
      <c r="EY24" s="62"/>
      <c r="EZ24" s="62"/>
      <c r="FA24" s="62"/>
      <c r="FB24" s="62"/>
      <c r="FC24" s="62"/>
      <c r="FD24" s="62"/>
      <c r="FE24" s="62"/>
      <c r="FF24" s="62"/>
      <c r="FG24" s="62"/>
      <c r="FH24" s="62"/>
      <c r="FI24" s="62"/>
      <c r="FJ24" s="62"/>
      <c r="FK24" s="62"/>
      <c r="FL24" s="62"/>
      <c r="FM24" s="62"/>
      <c r="FN24" s="62"/>
      <c r="FO24" s="62"/>
      <c r="FP24" s="62"/>
      <c r="FQ24" s="62"/>
      <c r="FR24" s="62"/>
      <c r="FS24" s="62"/>
      <c r="FT24" s="62"/>
      <c r="FU24" s="62"/>
      <c r="FV24" s="62"/>
      <c r="FW24" s="62"/>
      <c r="FX24" s="62"/>
      <c r="FY24" s="62"/>
      <c r="FZ24" s="62"/>
      <c r="GA24" s="62"/>
      <c r="GB24" s="62"/>
      <c r="GC24" s="62"/>
      <c r="GD24" s="62"/>
      <c r="GE24" s="62"/>
      <c r="GF24" s="62"/>
      <c r="GG24" s="62"/>
      <c r="GH24" s="62"/>
      <c r="GI24" s="62"/>
      <c r="GJ24" s="62"/>
      <c r="GK24" s="62"/>
      <c r="GL24" s="62"/>
      <c r="GM24" s="62"/>
      <c r="GN24" s="62"/>
      <c r="GO24" s="62"/>
      <c r="GP24" s="62"/>
      <c r="GQ24" s="62"/>
      <c r="GR24" s="62"/>
      <c r="GS24" s="62"/>
      <c r="GT24" s="62"/>
      <c r="GU24" s="62"/>
      <c r="GV24" s="62"/>
      <c r="GW24" s="62"/>
      <c r="GX24" s="62"/>
      <c r="GY24" s="62"/>
      <c r="GZ24" s="62"/>
      <c r="HA24" s="62"/>
      <c r="HB24" s="62"/>
      <c r="HC24" s="62"/>
      <c r="HD24" s="62"/>
      <c r="HE24" s="62"/>
      <c r="HF24" s="62"/>
      <c r="HG24" s="62"/>
      <c r="HH24" s="62"/>
      <c r="HI24" s="62"/>
      <c r="HJ24" s="62"/>
      <c r="HK24" s="62"/>
      <c r="HL24" s="62"/>
      <c r="HM24" s="62"/>
      <c r="HN24" s="62"/>
      <c r="HO24" s="62"/>
      <c r="HP24" s="62"/>
      <c r="HQ24" s="62"/>
      <c r="HR24" s="62"/>
      <c r="HS24" s="62"/>
      <c r="HT24" s="62"/>
      <c r="HU24" s="62"/>
      <c r="HV24" s="62"/>
      <c r="HW24" s="62"/>
      <c r="HX24" s="62"/>
      <c r="HY24" s="62"/>
      <c r="HZ24" s="62"/>
      <c r="IA24" s="62"/>
      <c r="IB24" s="62"/>
      <c r="IC24" s="62"/>
      <c r="ID24" s="62"/>
      <c r="IE24" s="62"/>
      <c r="IF24" s="62"/>
      <c r="IG24" s="62"/>
      <c r="IH24" s="62"/>
      <c r="II24" s="62"/>
      <c r="IJ24" s="62"/>
      <c r="IK24" s="62"/>
      <c r="IL24" s="62"/>
      <c r="IM24" s="62"/>
      <c r="IN24" s="62"/>
      <c r="IO24" s="62"/>
      <c r="IP24" s="62"/>
      <c r="IQ24" s="62"/>
      <c r="IR24" s="62"/>
      <c r="IS24" s="62"/>
      <c r="IT24" s="62"/>
      <c r="IU24" s="62"/>
      <c r="IV24" s="62"/>
    </row>
    <row r="25" spans="1:256" ht="12" customHeight="1">
      <c r="A25" s="227">
        <v>5</v>
      </c>
      <c r="B25" s="228"/>
      <c r="C25" s="229"/>
      <c r="D25" s="229"/>
      <c r="E25" s="230"/>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2"/>
      <c r="DD25" s="62"/>
      <c r="DE25" s="62"/>
      <c r="DF25" s="62"/>
      <c r="DG25" s="62"/>
      <c r="DH25" s="62"/>
      <c r="DI25" s="62"/>
      <c r="DJ25" s="62"/>
      <c r="DK25" s="62"/>
      <c r="DL25" s="62"/>
      <c r="DM25" s="62"/>
      <c r="DN25" s="62"/>
      <c r="DO25" s="62"/>
      <c r="DP25" s="62"/>
      <c r="DQ25" s="62"/>
      <c r="DR25" s="62"/>
      <c r="DS25" s="62"/>
      <c r="DT25" s="62"/>
      <c r="DU25" s="62"/>
      <c r="DV25" s="62"/>
      <c r="DW25" s="62"/>
      <c r="DX25" s="62"/>
      <c r="DY25" s="62"/>
      <c r="DZ25" s="62"/>
      <c r="EA25" s="62"/>
      <c r="EB25" s="62"/>
      <c r="EC25" s="62"/>
      <c r="ED25" s="62"/>
      <c r="EE25" s="62"/>
      <c r="EF25" s="62"/>
      <c r="EG25" s="62"/>
      <c r="EH25" s="62"/>
      <c r="EI25" s="62"/>
      <c r="EJ25" s="62"/>
      <c r="EK25" s="62"/>
      <c r="EL25" s="62"/>
      <c r="EM25" s="62"/>
      <c r="EN25" s="62"/>
      <c r="EO25" s="62"/>
      <c r="EP25" s="62"/>
      <c r="EQ25" s="62"/>
      <c r="ER25" s="62"/>
      <c r="ES25" s="62"/>
      <c r="ET25" s="62"/>
      <c r="EU25" s="62"/>
      <c r="EV25" s="62"/>
      <c r="EW25" s="62"/>
      <c r="EX25" s="62"/>
      <c r="EY25" s="62"/>
      <c r="EZ25" s="62"/>
      <c r="FA25" s="62"/>
      <c r="FB25" s="62"/>
      <c r="FC25" s="62"/>
      <c r="FD25" s="62"/>
      <c r="FE25" s="62"/>
      <c r="FF25" s="62"/>
      <c r="FG25" s="62"/>
      <c r="FH25" s="62"/>
      <c r="FI25" s="62"/>
      <c r="FJ25" s="62"/>
      <c r="FK25" s="62"/>
      <c r="FL25" s="62"/>
      <c r="FM25" s="62"/>
      <c r="FN25" s="62"/>
      <c r="FO25" s="62"/>
      <c r="FP25" s="62"/>
      <c r="FQ25" s="62"/>
      <c r="FR25" s="62"/>
      <c r="FS25" s="62"/>
      <c r="FT25" s="62"/>
      <c r="FU25" s="62"/>
      <c r="FV25" s="62"/>
      <c r="FW25" s="62"/>
      <c r="FX25" s="62"/>
      <c r="FY25" s="62"/>
      <c r="FZ25" s="62"/>
      <c r="GA25" s="62"/>
      <c r="GB25" s="62"/>
      <c r="GC25" s="62"/>
      <c r="GD25" s="62"/>
      <c r="GE25" s="62"/>
      <c r="GF25" s="62"/>
      <c r="GG25" s="62"/>
      <c r="GH25" s="62"/>
      <c r="GI25" s="62"/>
      <c r="GJ25" s="62"/>
      <c r="GK25" s="62"/>
      <c r="GL25" s="62"/>
      <c r="GM25" s="62"/>
      <c r="GN25" s="62"/>
      <c r="GO25" s="62"/>
      <c r="GP25" s="62"/>
      <c r="GQ25" s="62"/>
      <c r="GR25" s="62"/>
      <c r="GS25" s="62"/>
      <c r="GT25" s="62"/>
      <c r="GU25" s="62"/>
      <c r="GV25" s="62"/>
      <c r="GW25" s="62"/>
      <c r="GX25" s="62"/>
      <c r="GY25" s="62"/>
      <c r="GZ25" s="62"/>
      <c r="HA25" s="62"/>
      <c r="HB25" s="62"/>
      <c r="HC25" s="62"/>
      <c r="HD25" s="62"/>
      <c r="HE25" s="62"/>
      <c r="HF25" s="62"/>
      <c r="HG25" s="62"/>
      <c r="HH25" s="62"/>
      <c r="HI25" s="62"/>
      <c r="HJ25" s="62"/>
      <c r="HK25" s="62"/>
      <c r="HL25" s="62"/>
      <c r="HM25" s="62"/>
      <c r="HN25" s="62"/>
      <c r="HO25" s="62"/>
      <c r="HP25" s="62"/>
      <c r="HQ25" s="62"/>
      <c r="HR25" s="62"/>
      <c r="HS25" s="62"/>
      <c r="HT25" s="62"/>
      <c r="HU25" s="62"/>
      <c r="HV25" s="62"/>
      <c r="HW25" s="62"/>
      <c r="HX25" s="62"/>
      <c r="HY25" s="62"/>
      <c r="HZ25" s="62"/>
      <c r="IA25" s="62"/>
      <c r="IB25" s="62"/>
      <c r="IC25" s="62"/>
      <c r="ID25" s="62"/>
      <c r="IE25" s="62"/>
      <c r="IF25" s="62"/>
      <c r="IG25" s="62"/>
      <c r="IH25" s="62"/>
      <c r="II25" s="62"/>
      <c r="IJ25" s="62"/>
      <c r="IK25" s="62"/>
      <c r="IL25" s="62"/>
      <c r="IM25" s="62"/>
      <c r="IN25" s="62"/>
      <c r="IO25" s="62"/>
      <c r="IP25" s="62"/>
      <c r="IQ25" s="62"/>
      <c r="IR25" s="62"/>
      <c r="IS25" s="62"/>
      <c r="IT25" s="62"/>
      <c r="IU25" s="62"/>
      <c r="IV25" s="62"/>
    </row>
    <row r="26" spans="1:256" ht="12" customHeight="1">
      <c r="A26" s="227">
        <v>6</v>
      </c>
      <c r="B26" s="228"/>
      <c r="C26" s="229"/>
      <c r="D26" s="229"/>
      <c r="E26" s="230"/>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c r="CT26" s="62"/>
      <c r="CU26" s="62"/>
      <c r="CV26" s="62"/>
      <c r="CW26" s="62"/>
      <c r="CX26" s="62"/>
      <c r="CY26" s="62"/>
      <c r="CZ26" s="62"/>
      <c r="DA26" s="62"/>
      <c r="DB26" s="62"/>
      <c r="DC26" s="62"/>
      <c r="DD26" s="62"/>
      <c r="DE26" s="62"/>
      <c r="DF26" s="62"/>
      <c r="DG26" s="62"/>
      <c r="DH26" s="62"/>
      <c r="DI26" s="62"/>
      <c r="DJ26" s="62"/>
      <c r="DK26" s="62"/>
      <c r="DL26" s="62"/>
      <c r="DM26" s="62"/>
      <c r="DN26" s="62"/>
      <c r="DO26" s="62"/>
      <c r="DP26" s="62"/>
      <c r="DQ26" s="62"/>
      <c r="DR26" s="62"/>
      <c r="DS26" s="62"/>
      <c r="DT26" s="62"/>
      <c r="DU26" s="62"/>
      <c r="DV26" s="62"/>
      <c r="DW26" s="62"/>
      <c r="DX26" s="62"/>
      <c r="DY26" s="62"/>
      <c r="DZ26" s="62"/>
      <c r="EA26" s="62"/>
      <c r="EB26" s="62"/>
      <c r="EC26" s="62"/>
      <c r="ED26" s="62"/>
      <c r="EE26" s="62"/>
      <c r="EF26" s="62"/>
      <c r="EG26" s="62"/>
      <c r="EH26" s="62"/>
      <c r="EI26" s="62"/>
      <c r="EJ26" s="62"/>
      <c r="EK26" s="62"/>
      <c r="EL26" s="62"/>
      <c r="EM26" s="62"/>
      <c r="EN26" s="62"/>
      <c r="EO26" s="62"/>
      <c r="EP26" s="62"/>
      <c r="EQ26" s="62"/>
      <c r="ER26" s="62"/>
      <c r="ES26" s="62"/>
      <c r="ET26" s="62"/>
      <c r="EU26" s="62"/>
      <c r="EV26" s="62"/>
      <c r="EW26" s="62"/>
      <c r="EX26" s="62"/>
      <c r="EY26" s="62"/>
      <c r="EZ26" s="62"/>
      <c r="FA26" s="62"/>
      <c r="FB26" s="62"/>
      <c r="FC26" s="62"/>
      <c r="FD26" s="62"/>
      <c r="FE26" s="62"/>
      <c r="FF26" s="62"/>
      <c r="FG26" s="62"/>
      <c r="FH26" s="62"/>
      <c r="FI26" s="62"/>
      <c r="FJ26" s="62"/>
      <c r="FK26" s="62"/>
      <c r="FL26" s="62"/>
      <c r="FM26" s="62"/>
      <c r="FN26" s="62"/>
      <c r="FO26" s="62"/>
      <c r="FP26" s="62"/>
      <c r="FQ26" s="62"/>
      <c r="FR26" s="62"/>
      <c r="FS26" s="62"/>
      <c r="FT26" s="62"/>
      <c r="FU26" s="62"/>
      <c r="FV26" s="62"/>
      <c r="FW26" s="62"/>
      <c r="FX26" s="62"/>
      <c r="FY26" s="62"/>
      <c r="FZ26" s="62"/>
      <c r="GA26" s="62"/>
      <c r="GB26" s="62"/>
      <c r="GC26" s="62"/>
      <c r="GD26" s="62"/>
      <c r="GE26" s="62"/>
      <c r="GF26" s="62"/>
      <c r="GG26" s="62"/>
      <c r="GH26" s="62"/>
      <c r="GI26" s="62"/>
      <c r="GJ26" s="62"/>
      <c r="GK26" s="62"/>
      <c r="GL26" s="62"/>
      <c r="GM26" s="62"/>
      <c r="GN26" s="62"/>
      <c r="GO26" s="62"/>
      <c r="GP26" s="62"/>
      <c r="GQ26" s="62"/>
      <c r="GR26" s="62"/>
      <c r="GS26" s="62"/>
      <c r="GT26" s="62"/>
      <c r="GU26" s="62"/>
      <c r="GV26" s="62"/>
      <c r="GW26" s="62"/>
      <c r="GX26" s="62"/>
      <c r="GY26" s="62"/>
      <c r="GZ26" s="62"/>
      <c r="HA26" s="62"/>
      <c r="HB26" s="62"/>
      <c r="HC26" s="62"/>
      <c r="HD26" s="62"/>
      <c r="HE26" s="62"/>
      <c r="HF26" s="62"/>
      <c r="HG26" s="62"/>
      <c r="HH26" s="62"/>
      <c r="HI26" s="62"/>
      <c r="HJ26" s="62"/>
      <c r="HK26" s="62"/>
      <c r="HL26" s="62"/>
      <c r="HM26" s="62"/>
      <c r="HN26" s="62"/>
      <c r="HO26" s="62"/>
      <c r="HP26" s="62"/>
      <c r="HQ26" s="62"/>
      <c r="HR26" s="62"/>
      <c r="HS26" s="62"/>
      <c r="HT26" s="62"/>
      <c r="HU26" s="62"/>
      <c r="HV26" s="62"/>
      <c r="HW26" s="62"/>
      <c r="HX26" s="62"/>
      <c r="HY26" s="62"/>
      <c r="HZ26" s="62"/>
      <c r="IA26" s="62"/>
      <c r="IB26" s="62"/>
      <c r="IC26" s="62"/>
      <c r="ID26" s="62"/>
      <c r="IE26" s="62"/>
      <c r="IF26" s="62"/>
      <c r="IG26" s="62"/>
      <c r="IH26" s="62"/>
      <c r="II26" s="62"/>
      <c r="IJ26" s="62"/>
      <c r="IK26" s="62"/>
      <c r="IL26" s="62"/>
      <c r="IM26" s="62"/>
      <c r="IN26" s="62"/>
      <c r="IO26" s="62"/>
      <c r="IP26" s="62"/>
      <c r="IQ26" s="62"/>
      <c r="IR26" s="62"/>
      <c r="IS26" s="62"/>
      <c r="IT26" s="62"/>
      <c r="IU26" s="62"/>
      <c r="IV26" s="62"/>
    </row>
    <row r="27" spans="1:256" ht="12" customHeight="1">
      <c r="A27" s="227">
        <v>7</v>
      </c>
      <c r="B27" s="228"/>
      <c r="C27" s="229"/>
      <c r="D27" s="229"/>
      <c r="E27" s="230"/>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c r="FX27" s="62"/>
      <c r="FY27" s="62"/>
      <c r="FZ27" s="62"/>
      <c r="GA27" s="62"/>
      <c r="GB27" s="62"/>
      <c r="GC27" s="62"/>
      <c r="GD27" s="62"/>
      <c r="GE27" s="62"/>
      <c r="GF27" s="62"/>
      <c r="GG27" s="62"/>
      <c r="GH27" s="62"/>
      <c r="GI27" s="62"/>
      <c r="GJ27" s="62"/>
      <c r="GK27" s="62"/>
      <c r="GL27" s="62"/>
      <c r="GM27" s="62"/>
      <c r="GN27" s="62"/>
      <c r="GO27" s="62"/>
      <c r="GP27" s="62"/>
      <c r="GQ27" s="62"/>
      <c r="GR27" s="62"/>
      <c r="GS27" s="62"/>
      <c r="GT27" s="62"/>
      <c r="GU27" s="62"/>
      <c r="GV27" s="62"/>
      <c r="GW27" s="62"/>
      <c r="GX27" s="62"/>
      <c r="GY27" s="62"/>
      <c r="GZ27" s="62"/>
      <c r="HA27" s="62"/>
      <c r="HB27" s="62"/>
      <c r="HC27" s="62"/>
      <c r="HD27" s="62"/>
      <c r="HE27" s="62"/>
      <c r="HF27" s="62"/>
      <c r="HG27" s="62"/>
      <c r="HH27" s="62"/>
      <c r="HI27" s="62"/>
      <c r="HJ27" s="62"/>
      <c r="HK27" s="62"/>
      <c r="HL27" s="62"/>
      <c r="HM27" s="62"/>
      <c r="HN27" s="62"/>
      <c r="HO27" s="62"/>
      <c r="HP27" s="62"/>
      <c r="HQ27" s="62"/>
      <c r="HR27" s="62"/>
      <c r="HS27" s="62"/>
      <c r="HT27" s="62"/>
      <c r="HU27" s="62"/>
      <c r="HV27" s="62"/>
      <c r="HW27" s="62"/>
      <c r="HX27" s="62"/>
      <c r="HY27" s="62"/>
      <c r="HZ27" s="62"/>
      <c r="IA27" s="62"/>
      <c r="IB27" s="62"/>
      <c r="IC27" s="62"/>
      <c r="ID27" s="62"/>
      <c r="IE27" s="62"/>
      <c r="IF27" s="62"/>
      <c r="IG27" s="62"/>
      <c r="IH27" s="62"/>
      <c r="II27" s="62"/>
      <c r="IJ27" s="62"/>
      <c r="IK27" s="62"/>
      <c r="IL27" s="62"/>
      <c r="IM27" s="62"/>
      <c r="IN27" s="62"/>
      <c r="IO27" s="62"/>
      <c r="IP27" s="62"/>
      <c r="IQ27" s="62"/>
      <c r="IR27" s="62"/>
      <c r="IS27" s="62"/>
      <c r="IT27" s="62"/>
      <c r="IU27" s="62"/>
      <c r="IV27" s="62"/>
    </row>
    <row r="28" spans="1:256" ht="12" customHeight="1">
      <c r="A28" s="227">
        <v>8</v>
      </c>
      <c r="B28" s="228"/>
      <c r="C28" s="229"/>
      <c r="D28" s="229"/>
      <c r="E28" s="230"/>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2"/>
      <c r="BW28" s="62"/>
      <c r="BX28" s="62"/>
      <c r="BY28" s="62"/>
      <c r="BZ28" s="62"/>
      <c r="CA28" s="62"/>
      <c r="CB28" s="62"/>
      <c r="CC28" s="62"/>
      <c r="CD28" s="62"/>
      <c r="CE28" s="62"/>
      <c r="CF28" s="62"/>
      <c r="CG28" s="62"/>
      <c r="CH28" s="62"/>
      <c r="CI28" s="62"/>
      <c r="CJ28" s="62"/>
      <c r="CK28" s="62"/>
      <c r="CL28" s="62"/>
      <c r="CM28" s="62"/>
      <c r="CN28" s="62"/>
      <c r="CO28" s="62"/>
      <c r="CP28" s="62"/>
      <c r="CQ28" s="62"/>
      <c r="CR28" s="62"/>
      <c r="CS28" s="62"/>
      <c r="CT28" s="62"/>
      <c r="CU28" s="62"/>
      <c r="CV28" s="62"/>
      <c r="CW28" s="62"/>
      <c r="CX28" s="62"/>
      <c r="CY28" s="62"/>
      <c r="CZ28" s="62"/>
      <c r="DA28" s="62"/>
      <c r="DB28" s="62"/>
      <c r="DC28" s="62"/>
      <c r="DD28" s="62"/>
      <c r="DE28" s="62"/>
      <c r="DF28" s="62"/>
      <c r="DG28" s="62"/>
      <c r="DH28" s="62"/>
      <c r="DI28" s="62"/>
      <c r="DJ28" s="62"/>
      <c r="DK28" s="62"/>
      <c r="DL28" s="62"/>
      <c r="DM28" s="62"/>
      <c r="DN28" s="62"/>
      <c r="DO28" s="62"/>
      <c r="DP28" s="62"/>
      <c r="DQ28" s="62"/>
      <c r="DR28" s="62"/>
      <c r="DS28" s="62"/>
      <c r="DT28" s="62"/>
      <c r="DU28" s="62"/>
      <c r="DV28" s="62"/>
      <c r="DW28" s="62"/>
      <c r="DX28" s="62"/>
      <c r="DY28" s="62"/>
      <c r="DZ28" s="62"/>
      <c r="EA28" s="62"/>
      <c r="EB28" s="62"/>
      <c r="EC28" s="62"/>
      <c r="ED28" s="62"/>
      <c r="EE28" s="62"/>
      <c r="EF28" s="62"/>
      <c r="EG28" s="62"/>
      <c r="EH28" s="62"/>
      <c r="EI28" s="62"/>
      <c r="EJ28" s="62"/>
      <c r="EK28" s="62"/>
      <c r="EL28" s="62"/>
      <c r="EM28" s="62"/>
      <c r="EN28" s="62"/>
      <c r="EO28" s="62"/>
      <c r="EP28" s="62"/>
      <c r="EQ28" s="62"/>
      <c r="ER28" s="62"/>
      <c r="ES28" s="62"/>
      <c r="ET28" s="62"/>
      <c r="EU28" s="62"/>
      <c r="EV28" s="62"/>
      <c r="EW28" s="62"/>
      <c r="EX28" s="62"/>
      <c r="EY28" s="62"/>
      <c r="EZ28" s="62"/>
      <c r="FA28" s="62"/>
      <c r="FB28" s="62"/>
      <c r="FC28" s="62"/>
      <c r="FD28" s="62"/>
      <c r="FE28" s="62"/>
      <c r="FF28" s="62"/>
      <c r="FG28" s="62"/>
      <c r="FH28" s="62"/>
      <c r="FI28" s="62"/>
      <c r="FJ28" s="62"/>
      <c r="FK28" s="62"/>
      <c r="FL28" s="62"/>
      <c r="FM28" s="62"/>
      <c r="FN28" s="62"/>
      <c r="FO28" s="62"/>
      <c r="FP28" s="62"/>
      <c r="FQ28" s="62"/>
      <c r="FR28" s="62"/>
      <c r="FS28" s="62"/>
      <c r="FT28" s="62"/>
      <c r="FU28" s="62"/>
      <c r="FV28" s="62"/>
      <c r="FW28" s="62"/>
      <c r="FX28" s="62"/>
      <c r="FY28" s="62"/>
      <c r="FZ28" s="62"/>
      <c r="GA28" s="62"/>
      <c r="GB28" s="62"/>
      <c r="GC28" s="62"/>
      <c r="GD28" s="62"/>
      <c r="GE28" s="62"/>
      <c r="GF28" s="62"/>
      <c r="GG28" s="62"/>
      <c r="GH28" s="62"/>
      <c r="GI28" s="62"/>
      <c r="GJ28" s="62"/>
      <c r="GK28" s="62"/>
      <c r="GL28" s="62"/>
      <c r="GM28" s="62"/>
      <c r="GN28" s="62"/>
      <c r="GO28" s="62"/>
      <c r="GP28" s="62"/>
      <c r="GQ28" s="62"/>
      <c r="GR28" s="62"/>
      <c r="GS28" s="62"/>
      <c r="GT28" s="62"/>
      <c r="GU28" s="62"/>
      <c r="GV28" s="62"/>
      <c r="GW28" s="62"/>
      <c r="GX28" s="62"/>
      <c r="GY28" s="62"/>
      <c r="GZ28" s="62"/>
      <c r="HA28" s="62"/>
      <c r="HB28" s="62"/>
      <c r="HC28" s="62"/>
      <c r="HD28" s="62"/>
      <c r="HE28" s="62"/>
      <c r="HF28" s="62"/>
      <c r="HG28" s="62"/>
      <c r="HH28" s="62"/>
      <c r="HI28" s="62"/>
      <c r="HJ28" s="62"/>
      <c r="HK28" s="62"/>
      <c r="HL28" s="62"/>
      <c r="HM28" s="62"/>
      <c r="HN28" s="62"/>
      <c r="HO28" s="62"/>
      <c r="HP28" s="62"/>
      <c r="HQ28" s="62"/>
      <c r="HR28" s="62"/>
      <c r="HS28" s="62"/>
      <c r="HT28" s="62"/>
      <c r="HU28" s="62"/>
      <c r="HV28" s="62"/>
      <c r="HW28" s="62"/>
      <c r="HX28" s="62"/>
      <c r="HY28" s="62"/>
      <c r="HZ28" s="62"/>
      <c r="IA28" s="62"/>
      <c r="IB28" s="62"/>
      <c r="IC28" s="62"/>
      <c r="ID28" s="62"/>
      <c r="IE28" s="62"/>
      <c r="IF28" s="62"/>
      <c r="IG28" s="62"/>
      <c r="IH28" s="62"/>
      <c r="II28" s="62"/>
      <c r="IJ28" s="62"/>
      <c r="IK28" s="62"/>
      <c r="IL28" s="62"/>
      <c r="IM28" s="62"/>
      <c r="IN28" s="62"/>
      <c r="IO28" s="62"/>
      <c r="IP28" s="62"/>
      <c r="IQ28" s="62"/>
      <c r="IR28" s="62"/>
      <c r="IS28" s="62"/>
      <c r="IT28" s="62"/>
      <c r="IU28" s="62"/>
      <c r="IV28" s="62"/>
    </row>
    <row r="29" spans="1:256" ht="12" customHeight="1">
      <c r="A29" s="227">
        <v>9</v>
      </c>
      <c r="B29" s="228"/>
      <c r="C29" s="229"/>
      <c r="D29" s="229"/>
      <c r="E29" s="230"/>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c r="BY29" s="62"/>
      <c r="BZ29" s="62"/>
      <c r="CA29" s="62"/>
      <c r="CB29" s="62"/>
      <c r="CC29" s="62"/>
      <c r="CD29" s="62"/>
      <c r="CE29" s="62"/>
      <c r="CF29" s="62"/>
      <c r="CG29" s="62"/>
      <c r="CH29" s="62"/>
      <c r="CI29" s="62"/>
      <c r="CJ29" s="62"/>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62"/>
      <c r="DT29" s="62"/>
      <c r="DU29" s="62"/>
      <c r="DV29" s="62"/>
      <c r="DW29" s="62"/>
      <c r="DX29" s="62"/>
      <c r="DY29" s="62"/>
      <c r="DZ29" s="62"/>
      <c r="EA29" s="62"/>
      <c r="EB29" s="62"/>
      <c r="EC29" s="62"/>
      <c r="ED29" s="62"/>
      <c r="EE29" s="62"/>
      <c r="EF29" s="62"/>
      <c r="EG29" s="62"/>
      <c r="EH29" s="62"/>
      <c r="EI29" s="62"/>
      <c r="EJ29" s="62"/>
      <c r="EK29" s="62"/>
      <c r="EL29" s="62"/>
      <c r="EM29" s="62"/>
      <c r="EN29" s="62"/>
      <c r="EO29" s="62"/>
      <c r="EP29" s="62"/>
      <c r="EQ29" s="62"/>
      <c r="ER29" s="62"/>
      <c r="ES29" s="62"/>
      <c r="ET29" s="62"/>
      <c r="EU29" s="62"/>
      <c r="EV29" s="62"/>
      <c r="EW29" s="62"/>
      <c r="EX29" s="62"/>
      <c r="EY29" s="62"/>
      <c r="EZ29" s="62"/>
      <c r="FA29" s="62"/>
      <c r="FB29" s="62"/>
      <c r="FC29" s="62"/>
      <c r="FD29" s="62"/>
      <c r="FE29" s="62"/>
      <c r="FF29" s="62"/>
      <c r="FG29" s="62"/>
      <c r="FH29" s="62"/>
      <c r="FI29" s="62"/>
      <c r="FJ29" s="62"/>
      <c r="FK29" s="62"/>
      <c r="FL29" s="62"/>
      <c r="FM29" s="62"/>
      <c r="FN29" s="62"/>
      <c r="FO29" s="62"/>
      <c r="FP29" s="62"/>
      <c r="FQ29" s="62"/>
      <c r="FR29" s="62"/>
      <c r="FS29" s="62"/>
      <c r="FT29" s="62"/>
      <c r="FU29" s="62"/>
      <c r="FV29" s="62"/>
      <c r="FW29" s="62"/>
      <c r="FX29" s="62"/>
      <c r="FY29" s="62"/>
      <c r="FZ29" s="62"/>
      <c r="GA29" s="62"/>
      <c r="GB29" s="62"/>
      <c r="GC29" s="62"/>
      <c r="GD29" s="62"/>
      <c r="GE29" s="62"/>
      <c r="GF29" s="62"/>
      <c r="GG29" s="62"/>
      <c r="GH29" s="62"/>
      <c r="GI29" s="62"/>
      <c r="GJ29" s="62"/>
      <c r="GK29" s="62"/>
      <c r="GL29" s="62"/>
      <c r="GM29" s="62"/>
      <c r="GN29" s="62"/>
      <c r="GO29" s="62"/>
      <c r="GP29" s="62"/>
      <c r="GQ29" s="62"/>
      <c r="GR29" s="62"/>
      <c r="GS29" s="62"/>
      <c r="GT29" s="62"/>
      <c r="GU29" s="62"/>
      <c r="GV29" s="62"/>
      <c r="GW29" s="62"/>
      <c r="GX29" s="62"/>
      <c r="GY29" s="62"/>
      <c r="GZ29" s="62"/>
      <c r="HA29" s="62"/>
      <c r="HB29" s="62"/>
      <c r="HC29" s="62"/>
      <c r="HD29" s="62"/>
      <c r="HE29" s="62"/>
      <c r="HF29" s="62"/>
      <c r="HG29" s="62"/>
      <c r="HH29" s="62"/>
      <c r="HI29" s="62"/>
      <c r="HJ29" s="62"/>
      <c r="HK29" s="62"/>
      <c r="HL29" s="62"/>
      <c r="HM29" s="62"/>
      <c r="HN29" s="62"/>
      <c r="HO29" s="62"/>
      <c r="HP29" s="62"/>
      <c r="HQ29" s="62"/>
      <c r="HR29" s="62"/>
      <c r="HS29" s="62"/>
      <c r="HT29" s="62"/>
      <c r="HU29" s="62"/>
      <c r="HV29" s="62"/>
      <c r="HW29" s="62"/>
      <c r="HX29" s="62"/>
      <c r="HY29" s="62"/>
      <c r="HZ29" s="62"/>
      <c r="IA29" s="62"/>
      <c r="IB29" s="62"/>
      <c r="IC29" s="62"/>
      <c r="ID29" s="62"/>
      <c r="IE29" s="62"/>
      <c r="IF29" s="62"/>
      <c r="IG29" s="62"/>
      <c r="IH29" s="62"/>
      <c r="II29" s="62"/>
      <c r="IJ29" s="62"/>
      <c r="IK29" s="62"/>
      <c r="IL29" s="62"/>
      <c r="IM29" s="62"/>
      <c r="IN29" s="62"/>
      <c r="IO29" s="62"/>
      <c r="IP29" s="62"/>
      <c r="IQ29" s="62"/>
      <c r="IR29" s="62"/>
      <c r="IS29" s="62"/>
      <c r="IT29" s="62"/>
      <c r="IU29" s="62"/>
      <c r="IV29" s="62"/>
    </row>
    <row r="30" spans="1:256" ht="12" customHeight="1">
      <c r="A30" s="227">
        <v>10</v>
      </c>
      <c r="B30" s="228"/>
      <c r="C30" s="229"/>
      <c r="D30" s="229"/>
      <c r="E30" s="230"/>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62"/>
      <c r="GD30" s="62"/>
      <c r="GE30" s="62"/>
      <c r="GF30" s="62"/>
      <c r="GG30" s="62"/>
      <c r="GH30" s="62"/>
      <c r="GI30" s="62"/>
      <c r="GJ30" s="62"/>
      <c r="GK30" s="62"/>
      <c r="GL30" s="62"/>
      <c r="GM30" s="62"/>
      <c r="GN30" s="62"/>
      <c r="GO30" s="62"/>
      <c r="GP30" s="62"/>
      <c r="GQ30" s="62"/>
      <c r="GR30" s="62"/>
      <c r="GS30" s="62"/>
      <c r="GT30" s="62"/>
      <c r="GU30" s="62"/>
      <c r="GV30" s="62"/>
      <c r="GW30" s="62"/>
      <c r="GX30" s="62"/>
      <c r="GY30" s="62"/>
      <c r="GZ30" s="62"/>
      <c r="HA30" s="62"/>
      <c r="HB30" s="62"/>
      <c r="HC30" s="62"/>
      <c r="HD30" s="62"/>
      <c r="HE30" s="62"/>
      <c r="HF30" s="62"/>
      <c r="HG30" s="62"/>
      <c r="HH30" s="62"/>
      <c r="HI30" s="62"/>
      <c r="HJ30" s="62"/>
      <c r="HK30" s="62"/>
      <c r="HL30" s="62"/>
      <c r="HM30" s="62"/>
      <c r="HN30" s="62"/>
      <c r="HO30" s="62"/>
      <c r="HP30" s="62"/>
      <c r="HQ30" s="62"/>
      <c r="HR30" s="62"/>
      <c r="HS30" s="62"/>
      <c r="HT30" s="62"/>
      <c r="HU30" s="62"/>
      <c r="HV30" s="62"/>
      <c r="HW30" s="62"/>
      <c r="HX30" s="62"/>
      <c r="HY30" s="62"/>
      <c r="HZ30" s="62"/>
      <c r="IA30" s="62"/>
      <c r="IB30" s="62"/>
      <c r="IC30" s="62"/>
      <c r="ID30" s="62"/>
      <c r="IE30" s="62"/>
      <c r="IF30" s="62"/>
      <c r="IG30" s="62"/>
      <c r="IH30" s="62"/>
      <c r="II30" s="62"/>
      <c r="IJ30" s="62"/>
      <c r="IK30" s="62"/>
      <c r="IL30" s="62"/>
      <c r="IM30" s="62"/>
      <c r="IN30" s="62"/>
      <c r="IO30" s="62"/>
      <c r="IP30" s="62"/>
      <c r="IQ30" s="62"/>
      <c r="IR30" s="62"/>
      <c r="IS30" s="62"/>
      <c r="IT30" s="62"/>
      <c r="IU30" s="62"/>
      <c r="IV30" s="62"/>
    </row>
    <row r="31" spans="1:256" ht="12" customHeight="1">
      <c r="A31" s="221">
        <v>11</v>
      </c>
      <c r="B31" s="228"/>
      <c r="C31" s="229"/>
      <c r="D31" s="229"/>
      <c r="E31" s="230"/>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2"/>
      <c r="EX31" s="62"/>
      <c r="EY31" s="62"/>
      <c r="EZ31" s="62"/>
      <c r="FA31" s="62"/>
      <c r="FB31" s="62"/>
      <c r="FC31" s="62"/>
      <c r="FD31" s="62"/>
      <c r="FE31" s="62"/>
      <c r="FF31" s="62"/>
      <c r="FG31" s="62"/>
      <c r="FH31" s="62"/>
      <c r="FI31" s="62"/>
      <c r="FJ31" s="62"/>
      <c r="FK31" s="62"/>
      <c r="FL31" s="62"/>
      <c r="FM31" s="62"/>
      <c r="FN31" s="62"/>
      <c r="FO31" s="62"/>
      <c r="FP31" s="62"/>
      <c r="FQ31" s="62"/>
      <c r="FR31" s="62"/>
      <c r="FS31" s="62"/>
      <c r="FT31" s="62"/>
      <c r="FU31" s="62"/>
      <c r="FV31" s="62"/>
      <c r="FW31" s="62"/>
      <c r="FX31" s="62"/>
      <c r="FY31" s="62"/>
      <c r="FZ31" s="62"/>
      <c r="GA31" s="62"/>
      <c r="GB31" s="62"/>
      <c r="GC31" s="62"/>
      <c r="GD31" s="62"/>
      <c r="GE31" s="62"/>
      <c r="GF31" s="62"/>
      <c r="GG31" s="62"/>
      <c r="GH31" s="62"/>
      <c r="GI31" s="62"/>
      <c r="GJ31" s="62"/>
      <c r="GK31" s="62"/>
      <c r="GL31" s="62"/>
      <c r="GM31" s="62"/>
      <c r="GN31" s="62"/>
      <c r="GO31" s="62"/>
      <c r="GP31" s="62"/>
      <c r="GQ31" s="62"/>
      <c r="GR31" s="62"/>
      <c r="GS31" s="62"/>
      <c r="GT31" s="62"/>
      <c r="GU31" s="62"/>
      <c r="GV31" s="62"/>
      <c r="GW31" s="62"/>
      <c r="GX31" s="62"/>
      <c r="GY31" s="62"/>
      <c r="GZ31" s="62"/>
      <c r="HA31" s="62"/>
      <c r="HB31" s="62"/>
      <c r="HC31" s="62"/>
      <c r="HD31" s="62"/>
      <c r="HE31" s="62"/>
      <c r="HF31" s="62"/>
      <c r="HG31" s="62"/>
      <c r="HH31" s="62"/>
      <c r="HI31" s="62"/>
      <c r="HJ31" s="62"/>
      <c r="HK31" s="62"/>
      <c r="HL31" s="62"/>
      <c r="HM31" s="62"/>
      <c r="HN31" s="62"/>
      <c r="HO31" s="62"/>
      <c r="HP31" s="62"/>
      <c r="HQ31" s="62"/>
      <c r="HR31" s="62"/>
      <c r="HS31" s="62"/>
      <c r="HT31" s="62"/>
      <c r="HU31" s="62"/>
      <c r="HV31" s="62"/>
      <c r="HW31" s="62"/>
      <c r="HX31" s="62"/>
      <c r="HY31" s="62"/>
      <c r="HZ31" s="62"/>
      <c r="IA31" s="62"/>
      <c r="IB31" s="62"/>
      <c r="IC31" s="62"/>
      <c r="ID31" s="62"/>
      <c r="IE31" s="62"/>
      <c r="IF31" s="62"/>
      <c r="IG31" s="62"/>
      <c r="IH31" s="62"/>
      <c r="II31" s="62"/>
      <c r="IJ31" s="62"/>
      <c r="IK31" s="62"/>
      <c r="IL31" s="62"/>
      <c r="IM31" s="62"/>
      <c r="IN31" s="62"/>
      <c r="IO31" s="62"/>
      <c r="IP31" s="62"/>
      <c r="IQ31" s="62"/>
      <c r="IR31" s="62"/>
      <c r="IS31" s="62"/>
      <c r="IT31" s="62"/>
      <c r="IU31" s="62"/>
      <c r="IV31" s="62"/>
    </row>
    <row r="32" spans="1:256" ht="12" customHeight="1">
      <c r="A32" s="227">
        <v>12</v>
      </c>
      <c r="B32" s="228"/>
      <c r="C32" s="229"/>
      <c r="D32" s="229"/>
      <c r="E32" s="230"/>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2"/>
      <c r="FV32" s="62"/>
      <c r="FW32" s="62"/>
      <c r="FX32" s="62"/>
      <c r="FY32" s="62"/>
      <c r="FZ32" s="62"/>
      <c r="GA32" s="62"/>
      <c r="GB32" s="62"/>
      <c r="GC32" s="62"/>
      <c r="GD32" s="62"/>
      <c r="GE32" s="62"/>
      <c r="GF32" s="62"/>
      <c r="GG32" s="62"/>
      <c r="GH32" s="62"/>
      <c r="GI32" s="62"/>
      <c r="GJ32" s="62"/>
      <c r="GK32" s="62"/>
      <c r="GL32" s="62"/>
      <c r="GM32" s="62"/>
      <c r="GN32" s="62"/>
      <c r="GO32" s="62"/>
      <c r="GP32" s="62"/>
      <c r="GQ32" s="62"/>
      <c r="GR32" s="62"/>
      <c r="GS32" s="62"/>
      <c r="GT32" s="62"/>
      <c r="GU32" s="62"/>
      <c r="GV32" s="62"/>
      <c r="GW32" s="62"/>
      <c r="GX32" s="62"/>
      <c r="GY32" s="62"/>
      <c r="GZ32" s="62"/>
      <c r="HA32" s="62"/>
      <c r="HB32" s="62"/>
      <c r="HC32" s="62"/>
      <c r="HD32" s="62"/>
      <c r="HE32" s="62"/>
      <c r="HF32" s="62"/>
      <c r="HG32" s="62"/>
      <c r="HH32" s="62"/>
      <c r="HI32" s="62"/>
      <c r="HJ32" s="62"/>
      <c r="HK32" s="62"/>
      <c r="HL32" s="62"/>
      <c r="HM32" s="62"/>
      <c r="HN32" s="62"/>
      <c r="HO32" s="62"/>
      <c r="HP32" s="62"/>
      <c r="HQ32" s="62"/>
      <c r="HR32" s="62"/>
      <c r="HS32" s="62"/>
      <c r="HT32" s="62"/>
      <c r="HU32" s="62"/>
      <c r="HV32" s="62"/>
      <c r="HW32" s="62"/>
      <c r="HX32" s="62"/>
      <c r="HY32" s="62"/>
      <c r="HZ32" s="62"/>
      <c r="IA32" s="62"/>
      <c r="IB32" s="62"/>
      <c r="IC32" s="62"/>
      <c r="ID32" s="62"/>
      <c r="IE32" s="62"/>
      <c r="IF32" s="62"/>
      <c r="IG32" s="62"/>
      <c r="IH32" s="62"/>
      <c r="II32" s="62"/>
      <c r="IJ32" s="62"/>
      <c r="IK32" s="62"/>
      <c r="IL32" s="62"/>
      <c r="IM32" s="62"/>
      <c r="IN32" s="62"/>
      <c r="IO32" s="62"/>
      <c r="IP32" s="62"/>
      <c r="IQ32" s="62"/>
      <c r="IR32" s="62"/>
      <c r="IS32" s="62"/>
      <c r="IT32" s="62"/>
      <c r="IU32" s="62"/>
      <c r="IV32" s="62"/>
    </row>
    <row r="33" spans="1:256" ht="12" customHeight="1">
      <c r="A33" s="227">
        <v>13</v>
      </c>
      <c r="B33" s="228"/>
      <c r="C33" s="229"/>
      <c r="D33" s="229"/>
      <c r="E33" s="230"/>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2"/>
      <c r="EX33" s="62"/>
      <c r="EY33" s="62"/>
      <c r="EZ33" s="62"/>
      <c r="FA33" s="62"/>
      <c r="FB33" s="62"/>
      <c r="FC33" s="62"/>
      <c r="FD33" s="62"/>
      <c r="FE33" s="62"/>
      <c r="FF33" s="62"/>
      <c r="FG33" s="62"/>
      <c r="FH33" s="62"/>
      <c r="FI33" s="62"/>
      <c r="FJ33" s="62"/>
      <c r="FK33" s="62"/>
      <c r="FL33" s="62"/>
      <c r="FM33" s="62"/>
      <c r="FN33" s="62"/>
      <c r="FO33" s="62"/>
      <c r="FP33" s="62"/>
      <c r="FQ33" s="62"/>
      <c r="FR33" s="62"/>
      <c r="FS33" s="62"/>
      <c r="FT33" s="62"/>
      <c r="FU33" s="62"/>
      <c r="FV33" s="62"/>
      <c r="FW33" s="62"/>
      <c r="FX33" s="62"/>
      <c r="FY33" s="62"/>
      <c r="FZ33" s="62"/>
      <c r="GA33" s="62"/>
      <c r="GB33" s="62"/>
      <c r="GC33" s="62"/>
      <c r="GD33" s="62"/>
      <c r="GE33" s="62"/>
      <c r="GF33" s="62"/>
      <c r="GG33" s="62"/>
      <c r="GH33" s="62"/>
      <c r="GI33" s="62"/>
      <c r="GJ33" s="62"/>
      <c r="GK33" s="62"/>
      <c r="GL33" s="62"/>
      <c r="GM33" s="62"/>
      <c r="GN33" s="62"/>
      <c r="GO33" s="62"/>
      <c r="GP33" s="62"/>
      <c r="GQ33" s="62"/>
      <c r="GR33" s="62"/>
      <c r="GS33" s="62"/>
      <c r="GT33" s="62"/>
      <c r="GU33" s="62"/>
      <c r="GV33" s="62"/>
      <c r="GW33" s="62"/>
      <c r="GX33" s="62"/>
      <c r="GY33" s="62"/>
      <c r="GZ33" s="62"/>
      <c r="HA33" s="62"/>
      <c r="HB33" s="62"/>
      <c r="HC33" s="62"/>
      <c r="HD33" s="62"/>
      <c r="HE33" s="62"/>
      <c r="HF33" s="62"/>
      <c r="HG33" s="62"/>
      <c r="HH33" s="62"/>
      <c r="HI33" s="62"/>
      <c r="HJ33" s="62"/>
      <c r="HK33" s="62"/>
      <c r="HL33" s="62"/>
      <c r="HM33" s="62"/>
      <c r="HN33" s="62"/>
      <c r="HO33" s="62"/>
      <c r="HP33" s="62"/>
      <c r="HQ33" s="62"/>
      <c r="HR33" s="62"/>
      <c r="HS33" s="62"/>
      <c r="HT33" s="62"/>
      <c r="HU33" s="62"/>
      <c r="HV33" s="62"/>
      <c r="HW33" s="62"/>
      <c r="HX33" s="62"/>
      <c r="HY33" s="62"/>
      <c r="HZ33" s="62"/>
      <c r="IA33" s="62"/>
      <c r="IB33" s="62"/>
      <c r="IC33" s="62"/>
      <c r="ID33" s="62"/>
      <c r="IE33" s="62"/>
      <c r="IF33" s="62"/>
      <c r="IG33" s="62"/>
      <c r="IH33" s="62"/>
      <c r="II33" s="62"/>
      <c r="IJ33" s="62"/>
      <c r="IK33" s="62"/>
      <c r="IL33" s="62"/>
      <c r="IM33" s="62"/>
      <c r="IN33" s="62"/>
      <c r="IO33" s="62"/>
      <c r="IP33" s="62"/>
      <c r="IQ33" s="62"/>
      <c r="IR33" s="62"/>
      <c r="IS33" s="62"/>
      <c r="IT33" s="62"/>
      <c r="IU33" s="62"/>
      <c r="IV33" s="62"/>
    </row>
    <row r="34" spans="1:256" ht="12" customHeight="1">
      <c r="A34" s="227">
        <v>14</v>
      </c>
      <c r="B34" s="228"/>
      <c r="C34" s="229"/>
      <c r="D34" s="229"/>
      <c r="E34" s="230"/>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c r="FS34" s="62"/>
      <c r="FT34" s="62"/>
      <c r="FU34" s="62"/>
      <c r="FV34" s="62"/>
      <c r="FW34" s="62"/>
      <c r="FX34" s="62"/>
      <c r="FY34" s="62"/>
      <c r="FZ34" s="62"/>
      <c r="GA34" s="62"/>
      <c r="GB34" s="62"/>
      <c r="GC34" s="62"/>
      <c r="GD34" s="62"/>
      <c r="GE34" s="62"/>
      <c r="GF34" s="62"/>
      <c r="GG34" s="62"/>
      <c r="GH34" s="62"/>
      <c r="GI34" s="62"/>
      <c r="GJ34" s="62"/>
      <c r="GK34" s="62"/>
      <c r="GL34" s="62"/>
      <c r="GM34" s="62"/>
      <c r="GN34" s="62"/>
      <c r="GO34" s="62"/>
      <c r="GP34" s="62"/>
      <c r="GQ34" s="62"/>
      <c r="GR34" s="62"/>
      <c r="GS34" s="62"/>
      <c r="GT34" s="62"/>
      <c r="GU34" s="62"/>
      <c r="GV34" s="62"/>
      <c r="GW34" s="62"/>
      <c r="GX34" s="62"/>
      <c r="GY34" s="62"/>
      <c r="GZ34" s="62"/>
      <c r="HA34" s="62"/>
      <c r="HB34" s="62"/>
      <c r="HC34" s="62"/>
      <c r="HD34" s="62"/>
      <c r="HE34" s="62"/>
      <c r="HF34" s="62"/>
      <c r="HG34" s="62"/>
      <c r="HH34" s="62"/>
      <c r="HI34" s="62"/>
      <c r="HJ34" s="62"/>
      <c r="HK34" s="62"/>
      <c r="HL34" s="62"/>
      <c r="HM34" s="62"/>
      <c r="HN34" s="62"/>
      <c r="HO34" s="62"/>
      <c r="HP34" s="62"/>
      <c r="HQ34" s="62"/>
      <c r="HR34" s="62"/>
      <c r="HS34" s="62"/>
      <c r="HT34" s="62"/>
      <c r="HU34" s="62"/>
      <c r="HV34" s="62"/>
      <c r="HW34" s="62"/>
      <c r="HX34" s="62"/>
      <c r="HY34" s="62"/>
      <c r="HZ34" s="62"/>
      <c r="IA34" s="62"/>
      <c r="IB34" s="62"/>
      <c r="IC34" s="62"/>
      <c r="ID34" s="62"/>
      <c r="IE34" s="62"/>
      <c r="IF34" s="62"/>
      <c r="IG34" s="62"/>
      <c r="IH34" s="62"/>
      <c r="II34" s="62"/>
      <c r="IJ34" s="62"/>
      <c r="IK34" s="62"/>
      <c r="IL34" s="62"/>
      <c r="IM34" s="62"/>
      <c r="IN34" s="62"/>
      <c r="IO34" s="62"/>
      <c r="IP34" s="62"/>
      <c r="IQ34" s="62"/>
      <c r="IR34" s="62"/>
      <c r="IS34" s="62"/>
      <c r="IT34" s="62"/>
      <c r="IU34" s="62"/>
      <c r="IV34" s="62"/>
    </row>
    <row r="35" spans="1:256" ht="12" customHeight="1">
      <c r="A35" s="227">
        <v>15</v>
      </c>
      <c r="B35" s="228"/>
      <c r="C35" s="229"/>
      <c r="D35" s="229"/>
      <c r="E35" s="230"/>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2"/>
      <c r="FV35" s="62"/>
      <c r="FW35" s="62"/>
      <c r="FX35" s="62"/>
      <c r="FY35" s="62"/>
      <c r="FZ35" s="62"/>
      <c r="GA35" s="62"/>
      <c r="GB35" s="62"/>
      <c r="GC35" s="62"/>
      <c r="GD35" s="62"/>
      <c r="GE35" s="62"/>
      <c r="GF35" s="62"/>
      <c r="GG35" s="62"/>
      <c r="GH35" s="62"/>
      <c r="GI35" s="62"/>
      <c r="GJ35" s="62"/>
      <c r="GK35" s="62"/>
      <c r="GL35" s="62"/>
      <c r="GM35" s="62"/>
      <c r="GN35" s="62"/>
      <c r="GO35" s="62"/>
      <c r="GP35" s="62"/>
      <c r="GQ35" s="62"/>
      <c r="GR35" s="62"/>
      <c r="GS35" s="62"/>
      <c r="GT35" s="62"/>
      <c r="GU35" s="62"/>
      <c r="GV35" s="62"/>
      <c r="GW35" s="62"/>
      <c r="GX35" s="62"/>
      <c r="GY35" s="62"/>
      <c r="GZ35" s="62"/>
      <c r="HA35" s="62"/>
      <c r="HB35" s="62"/>
      <c r="HC35" s="62"/>
      <c r="HD35" s="62"/>
      <c r="HE35" s="62"/>
      <c r="HF35" s="62"/>
      <c r="HG35" s="62"/>
      <c r="HH35" s="62"/>
      <c r="HI35" s="62"/>
      <c r="HJ35" s="62"/>
      <c r="HK35" s="62"/>
      <c r="HL35" s="62"/>
      <c r="HM35" s="62"/>
      <c r="HN35" s="62"/>
      <c r="HO35" s="62"/>
      <c r="HP35" s="62"/>
      <c r="HQ35" s="62"/>
      <c r="HR35" s="62"/>
      <c r="HS35" s="62"/>
      <c r="HT35" s="62"/>
      <c r="HU35" s="62"/>
      <c r="HV35" s="62"/>
      <c r="HW35" s="62"/>
      <c r="HX35" s="62"/>
      <c r="HY35" s="62"/>
      <c r="HZ35" s="62"/>
      <c r="IA35" s="62"/>
      <c r="IB35" s="62"/>
      <c r="IC35" s="62"/>
      <c r="ID35" s="62"/>
      <c r="IE35" s="62"/>
      <c r="IF35" s="62"/>
      <c r="IG35" s="62"/>
      <c r="IH35" s="62"/>
      <c r="II35" s="62"/>
      <c r="IJ35" s="62"/>
      <c r="IK35" s="62"/>
      <c r="IL35" s="62"/>
      <c r="IM35" s="62"/>
      <c r="IN35" s="62"/>
      <c r="IO35" s="62"/>
      <c r="IP35" s="62"/>
      <c r="IQ35" s="62"/>
      <c r="IR35" s="62"/>
      <c r="IS35" s="62"/>
      <c r="IT35" s="62"/>
      <c r="IU35" s="62"/>
      <c r="IV35" s="62"/>
    </row>
    <row r="36" spans="1:256" ht="12" customHeight="1">
      <c r="A36" s="227">
        <v>16</v>
      </c>
      <c r="B36" s="228"/>
      <c r="C36" s="229"/>
      <c r="D36" s="229"/>
      <c r="E36" s="230"/>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c r="II36" s="62"/>
      <c r="IJ36" s="62"/>
      <c r="IK36" s="62"/>
      <c r="IL36" s="62"/>
      <c r="IM36" s="62"/>
      <c r="IN36" s="62"/>
      <c r="IO36" s="62"/>
      <c r="IP36" s="62"/>
      <c r="IQ36" s="62"/>
      <c r="IR36" s="62"/>
      <c r="IS36" s="62"/>
      <c r="IT36" s="62"/>
      <c r="IU36" s="62"/>
      <c r="IV36" s="62"/>
    </row>
    <row r="37" spans="1:256" ht="12" customHeight="1">
      <c r="A37" s="227">
        <v>17</v>
      </c>
      <c r="B37" s="228"/>
      <c r="C37" s="229"/>
      <c r="D37" s="229"/>
      <c r="E37" s="230"/>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2"/>
      <c r="EX37" s="62"/>
      <c r="EY37" s="62"/>
      <c r="EZ37" s="62"/>
      <c r="FA37" s="62"/>
      <c r="FB37" s="62"/>
      <c r="FC37" s="62"/>
      <c r="FD37" s="62"/>
      <c r="FE37" s="62"/>
      <c r="FF37" s="62"/>
      <c r="FG37" s="62"/>
      <c r="FH37" s="62"/>
      <c r="FI37" s="62"/>
      <c r="FJ37" s="62"/>
      <c r="FK37" s="62"/>
      <c r="FL37" s="62"/>
      <c r="FM37" s="62"/>
      <c r="FN37" s="62"/>
      <c r="FO37" s="62"/>
      <c r="FP37" s="62"/>
      <c r="FQ37" s="62"/>
      <c r="FR37" s="62"/>
      <c r="FS37" s="62"/>
      <c r="FT37" s="62"/>
      <c r="FU37" s="62"/>
      <c r="FV37" s="62"/>
      <c r="FW37" s="62"/>
      <c r="FX37" s="62"/>
      <c r="FY37" s="62"/>
      <c r="FZ37" s="62"/>
      <c r="GA37" s="62"/>
      <c r="GB37" s="62"/>
      <c r="GC37" s="62"/>
      <c r="GD37" s="62"/>
      <c r="GE37" s="62"/>
      <c r="GF37" s="62"/>
      <c r="GG37" s="62"/>
      <c r="GH37" s="62"/>
      <c r="GI37" s="62"/>
      <c r="GJ37" s="62"/>
      <c r="GK37" s="62"/>
      <c r="GL37" s="62"/>
      <c r="GM37" s="62"/>
      <c r="GN37" s="62"/>
      <c r="GO37" s="62"/>
      <c r="GP37" s="62"/>
      <c r="GQ37" s="62"/>
      <c r="GR37" s="62"/>
      <c r="GS37" s="62"/>
      <c r="GT37" s="62"/>
      <c r="GU37" s="62"/>
      <c r="GV37" s="62"/>
      <c r="GW37" s="62"/>
      <c r="GX37" s="62"/>
      <c r="GY37" s="62"/>
      <c r="GZ37" s="62"/>
      <c r="HA37" s="62"/>
      <c r="HB37" s="62"/>
      <c r="HC37" s="62"/>
      <c r="HD37" s="62"/>
      <c r="HE37" s="62"/>
      <c r="HF37" s="62"/>
      <c r="HG37" s="62"/>
      <c r="HH37" s="62"/>
      <c r="HI37" s="62"/>
      <c r="HJ37" s="62"/>
      <c r="HK37" s="62"/>
      <c r="HL37" s="62"/>
      <c r="HM37" s="62"/>
      <c r="HN37" s="62"/>
      <c r="HO37" s="62"/>
      <c r="HP37" s="62"/>
      <c r="HQ37" s="62"/>
      <c r="HR37" s="62"/>
      <c r="HS37" s="62"/>
      <c r="HT37" s="62"/>
      <c r="HU37" s="62"/>
      <c r="HV37" s="62"/>
      <c r="HW37" s="62"/>
      <c r="HX37" s="62"/>
      <c r="HY37" s="62"/>
      <c r="HZ37" s="62"/>
      <c r="IA37" s="62"/>
      <c r="IB37" s="62"/>
      <c r="IC37" s="62"/>
      <c r="ID37" s="62"/>
      <c r="IE37" s="62"/>
      <c r="IF37" s="62"/>
      <c r="IG37" s="62"/>
      <c r="IH37" s="62"/>
      <c r="II37" s="62"/>
      <c r="IJ37" s="62"/>
      <c r="IK37" s="62"/>
      <c r="IL37" s="62"/>
      <c r="IM37" s="62"/>
      <c r="IN37" s="62"/>
      <c r="IO37" s="62"/>
      <c r="IP37" s="62"/>
      <c r="IQ37" s="62"/>
      <c r="IR37" s="62"/>
      <c r="IS37" s="62"/>
      <c r="IT37" s="62"/>
      <c r="IU37" s="62"/>
      <c r="IV37" s="62"/>
    </row>
    <row r="38" spans="1:256" ht="12" customHeight="1">
      <c r="A38" s="227">
        <v>18</v>
      </c>
      <c r="B38" s="228"/>
      <c r="C38" s="229"/>
      <c r="D38" s="229"/>
      <c r="E38" s="230"/>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c r="GC38" s="62"/>
      <c r="GD38" s="62"/>
      <c r="GE38" s="62"/>
      <c r="GF38" s="62"/>
      <c r="GG38" s="62"/>
      <c r="GH38" s="62"/>
      <c r="GI38" s="62"/>
      <c r="GJ38" s="62"/>
      <c r="GK38" s="62"/>
      <c r="GL38" s="62"/>
      <c r="GM38" s="62"/>
      <c r="GN38" s="62"/>
      <c r="GO38" s="62"/>
      <c r="GP38" s="62"/>
      <c r="GQ38" s="62"/>
      <c r="GR38" s="62"/>
      <c r="GS38" s="62"/>
      <c r="GT38" s="62"/>
      <c r="GU38" s="62"/>
      <c r="GV38" s="62"/>
      <c r="GW38" s="62"/>
      <c r="GX38" s="62"/>
      <c r="GY38" s="62"/>
      <c r="GZ38" s="62"/>
      <c r="HA38" s="62"/>
      <c r="HB38" s="62"/>
      <c r="HC38" s="62"/>
      <c r="HD38" s="62"/>
      <c r="HE38" s="62"/>
      <c r="HF38" s="62"/>
      <c r="HG38" s="62"/>
      <c r="HH38" s="62"/>
      <c r="HI38" s="62"/>
      <c r="HJ38" s="62"/>
      <c r="HK38" s="62"/>
      <c r="HL38" s="62"/>
      <c r="HM38" s="62"/>
      <c r="HN38" s="62"/>
      <c r="HO38" s="62"/>
      <c r="HP38" s="62"/>
      <c r="HQ38" s="62"/>
      <c r="HR38" s="62"/>
      <c r="HS38" s="62"/>
      <c r="HT38" s="62"/>
      <c r="HU38" s="62"/>
      <c r="HV38" s="62"/>
      <c r="HW38" s="62"/>
      <c r="HX38" s="62"/>
      <c r="HY38" s="62"/>
      <c r="HZ38" s="62"/>
      <c r="IA38" s="62"/>
      <c r="IB38" s="62"/>
      <c r="IC38" s="62"/>
      <c r="ID38" s="62"/>
      <c r="IE38" s="62"/>
      <c r="IF38" s="62"/>
      <c r="IG38" s="62"/>
      <c r="IH38" s="62"/>
      <c r="II38" s="62"/>
      <c r="IJ38" s="62"/>
      <c r="IK38" s="62"/>
      <c r="IL38" s="62"/>
      <c r="IM38" s="62"/>
      <c r="IN38" s="62"/>
      <c r="IO38" s="62"/>
      <c r="IP38" s="62"/>
      <c r="IQ38" s="62"/>
      <c r="IR38" s="62"/>
      <c r="IS38" s="62"/>
      <c r="IT38" s="62"/>
      <c r="IU38" s="62"/>
      <c r="IV38" s="62"/>
    </row>
    <row r="39" spans="1:256" ht="12" customHeight="1">
      <c r="A39" s="227">
        <v>19</v>
      </c>
      <c r="B39" s="228"/>
      <c r="C39" s="229"/>
      <c r="D39" s="229"/>
      <c r="E39" s="230"/>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62"/>
      <c r="HM39" s="62"/>
      <c r="HN39" s="62"/>
      <c r="HO39" s="62"/>
      <c r="HP39" s="62"/>
      <c r="HQ39" s="62"/>
      <c r="HR39" s="62"/>
      <c r="HS39" s="62"/>
      <c r="HT39" s="62"/>
      <c r="HU39" s="62"/>
      <c r="HV39" s="62"/>
      <c r="HW39" s="62"/>
      <c r="HX39" s="62"/>
      <c r="HY39" s="62"/>
      <c r="HZ39" s="62"/>
      <c r="IA39" s="62"/>
      <c r="IB39" s="62"/>
      <c r="IC39" s="62"/>
      <c r="ID39" s="62"/>
      <c r="IE39" s="62"/>
      <c r="IF39" s="62"/>
      <c r="IG39" s="62"/>
      <c r="IH39" s="62"/>
      <c r="II39" s="62"/>
      <c r="IJ39" s="62"/>
      <c r="IK39" s="62"/>
      <c r="IL39" s="62"/>
      <c r="IM39" s="62"/>
      <c r="IN39" s="62"/>
      <c r="IO39" s="62"/>
      <c r="IP39" s="62"/>
      <c r="IQ39" s="62"/>
      <c r="IR39" s="62"/>
      <c r="IS39" s="62"/>
      <c r="IT39" s="62"/>
      <c r="IU39" s="62"/>
      <c r="IV39" s="62"/>
    </row>
    <row r="40" spans="1:256" ht="12" customHeight="1">
      <c r="A40" s="227">
        <v>20</v>
      </c>
      <c r="B40" s="228"/>
      <c r="C40" s="229"/>
      <c r="D40" s="229"/>
      <c r="E40" s="230"/>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c r="IP40" s="62"/>
      <c r="IQ40" s="62"/>
      <c r="IR40" s="62"/>
      <c r="IS40" s="62"/>
      <c r="IT40" s="62"/>
      <c r="IU40" s="62"/>
      <c r="IV40" s="62"/>
    </row>
    <row r="41" spans="1:256" ht="12" customHeight="1">
      <c r="A41" s="227">
        <v>21</v>
      </c>
      <c r="B41" s="228"/>
      <c r="C41" s="229"/>
      <c r="D41" s="229"/>
      <c r="E41" s="230"/>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c r="GC41" s="62"/>
      <c r="GD41" s="62"/>
      <c r="GE41" s="62"/>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62"/>
      <c r="HY41" s="62"/>
      <c r="HZ41" s="62"/>
      <c r="IA41" s="62"/>
      <c r="IB41" s="62"/>
      <c r="IC41" s="62"/>
      <c r="ID41" s="62"/>
      <c r="IE41" s="62"/>
      <c r="IF41" s="62"/>
      <c r="IG41" s="62"/>
      <c r="IH41" s="62"/>
      <c r="II41" s="62"/>
      <c r="IJ41" s="62"/>
      <c r="IK41" s="62"/>
      <c r="IL41" s="62"/>
      <c r="IM41" s="62"/>
      <c r="IN41" s="62"/>
      <c r="IO41" s="62"/>
      <c r="IP41" s="62"/>
      <c r="IQ41" s="62"/>
      <c r="IR41" s="62"/>
      <c r="IS41" s="62"/>
      <c r="IT41" s="62"/>
      <c r="IU41" s="62"/>
      <c r="IV41" s="62"/>
    </row>
    <row r="42" spans="1:256" ht="12" customHeight="1">
      <c r="A42" s="227">
        <v>22</v>
      </c>
      <c r="B42" s="228"/>
      <c r="C42" s="229"/>
      <c r="D42" s="229"/>
      <c r="E42" s="230"/>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c r="IP42" s="62"/>
      <c r="IQ42" s="62"/>
      <c r="IR42" s="62"/>
      <c r="IS42" s="62"/>
      <c r="IT42" s="62"/>
      <c r="IU42" s="62"/>
      <c r="IV42" s="62"/>
    </row>
    <row r="43" spans="1:256" ht="12" customHeight="1">
      <c r="A43" s="227">
        <v>23</v>
      </c>
      <c r="B43" s="228"/>
      <c r="C43" s="229"/>
      <c r="D43" s="229"/>
      <c r="E43" s="230"/>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c r="GC43" s="62"/>
      <c r="GD43" s="62"/>
      <c r="GE43" s="62"/>
      <c r="GF43" s="62"/>
      <c r="GG43" s="62"/>
      <c r="GH43" s="62"/>
      <c r="GI43" s="62"/>
      <c r="GJ43" s="62"/>
      <c r="GK43" s="62"/>
      <c r="GL43" s="62"/>
      <c r="GM43" s="62"/>
      <c r="GN43" s="62"/>
      <c r="GO43" s="62"/>
      <c r="GP43" s="62"/>
      <c r="GQ43" s="62"/>
      <c r="GR43" s="62"/>
      <c r="GS43" s="62"/>
      <c r="GT43" s="62"/>
      <c r="GU43" s="62"/>
      <c r="GV43" s="62"/>
      <c r="GW43" s="62"/>
      <c r="GX43" s="62"/>
      <c r="GY43" s="62"/>
      <c r="GZ43" s="62"/>
      <c r="HA43" s="62"/>
      <c r="HB43" s="62"/>
      <c r="HC43" s="62"/>
      <c r="HD43" s="62"/>
      <c r="HE43" s="62"/>
      <c r="HF43" s="62"/>
      <c r="HG43" s="62"/>
      <c r="HH43" s="62"/>
      <c r="HI43" s="62"/>
      <c r="HJ43" s="62"/>
      <c r="HK43" s="62"/>
      <c r="HL43" s="62"/>
      <c r="HM43" s="62"/>
      <c r="HN43" s="62"/>
      <c r="HO43" s="62"/>
      <c r="HP43" s="62"/>
      <c r="HQ43" s="62"/>
      <c r="HR43" s="62"/>
      <c r="HS43" s="62"/>
      <c r="HT43" s="62"/>
      <c r="HU43" s="62"/>
      <c r="HV43" s="62"/>
      <c r="HW43" s="62"/>
      <c r="HX43" s="62"/>
      <c r="HY43" s="62"/>
      <c r="HZ43" s="62"/>
      <c r="IA43" s="62"/>
      <c r="IB43" s="62"/>
      <c r="IC43" s="62"/>
      <c r="ID43" s="62"/>
      <c r="IE43" s="62"/>
      <c r="IF43" s="62"/>
      <c r="IG43" s="62"/>
      <c r="IH43" s="62"/>
      <c r="II43" s="62"/>
      <c r="IJ43" s="62"/>
      <c r="IK43" s="62"/>
      <c r="IL43" s="62"/>
      <c r="IM43" s="62"/>
      <c r="IN43" s="62"/>
      <c r="IO43" s="62"/>
      <c r="IP43" s="62"/>
      <c r="IQ43" s="62"/>
      <c r="IR43" s="62"/>
      <c r="IS43" s="62"/>
      <c r="IT43" s="62"/>
      <c r="IU43" s="62"/>
      <c r="IV43" s="62"/>
    </row>
    <row r="44" spans="1:256" ht="12" customHeight="1">
      <c r="A44" s="227">
        <v>24</v>
      </c>
      <c r="B44" s="228"/>
      <c r="C44" s="229"/>
      <c r="D44" s="229"/>
      <c r="E44" s="230"/>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c r="GC44" s="62"/>
      <c r="GD44" s="62"/>
      <c r="GE44" s="62"/>
      <c r="GF44" s="62"/>
      <c r="GG44" s="62"/>
      <c r="GH44" s="62"/>
      <c r="GI44" s="62"/>
      <c r="GJ44" s="62"/>
      <c r="GK44" s="62"/>
      <c r="GL44" s="62"/>
      <c r="GM44" s="62"/>
      <c r="GN44" s="62"/>
      <c r="GO44" s="62"/>
      <c r="GP44" s="62"/>
      <c r="GQ44" s="62"/>
      <c r="GR44" s="62"/>
      <c r="GS44" s="62"/>
      <c r="GT44" s="62"/>
      <c r="GU44" s="62"/>
      <c r="GV44" s="62"/>
      <c r="GW44" s="62"/>
      <c r="GX44" s="62"/>
      <c r="GY44" s="62"/>
      <c r="GZ44" s="62"/>
      <c r="HA44" s="62"/>
      <c r="HB44" s="62"/>
      <c r="HC44" s="62"/>
      <c r="HD44" s="62"/>
      <c r="HE44" s="62"/>
      <c r="HF44" s="62"/>
      <c r="HG44" s="62"/>
      <c r="HH44" s="62"/>
      <c r="HI44" s="62"/>
      <c r="HJ44" s="62"/>
      <c r="HK44" s="62"/>
      <c r="HL44" s="62"/>
      <c r="HM44" s="62"/>
      <c r="HN44" s="62"/>
      <c r="HO44" s="62"/>
      <c r="HP44" s="62"/>
      <c r="HQ44" s="62"/>
      <c r="HR44" s="62"/>
      <c r="HS44" s="62"/>
      <c r="HT44" s="62"/>
      <c r="HU44" s="62"/>
      <c r="HV44" s="62"/>
      <c r="HW44" s="62"/>
      <c r="HX44" s="62"/>
      <c r="HY44" s="62"/>
      <c r="HZ44" s="62"/>
      <c r="IA44" s="62"/>
      <c r="IB44" s="62"/>
      <c r="IC44" s="62"/>
      <c r="ID44" s="62"/>
      <c r="IE44" s="62"/>
      <c r="IF44" s="62"/>
      <c r="IG44" s="62"/>
      <c r="IH44" s="62"/>
      <c r="II44" s="62"/>
      <c r="IJ44" s="62"/>
      <c r="IK44" s="62"/>
      <c r="IL44" s="62"/>
      <c r="IM44" s="62"/>
      <c r="IN44" s="62"/>
      <c r="IO44" s="62"/>
      <c r="IP44" s="62"/>
      <c r="IQ44" s="62"/>
      <c r="IR44" s="62"/>
      <c r="IS44" s="62"/>
      <c r="IT44" s="62"/>
      <c r="IU44" s="62"/>
      <c r="IV44" s="62"/>
    </row>
    <row r="45" spans="1:256" ht="12" customHeight="1">
      <c r="A45" s="227">
        <v>25</v>
      </c>
      <c r="B45" s="228"/>
      <c r="C45" s="229"/>
      <c r="D45" s="229"/>
      <c r="E45" s="230"/>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2"/>
      <c r="GF45" s="62"/>
      <c r="GG45" s="62"/>
      <c r="GH45" s="62"/>
      <c r="GI45" s="62"/>
      <c r="GJ45" s="62"/>
      <c r="GK45" s="62"/>
      <c r="GL45" s="62"/>
      <c r="GM45" s="62"/>
      <c r="GN45" s="62"/>
      <c r="GO45" s="62"/>
      <c r="GP45" s="62"/>
      <c r="GQ45" s="62"/>
      <c r="GR45" s="62"/>
      <c r="GS45" s="62"/>
      <c r="GT45" s="62"/>
      <c r="GU45" s="62"/>
      <c r="GV45" s="62"/>
      <c r="GW45" s="62"/>
      <c r="GX45" s="62"/>
      <c r="GY45" s="62"/>
      <c r="GZ45" s="62"/>
      <c r="HA45" s="62"/>
      <c r="HB45" s="62"/>
      <c r="HC45" s="62"/>
      <c r="HD45" s="62"/>
      <c r="HE45" s="62"/>
      <c r="HF45" s="62"/>
      <c r="HG45" s="62"/>
      <c r="HH45" s="62"/>
      <c r="HI45" s="62"/>
      <c r="HJ45" s="62"/>
      <c r="HK45" s="62"/>
      <c r="HL45" s="62"/>
      <c r="HM45" s="62"/>
      <c r="HN45" s="62"/>
      <c r="HO45" s="62"/>
      <c r="HP45" s="62"/>
      <c r="HQ45" s="62"/>
      <c r="HR45" s="62"/>
      <c r="HS45" s="62"/>
      <c r="HT45" s="62"/>
      <c r="HU45" s="62"/>
      <c r="HV45" s="62"/>
      <c r="HW45" s="62"/>
      <c r="HX45" s="62"/>
      <c r="HY45" s="62"/>
      <c r="HZ45" s="62"/>
      <c r="IA45" s="62"/>
      <c r="IB45" s="62"/>
      <c r="IC45" s="62"/>
      <c r="ID45" s="62"/>
      <c r="IE45" s="62"/>
      <c r="IF45" s="62"/>
      <c r="IG45" s="62"/>
      <c r="IH45" s="62"/>
      <c r="II45" s="62"/>
      <c r="IJ45" s="62"/>
      <c r="IK45" s="62"/>
      <c r="IL45" s="62"/>
      <c r="IM45" s="62"/>
      <c r="IN45" s="62"/>
      <c r="IO45" s="62"/>
      <c r="IP45" s="62"/>
      <c r="IQ45" s="62"/>
      <c r="IR45" s="62"/>
      <c r="IS45" s="62"/>
      <c r="IT45" s="62"/>
      <c r="IU45" s="62"/>
      <c r="IV45" s="62"/>
    </row>
    <row r="46" spans="1:256" ht="12" customHeight="1">
      <c r="A46" s="227">
        <v>26</v>
      </c>
      <c r="B46" s="228"/>
      <c r="C46" s="229"/>
      <c r="D46" s="229"/>
      <c r="E46" s="230"/>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c r="DU46" s="62"/>
      <c r="DV46" s="62"/>
      <c r="DW46" s="62"/>
      <c r="DX46" s="62"/>
      <c r="DY46" s="62"/>
      <c r="DZ46" s="62"/>
      <c r="EA46" s="62"/>
      <c r="EB46" s="62"/>
      <c r="EC46" s="62"/>
      <c r="ED46" s="62"/>
      <c r="EE46" s="62"/>
      <c r="EF46" s="62"/>
      <c r="EG46" s="62"/>
      <c r="EH46" s="62"/>
      <c r="EI46" s="62"/>
      <c r="EJ46" s="62"/>
      <c r="EK46" s="62"/>
      <c r="EL46" s="62"/>
      <c r="EM46" s="62"/>
      <c r="EN46" s="62"/>
      <c r="EO46" s="62"/>
      <c r="EP46" s="62"/>
      <c r="EQ46" s="62"/>
      <c r="ER46" s="62"/>
      <c r="ES46" s="62"/>
      <c r="ET46" s="62"/>
      <c r="EU46" s="62"/>
      <c r="EV46" s="62"/>
      <c r="EW46" s="62"/>
      <c r="EX46" s="62"/>
      <c r="EY46" s="62"/>
      <c r="EZ46" s="62"/>
      <c r="FA46" s="62"/>
      <c r="FB46" s="62"/>
      <c r="FC46" s="62"/>
      <c r="FD46" s="62"/>
      <c r="FE46" s="62"/>
      <c r="FF46" s="62"/>
      <c r="FG46" s="62"/>
      <c r="FH46" s="62"/>
      <c r="FI46" s="62"/>
      <c r="FJ46" s="62"/>
      <c r="FK46" s="62"/>
      <c r="FL46" s="62"/>
      <c r="FM46" s="62"/>
      <c r="FN46" s="62"/>
      <c r="FO46" s="62"/>
      <c r="FP46" s="62"/>
      <c r="FQ46" s="62"/>
      <c r="FR46" s="62"/>
      <c r="FS46" s="62"/>
      <c r="FT46" s="62"/>
      <c r="FU46" s="62"/>
      <c r="FV46" s="62"/>
      <c r="FW46" s="62"/>
      <c r="FX46" s="62"/>
      <c r="FY46" s="62"/>
      <c r="FZ46" s="62"/>
      <c r="GA46" s="62"/>
      <c r="GB46" s="62"/>
      <c r="GC46" s="62"/>
      <c r="GD46" s="62"/>
      <c r="GE46" s="62"/>
      <c r="GF46" s="62"/>
      <c r="GG46" s="62"/>
      <c r="GH46" s="62"/>
      <c r="GI46" s="62"/>
      <c r="GJ46" s="62"/>
      <c r="GK46" s="62"/>
      <c r="GL46" s="62"/>
      <c r="GM46" s="62"/>
      <c r="GN46" s="62"/>
      <c r="GO46" s="62"/>
      <c r="GP46" s="62"/>
      <c r="GQ46" s="62"/>
      <c r="GR46" s="62"/>
      <c r="GS46" s="62"/>
      <c r="GT46" s="62"/>
      <c r="GU46" s="62"/>
      <c r="GV46" s="62"/>
      <c r="GW46" s="62"/>
      <c r="GX46" s="62"/>
      <c r="GY46" s="62"/>
      <c r="GZ46" s="62"/>
      <c r="HA46" s="62"/>
      <c r="HB46" s="62"/>
      <c r="HC46" s="62"/>
      <c r="HD46" s="62"/>
      <c r="HE46" s="62"/>
      <c r="HF46" s="62"/>
      <c r="HG46" s="62"/>
      <c r="HH46" s="62"/>
      <c r="HI46" s="62"/>
      <c r="HJ46" s="62"/>
      <c r="HK46" s="62"/>
      <c r="HL46" s="62"/>
      <c r="HM46" s="62"/>
      <c r="HN46" s="62"/>
      <c r="HO46" s="62"/>
      <c r="HP46" s="62"/>
      <c r="HQ46" s="62"/>
      <c r="HR46" s="62"/>
      <c r="HS46" s="62"/>
      <c r="HT46" s="62"/>
      <c r="HU46" s="62"/>
      <c r="HV46" s="62"/>
      <c r="HW46" s="62"/>
      <c r="HX46" s="62"/>
      <c r="HY46" s="62"/>
      <c r="HZ46" s="62"/>
      <c r="IA46" s="62"/>
      <c r="IB46" s="62"/>
      <c r="IC46" s="62"/>
      <c r="ID46" s="62"/>
      <c r="IE46" s="62"/>
      <c r="IF46" s="62"/>
      <c r="IG46" s="62"/>
      <c r="IH46" s="62"/>
      <c r="II46" s="62"/>
      <c r="IJ46" s="62"/>
      <c r="IK46" s="62"/>
      <c r="IL46" s="62"/>
      <c r="IM46" s="62"/>
      <c r="IN46" s="62"/>
      <c r="IO46" s="62"/>
      <c r="IP46" s="62"/>
      <c r="IQ46" s="62"/>
      <c r="IR46" s="62"/>
      <c r="IS46" s="62"/>
      <c r="IT46" s="62"/>
      <c r="IU46" s="62"/>
      <c r="IV46" s="62"/>
    </row>
    <row r="47" spans="1:256" ht="12" customHeight="1">
      <c r="A47" s="227">
        <v>27</v>
      </c>
      <c r="B47" s="228"/>
      <c r="C47" s="229"/>
      <c r="D47" s="229"/>
      <c r="E47" s="230"/>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c r="GC47" s="62"/>
      <c r="GD47" s="62"/>
      <c r="GE47" s="62"/>
      <c r="GF47" s="62"/>
      <c r="GG47" s="62"/>
      <c r="GH47" s="62"/>
      <c r="GI47" s="62"/>
      <c r="GJ47" s="62"/>
      <c r="GK47" s="62"/>
      <c r="GL47" s="62"/>
      <c r="GM47" s="62"/>
      <c r="GN47" s="62"/>
      <c r="GO47" s="62"/>
      <c r="GP47" s="62"/>
      <c r="GQ47" s="62"/>
      <c r="GR47" s="62"/>
      <c r="GS47" s="62"/>
      <c r="GT47" s="62"/>
      <c r="GU47" s="62"/>
      <c r="GV47" s="62"/>
      <c r="GW47" s="62"/>
      <c r="GX47" s="62"/>
      <c r="GY47" s="62"/>
      <c r="GZ47" s="62"/>
      <c r="HA47" s="62"/>
      <c r="HB47" s="62"/>
      <c r="HC47" s="62"/>
      <c r="HD47" s="62"/>
      <c r="HE47" s="62"/>
      <c r="HF47" s="62"/>
      <c r="HG47" s="62"/>
      <c r="HH47" s="62"/>
      <c r="HI47" s="62"/>
      <c r="HJ47" s="62"/>
      <c r="HK47" s="62"/>
      <c r="HL47" s="62"/>
      <c r="HM47" s="62"/>
      <c r="HN47" s="62"/>
      <c r="HO47" s="62"/>
      <c r="HP47" s="62"/>
      <c r="HQ47" s="62"/>
      <c r="HR47" s="62"/>
      <c r="HS47" s="62"/>
      <c r="HT47" s="62"/>
      <c r="HU47" s="62"/>
      <c r="HV47" s="62"/>
      <c r="HW47" s="62"/>
      <c r="HX47" s="62"/>
      <c r="HY47" s="62"/>
      <c r="HZ47" s="62"/>
      <c r="IA47" s="62"/>
      <c r="IB47" s="62"/>
      <c r="IC47" s="62"/>
      <c r="ID47" s="62"/>
      <c r="IE47" s="62"/>
      <c r="IF47" s="62"/>
      <c r="IG47" s="62"/>
      <c r="IH47" s="62"/>
      <c r="II47" s="62"/>
      <c r="IJ47" s="62"/>
      <c r="IK47" s="62"/>
      <c r="IL47" s="62"/>
      <c r="IM47" s="62"/>
      <c r="IN47" s="62"/>
      <c r="IO47" s="62"/>
      <c r="IP47" s="62"/>
      <c r="IQ47" s="62"/>
      <c r="IR47" s="62"/>
      <c r="IS47" s="62"/>
      <c r="IT47" s="62"/>
      <c r="IU47" s="62"/>
      <c r="IV47" s="62"/>
    </row>
    <row r="48" spans="1:256" ht="12" customHeight="1">
      <c r="A48" s="227">
        <v>28</v>
      </c>
      <c r="B48" s="228"/>
      <c r="C48" s="229"/>
      <c r="D48" s="229"/>
      <c r="E48" s="230"/>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c r="BX48" s="62"/>
      <c r="BY48" s="62"/>
      <c r="BZ48" s="62"/>
      <c r="CA48" s="62"/>
      <c r="CB48" s="62"/>
      <c r="CC48" s="62"/>
      <c r="CD48" s="62"/>
      <c r="CE48" s="62"/>
      <c r="CF48" s="62"/>
      <c r="CG48" s="62"/>
      <c r="CH48" s="62"/>
      <c r="CI48" s="62"/>
      <c r="CJ48" s="62"/>
      <c r="CK48" s="62"/>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c r="DZ48" s="62"/>
      <c r="EA48" s="62"/>
      <c r="EB48" s="62"/>
      <c r="EC48" s="62"/>
      <c r="ED48" s="62"/>
      <c r="EE48" s="62"/>
      <c r="EF48" s="62"/>
      <c r="EG48" s="62"/>
      <c r="EH48" s="62"/>
      <c r="EI48" s="62"/>
      <c r="EJ48" s="62"/>
      <c r="EK48" s="62"/>
      <c r="EL48" s="62"/>
      <c r="EM48" s="62"/>
      <c r="EN48" s="62"/>
      <c r="EO48" s="62"/>
      <c r="EP48" s="62"/>
      <c r="EQ48" s="62"/>
      <c r="ER48" s="62"/>
      <c r="ES48" s="62"/>
      <c r="ET48" s="62"/>
      <c r="EU48" s="62"/>
      <c r="EV48" s="62"/>
      <c r="EW48" s="62"/>
      <c r="EX48" s="62"/>
      <c r="EY48" s="62"/>
      <c r="EZ48" s="62"/>
      <c r="FA48" s="62"/>
      <c r="FB48" s="62"/>
      <c r="FC48" s="62"/>
      <c r="FD48" s="62"/>
      <c r="FE48" s="62"/>
      <c r="FF48" s="62"/>
      <c r="FG48" s="62"/>
      <c r="FH48" s="62"/>
      <c r="FI48" s="62"/>
      <c r="FJ48" s="62"/>
      <c r="FK48" s="62"/>
      <c r="FL48" s="62"/>
      <c r="FM48" s="62"/>
      <c r="FN48" s="62"/>
      <c r="FO48" s="62"/>
      <c r="FP48" s="62"/>
      <c r="FQ48" s="62"/>
      <c r="FR48" s="62"/>
      <c r="FS48" s="62"/>
      <c r="FT48" s="62"/>
      <c r="FU48" s="62"/>
      <c r="FV48" s="62"/>
      <c r="FW48" s="62"/>
      <c r="FX48" s="62"/>
      <c r="FY48" s="62"/>
      <c r="FZ48" s="62"/>
      <c r="GA48" s="62"/>
      <c r="GB48" s="62"/>
      <c r="GC48" s="62"/>
      <c r="GD48" s="62"/>
      <c r="GE48" s="62"/>
      <c r="GF48" s="62"/>
      <c r="GG48" s="62"/>
      <c r="GH48" s="62"/>
      <c r="GI48" s="62"/>
      <c r="GJ48" s="62"/>
      <c r="GK48" s="62"/>
      <c r="GL48" s="62"/>
      <c r="GM48" s="62"/>
      <c r="GN48" s="62"/>
      <c r="GO48" s="62"/>
      <c r="GP48" s="62"/>
      <c r="GQ48" s="62"/>
      <c r="GR48" s="62"/>
      <c r="GS48" s="62"/>
      <c r="GT48" s="62"/>
      <c r="GU48" s="62"/>
      <c r="GV48" s="62"/>
      <c r="GW48" s="62"/>
      <c r="GX48" s="62"/>
      <c r="GY48" s="62"/>
      <c r="GZ48" s="62"/>
      <c r="HA48" s="62"/>
      <c r="HB48" s="62"/>
      <c r="HC48" s="62"/>
      <c r="HD48" s="62"/>
      <c r="HE48" s="62"/>
      <c r="HF48" s="62"/>
      <c r="HG48" s="62"/>
      <c r="HH48" s="62"/>
      <c r="HI48" s="62"/>
      <c r="HJ48" s="62"/>
      <c r="HK48" s="62"/>
      <c r="HL48" s="62"/>
      <c r="HM48" s="62"/>
      <c r="HN48" s="62"/>
      <c r="HO48" s="62"/>
      <c r="HP48" s="62"/>
      <c r="HQ48" s="62"/>
      <c r="HR48" s="62"/>
      <c r="HS48" s="62"/>
      <c r="HT48" s="62"/>
      <c r="HU48" s="62"/>
      <c r="HV48" s="62"/>
      <c r="HW48" s="62"/>
      <c r="HX48" s="62"/>
      <c r="HY48" s="62"/>
      <c r="HZ48" s="62"/>
      <c r="IA48" s="62"/>
      <c r="IB48" s="62"/>
      <c r="IC48" s="62"/>
      <c r="ID48" s="62"/>
      <c r="IE48" s="62"/>
      <c r="IF48" s="62"/>
      <c r="IG48" s="62"/>
      <c r="IH48" s="62"/>
      <c r="II48" s="62"/>
      <c r="IJ48" s="62"/>
      <c r="IK48" s="62"/>
      <c r="IL48" s="62"/>
      <c r="IM48" s="62"/>
      <c r="IN48" s="62"/>
      <c r="IO48" s="62"/>
      <c r="IP48" s="62"/>
      <c r="IQ48" s="62"/>
      <c r="IR48" s="62"/>
      <c r="IS48" s="62"/>
      <c r="IT48" s="62"/>
      <c r="IU48" s="62"/>
      <c r="IV48" s="62"/>
    </row>
    <row r="49" spans="1:256" ht="12" customHeight="1">
      <c r="A49" s="227">
        <v>29</v>
      </c>
      <c r="B49" s="228"/>
      <c r="C49" s="229"/>
      <c r="D49" s="229"/>
      <c r="E49" s="230"/>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c r="IV49" s="62"/>
    </row>
    <row r="50" spans="1:256" ht="14.25" customHeight="1">
      <c r="A50" s="227">
        <v>30</v>
      </c>
      <c r="B50" s="228"/>
      <c r="C50" s="229"/>
      <c r="D50" s="229"/>
      <c r="E50" s="230"/>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c r="BO50" s="62"/>
      <c r="BP50" s="62"/>
      <c r="BQ50" s="62"/>
      <c r="BR50" s="62"/>
      <c r="BS50" s="62"/>
      <c r="BT50" s="62"/>
      <c r="BU50" s="62"/>
      <c r="BV50" s="62"/>
      <c r="BW50" s="62"/>
      <c r="BX50" s="62"/>
      <c r="BY50" s="62"/>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B50" s="62"/>
      <c r="DC50" s="62"/>
      <c r="DD50" s="62"/>
      <c r="DE50" s="62"/>
      <c r="DF50" s="62"/>
      <c r="DG50" s="62"/>
      <c r="DH50" s="62"/>
      <c r="DI50" s="62"/>
      <c r="DJ50" s="62"/>
      <c r="DK50" s="62"/>
      <c r="DL50" s="62"/>
      <c r="DM50" s="62"/>
      <c r="DN50" s="62"/>
      <c r="DO50" s="62"/>
      <c r="DP50" s="62"/>
      <c r="DQ50" s="62"/>
      <c r="DR50" s="62"/>
      <c r="DS50" s="62"/>
      <c r="DT50" s="62"/>
      <c r="DU50" s="62"/>
      <c r="DV50" s="62"/>
      <c r="DW50" s="62"/>
      <c r="DX50" s="62"/>
      <c r="DY50" s="62"/>
      <c r="DZ50" s="62"/>
      <c r="EA50" s="62"/>
      <c r="EB50" s="62"/>
      <c r="EC50" s="62"/>
      <c r="ED50" s="62"/>
      <c r="EE50" s="62"/>
      <c r="EF50" s="62"/>
      <c r="EG50" s="62"/>
      <c r="EH50" s="62"/>
      <c r="EI50" s="62"/>
      <c r="EJ50" s="62"/>
      <c r="EK50" s="62"/>
      <c r="EL50" s="62"/>
      <c r="EM50" s="62"/>
      <c r="EN50" s="62"/>
      <c r="EO50" s="62"/>
      <c r="EP50" s="62"/>
      <c r="EQ50" s="62"/>
      <c r="ER50" s="62"/>
      <c r="ES50" s="62"/>
      <c r="ET50" s="62"/>
      <c r="EU50" s="62"/>
      <c r="EV50" s="62"/>
      <c r="EW50" s="62"/>
      <c r="EX50" s="62"/>
      <c r="EY50" s="62"/>
      <c r="EZ50" s="62"/>
      <c r="FA50" s="62"/>
      <c r="FB50" s="62"/>
      <c r="FC50" s="62"/>
      <c r="FD50" s="62"/>
      <c r="FE50" s="62"/>
      <c r="FF50" s="62"/>
      <c r="FG50" s="62"/>
      <c r="FH50" s="62"/>
      <c r="FI50" s="62"/>
      <c r="FJ50" s="62"/>
      <c r="FK50" s="62"/>
      <c r="FL50" s="62"/>
      <c r="FM50" s="62"/>
      <c r="FN50" s="62"/>
      <c r="FO50" s="62"/>
      <c r="FP50" s="62"/>
      <c r="FQ50" s="62"/>
      <c r="FR50" s="62"/>
      <c r="FS50" s="62"/>
      <c r="FT50" s="62"/>
      <c r="FU50" s="62"/>
      <c r="FV50" s="62"/>
      <c r="FW50" s="62"/>
      <c r="FX50" s="62"/>
      <c r="FY50" s="62"/>
      <c r="FZ50" s="62"/>
      <c r="GA50" s="62"/>
      <c r="GB50" s="62"/>
      <c r="GC50" s="62"/>
      <c r="GD50" s="62"/>
      <c r="GE50" s="62"/>
      <c r="GF50" s="62"/>
      <c r="GG50" s="62"/>
      <c r="GH50" s="62"/>
      <c r="GI50" s="62"/>
      <c r="GJ50" s="62"/>
      <c r="GK50" s="62"/>
      <c r="GL50" s="62"/>
      <c r="GM50" s="62"/>
      <c r="GN50" s="62"/>
      <c r="GO50" s="62"/>
      <c r="GP50" s="62"/>
      <c r="GQ50" s="62"/>
      <c r="GR50" s="62"/>
      <c r="GS50" s="62"/>
      <c r="GT50" s="62"/>
      <c r="GU50" s="62"/>
      <c r="GV50" s="62"/>
      <c r="GW50" s="62"/>
      <c r="GX50" s="62"/>
      <c r="GY50" s="62"/>
      <c r="GZ50" s="62"/>
      <c r="HA50" s="62"/>
      <c r="HB50" s="62"/>
      <c r="HC50" s="62"/>
      <c r="HD50" s="62"/>
      <c r="HE50" s="62"/>
      <c r="HF50" s="62"/>
      <c r="HG50" s="62"/>
      <c r="HH50" s="62"/>
      <c r="HI50" s="62"/>
      <c r="HJ50" s="62"/>
      <c r="HK50" s="62"/>
      <c r="HL50" s="62"/>
      <c r="HM50" s="62"/>
      <c r="HN50" s="62"/>
      <c r="HO50" s="62"/>
      <c r="HP50" s="62"/>
      <c r="HQ50" s="62"/>
      <c r="HR50" s="62"/>
      <c r="HS50" s="62"/>
      <c r="HT50" s="62"/>
      <c r="HU50" s="62"/>
      <c r="HV50" s="62"/>
      <c r="HW50" s="62"/>
      <c r="HX50" s="62"/>
      <c r="HY50" s="62"/>
      <c r="HZ50" s="62"/>
      <c r="IA50" s="62"/>
      <c r="IB50" s="62"/>
      <c r="IC50" s="62"/>
      <c r="ID50" s="62"/>
      <c r="IE50" s="62"/>
      <c r="IF50" s="62"/>
      <c r="IG50" s="62"/>
      <c r="IH50" s="62"/>
      <c r="II50" s="62"/>
      <c r="IJ50" s="62"/>
      <c r="IK50" s="62"/>
      <c r="IL50" s="62"/>
      <c r="IM50" s="62"/>
      <c r="IN50" s="62"/>
      <c r="IO50" s="62"/>
      <c r="IP50" s="62"/>
      <c r="IQ50" s="62"/>
      <c r="IR50" s="62"/>
      <c r="IS50" s="62"/>
      <c r="IT50" s="62"/>
      <c r="IU50" s="62"/>
      <c r="IV50" s="62"/>
    </row>
    <row r="51" spans="1:256" ht="14.25" customHeight="1">
      <c r="A51" s="227">
        <v>31</v>
      </c>
      <c r="B51" s="228"/>
      <c r="C51" s="229"/>
      <c r="D51" s="229"/>
      <c r="E51" s="230"/>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c r="BO51" s="62"/>
      <c r="BP51" s="62"/>
      <c r="BQ51" s="62"/>
      <c r="BR51" s="62"/>
      <c r="BS51" s="62"/>
      <c r="BT51" s="62"/>
      <c r="BU51" s="62"/>
      <c r="BV51" s="62"/>
      <c r="BW51" s="62"/>
      <c r="BX51" s="62"/>
      <c r="BY51" s="62"/>
      <c r="BZ51" s="62"/>
      <c r="CA51" s="62"/>
      <c r="CB51" s="62"/>
      <c r="CC51" s="62"/>
      <c r="CD51" s="62"/>
      <c r="CE51" s="62"/>
      <c r="CF51" s="62"/>
      <c r="CG51" s="62"/>
      <c r="CH51" s="62"/>
      <c r="CI51" s="62"/>
      <c r="CJ51" s="62"/>
      <c r="CK51" s="62"/>
      <c r="CL51" s="62"/>
      <c r="CM51" s="62"/>
      <c r="CN51" s="62"/>
      <c r="CO51" s="62"/>
      <c r="CP51" s="62"/>
      <c r="CQ51" s="62"/>
      <c r="CR51" s="62"/>
      <c r="CS51" s="62"/>
      <c r="CT51" s="62"/>
      <c r="CU51" s="62"/>
      <c r="CV51" s="62"/>
      <c r="CW51" s="62"/>
      <c r="CX51" s="62"/>
      <c r="CY51" s="62"/>
      <c r="CZ51" s="62"/>
      <c r="DA51" s="62"/>
      <c r="DB51" s="62"/>
      <c r="DC51" s="62"/>
      <c r="DD51" s="62"/>
      <c r="DE51" s="62"/>
      <c r="DF51" s="62"/>
      <c r="DG51" s="62"/>
      <c r="DH51" s="62"/>
      <c r="DI51" s="62"/>
      <c r="DJ51" s="62"/>
      <c r="DK51" s="62"/>
      <c r="DL51" s="62"/>
      <c r="DM51" s="62"/>
      <c r="DN51" s="62"/>
      <c r="DO51" s="62"/>
      <c r="DP51" s="62"/>
      <c r="DQ51" s="62"/>
      <c r="DR51" s="62"/>
      <c r="DS51" s="62"/>
      <c r="DT51" s="62"/>
      <c r="DU51" s="62"/>
      <c r="DV51" s="62"/>
      <c r="DW51" s="62"/>
      <c r="DX51" s="62"/>
      <c r="DY51" s="62"/>
      <c r="DZ51" s="62"/>
      <c r="EA51" s="62"/>
      <c r="EB51" s="62"/>
      <c r="EC51" s="62"/>
      <c r="ED51" s="62"/>
      <c r="EE51" s="62"/>
      <c r="EF51" s="62"/>
      <c r="EG51" s="62"/>
      <c r="EH51" s="62"/>
      <c r="EI51" s="62"/>
      <c r="EJ51" s="62"/>
      <c r="EK51" s="62"/>
      <c r="EL51" s="62"/>
      <c r="EM51" s="62"/>
      <c r="EN51" s="62"/>
      <c r="EO51" s="62"/>
      <c r="EP51" s="62"/>
      <c r="EQ51" s="62"/>
      <c r="ER51" s="62"/>
      <c r="ES51" s="62"/>
      <c r="ET51" s="62"/>
      <c r="EU51" s="62"/>
      <c r="EV51" s="62"/>
      <c r="EW51" s="62"/>
      <c r="EX51" s="62"/>
      <c r="EY51" s="62"/>
      <c r="EZ51" s="62"/>
      <c r="FA51" s="62"/>
      <c r="FB51" s="62"/>
      <c r="FC51" s="62"/>
      <c r="FD51" s="62"/>
      <c r="FE51" s="62"/>
      <c r="FF51" s="62"/>
      <c r="FG51" s="62"/>
      <c r="FH51" s="62"/>
      <c r="FI51" s="62"/>
      <c r="FJ51" s="62"/>
      <c r="FK51" s="62"/>
      <c r="FL51" s="62"/>
      <c r="FM51" s="62"/>
      <c r="FN51" s="62"/>
      <c r="FO51" s="62"/>
      <c r="FP51" s="62"/>
      <c r="FQ51" s="62"/>
      <c r="FR51" s="62"/>
      <c r="FS51" s="62"/>
      <c r="FT51" s="62"/>
      <c r="FU51" s="62"/>
      <c r="FV51" s="62"/>
      <c r="FW51" s="62"/>
      <c r="FX51" s="62"/>
      <c r="FY51" s="62"/>
      <c r="FZ51" s="62"/>
      <c r="GA51" s="62"/>
      <c r="GB51" s="62"/>
      <c r="GC51" s="62"/>
      <c r="GD51" s="62"/>
      <c r="GE51" s="62"/>
      <c r="GF51" s="62"/>
      <c r="GG51" s="62"/>
      <c r="GH51" s="62"/>
      <c r="GI51" s="62"/>
      <c r="GJ51" s="62"/>
      <c r="GK51" s="62"/>
      <c r="GL51" s="62"/>
      <c r="GM51" s="62"/>
      <c r="GN51" s="62"/>
      <c r="GO51" s="62"/>
      <c r="GP51" s="62"/>
      <c r="GQ51" s="62"/>
      <c r="GR51" s="62"/>
      <c r="GS51" s="62"/>
      <c r="GT51" s="62"/>
      <c r="GU51" s="62"/>
      <c r="GV51" s="62"/>
      <c r="GW51" s="62"/>
      <c r="GX51" s="62"/>
      <c r="GY51" s="62"/>
      <c r="GZ51" s="62"/>
      <c r="HA51" s="62"/>
      <c r="HB51" s="62"/>
      <c r="HC51" s="62"/>
      <c r="HD51" s="62"/>
      <c r="HE51" s="62"/>
      <c r="HF51" s="62"/>
      <c r="HG51" s="62"/>
      <c r="HH51" s="62"/>
      <c r="HI51" s="62"/>
      <c r="HJ51" s="62"/>
      <c r="HK51" s="62"/>
      <c r="HL51" s="62"/>
      <c r="HM51" s="62"/>
      <c r="HN51" s="62"/>
      <c r="HO51" s="62"/>
      <c r="HP51" s="62"/>
      <c r="HQ51" s="62"/>
      <c r="HR51" s="62"/>
      <c r="HS51" s="62"/>
      <c r="HT51" s="62"/>
      <c r="HU51" s="62"/>
      <c r="HV51" s="62"/>
      <c r="HW51" s="62"/>
      <c r="HX51" s="62"/>
      <c r="HY51" s="62"/>
      <c r="HZ51" s="62"/>
      <c r="IA51" s="62"/>
      <c r="IB51" s="62"/>
      <c r="IC51" s="62"/>
      <c r="ID51" s="62"/>
      <c r="IE51" s="62"/>
      <c r="IF51" s="62"/>
      <c r="IG51" s="62"/>
      <c r="IH51" s="62"/>
      <c r="II51" s="62"/>
      <c r="IJ51" s="62"/>
      <c r="IK51" s="62"/>
      <c r="IL51" s="62"/>
      <c r="IM51" s="62"/>
      <c r="IN51" s="62"/>
      <c r="IO51" s="62"/>
      <c r="IP51" s="62"/>
      <c r="IQ51" s="62"/>
      <c r="IR51" s="62"/>
      <c r="IS51" s="62"/>
      <c r="IT51" s="62"/>
      <c r="IU51" s="62"/>
      <c r="IV51" s="62"/>
    </row>
    <row r="52" spans="1:256" ht="12.75" customHeight="1">
      <c r="A52" s="227">
        <v>32</v>
      </c>
      <c r="B52" s="228"/>
      <c r="C52" s="229"/>
      <c r="D52" s="229"/>
      <c r="E52" s="230"/>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c r="BO52" s="62"/>
      <c r="BP52" s="62"/>
      <c r="BQ52" s="62"/>
      <c r="BR52" s="62"/>
      <c r="BS52" s="62"/>
      <c r="BT52" s="62"/>
      <c r="BU52" s="62"/>
      <c r="BV52" s="62"/>
      <c r="BW52" s="62"/>
      <c r="BX52" s="62"/>
      <c r="BY52" s="62"/>
      <c r="BZ52" s="62"/>
      <c r="CA52" s="62"/>
      <c r="CB52" s="62"/>
      <c r="CC52" s="62"/>
      <c r="CD52" s="62"/>
      <c r="CE52" s="62"/>
      <c r="CF52" s="62"/>
      <c r="CG52" s="62"/>
      <c r="CH52" s="62"/>
      <c r="CI52" s="62"/>
      <c r="CJ52" s="62"/>
      <c r="CK52" s="62"/>
      <c r="CL52" s="62"/>
      <c r="CM52" s="62"/>
      <c r="CN52" s="62"/>
      <c r="CO52" s="62"/>
      <c r="CP52" s="62"/>
      <c r="CQ52" s="62"/>
      <c r="CR52" s="62"/>
      <c r="CS52" s="62"/>
      <c r="CT52" s="62"/>
      <c r="CU52" s="62"/>
      <c r="CV52" s="62"/>
      <c r="CW52" s="62"/>
      <c r="CX52" s="62"/>
      <c r="CY52" s="62"/>
      <c r="CZ52" s="62"/>
      <c r="DA52" s="62"/>
      <c r="DB52" s="62"/>
      <c r="DC52" s="62"/>
      <c r="DD52" s="62"/>
      <c r="DE52" s="62"/>
      <c r="DF52" s="62"/>
      <c r="DG52" s="62"/>
      <c r="DH52" s="62"/>
      <c r="DI52" s="62"/>
      <c r="DJ52" s="62"/>
      <c r="DK52" s="62"/>
      <c r="DL52" s="62"/>
      <c r="DM52" s="62"/>
      <c r="DN52" s="62"/>
      <c r="DO52" s="62"/>
      <c r="DP52" s="62"/>
      <c r="DQ52" s="62"/>
      <c r="DR52" s="62"/>
      <c r="DS52" s="62"/>
      <c r="DT52" s="62"/>
      <c r="DU52" s="62"/>
      <c r="DV52" s="62"/>
      <c r="DW52" s="62"/>
      <c r="DX52" s="62"/>
      <c r="DY52" s="62"/>
      <c r="DZ52" s="62"/>
      <c r="EA52" s="62"/>
      <c r="EB52" s="62"/>
      <c r="EC52" s="62"/>
      <c r="ED52" s="62"/>
      <c r="EE52" s="62"/>
      <c r="EF52" s="62"/>
      <c r="EG52" s="62"/>
      <c r="EH52" s="62"/>
      <c r="EI52" s="62"/>
      <c r="EJ52" s="62"/>
      <c r="EK52" s="62"/>
      <c r="EL52" s="62"/>
      <c r="EM52" s="62"/>
      <c r="EN52" s="62"/>
      <c r="EO52" s="62"/>
      <c r="EP52" s="62"/>
      <c r="EQ52" s="62"/>
      <c r="ER52" s="62"/>
      <c r="ES52" s="62"/>
      <c r="ET52" s="62"/>
      <c r="EU52" s="62"/>
      <c r="EV52" s="62"/>
      <c r="EW52" s="62"/>
      <c r="EX52" s="62"/>
      <c r="EY52" s="62"/>
      <c r="EZ52" s="62"/>
      <c r="FA52" s="62"/>
      <c r="FB52" s="62"/>
      <c r="FC52" s="62"/>
      <c r="FD52" s="62"/>
      <c r="FE52" s="62"/>
      <c r="FF52" s="62"/>
      <c r="FG52" s="62"/>
      <c r="FH52" s="62"/>
      <c r="FI52" s="62"/>
      <c r="FJ52" s="62"/>
      <c r="FK52" s="62"/>
      <c r="FL52" s="62"/>
      <c r="FM52" s="62"/>
      <c r="FN52" s="62"/>
      <c r="FO52" s="62"/>
      <c r="FP52" s="62"/>
      <c r="FQ52" s="62"/>
      <c r="FR52" s="62"/>
      <c r="FS52" s="62"/>
      <c r="FT52" s="62"/>
      <c r="FU52" s="62"/>
      <c r="FV52" s="62"/>
      <c r="FW52" s="62"/>
      <c r="FX52" s="62"/>
      <c r="FY52" s="62"/>
      <c r="FZ52" s="62"/>
      <c r="GA52" s="62"/>
      <c r="GB52" s="62"/>
      <c r="GC52" s="62"/>
      <c r="GD52" s="62"/>
      <c r="GE52" s="62"/>
      <c r="GF52" s="62"/>
      <c r="GG52" s="62"/>
      <c r="GH52" s="62"/>
      <c r="GI52" s="62"/>
      <c r="GJ52" s="62"/>
      <c r="GK52" s="62"/>
      <c r="GL52" s="62"/>
      <c r="GM52" s="62"/>
      <c r="GN52" s="62"/>
      <c r="GO52" s="62"/>
      <c r="GP52" s="62"/>
      <c r="GQ52" s="62"/>
      <c r="GR52" s="62"/>
      <c r="GS52" s="62"/>
      <c r="GT52" s="62"/>
      <c r="GU52" s="62"/>
      <c r="GV52" s="62"/>
      <c r="GW52" s="62"/>
      <c r="GX52" s="62"/>
      <c r="GY52" s="62"/>
      <c r="GZ52" s="62"/>
      <c r="HA52" s="62"/>
      <c r="HB52" s="62"/>
      <c r="HC52" s="62"/>
      <c r="HD52" s="62"/>
      <c r="HE52" s="62"/>
      <c r="HF52" s="62"/>
      <c r="HG52" s="62"/>
      <c r="HH52" s="62"/>
      <c r="HI52" s="62"/>
      <c r="HJ52" s="62"/>
      <c r="HK52" s="62"/>
      <c r="HL52" s="62"/>
      <c r="HM52" s="62"/>
      <c r="HN52" s="62"/>
      <c r="HO52" s="62"/>
      <c r="HP52" s="62"/>
      <c r="HQ52" s="62"/>
      <c r="HR52" s="62"/>
      <c r="HS52" s="62"/>
      <c r="HT52" s="62"/>
      <c r="HU52" s="62"/>
      <c r="HV52" s="62"/>
      <c r="HW52" s="62"/>
      <c r="HX52" s="62"/>
      <c r="HY52" s="62"/>
      <c r="HZ52" s="62"/>
      <c r="IA52" s="62"/>
      <c r="IB52" s="62"/>
      <c r="IC52" s="62"/>
      <c r="ID52" s="62"/>
      <c r="IE52" s="62"/>
      <c r="IF52" s="62"/>
      <c r="IG52" s="62"/>
      <c r="IH52" s="62"/>
      <c r="II52" s="62"/>
      <c r="IJ52" s="62"/>
      <c r="IK52" s="62"/>
      <c r="IL52" s="62"/>
      <c r="IM52" s="62"/>
      <c r="IN52" s="62"/>
      <c r="IO52" s="62"/>
      <c r="IP52" s="62"/>
      <c r="IQ52" s="62"/>
      <c r="IR52" s="62"/>
      <c r="IS52" s="62"/>
      <c r="IT52" s="62"/>
      <c r="IU52" s="62"/>
      <c r="IV52" s="62"/>
    </row>
    <row r="53" spans="1:256" ht="12.75" customHeight="1">
      <c r="A53" s="227">
        <v>33</v>
      </c>
      <c r="B53" s="228"/>
      <c r="C53" s="229"/>
      <c r="D53" s="229"/>
      <c r="E53" s="230"/>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2"/>
      <c r="BS53" s="62"/>
      <c r="BT53" s="62"/>
      <c r="BU53" s="62"/>
      <c r="BV53" s="62"/>
      <c r="BW53" s="62"/>
      <c r="BX53" s="62"/>
      <c r="BY53" s="62"/>
      <c r="BZ53" s="62"/>
      <c r="CA53" s="62"/>
      <c r="CB53" s="62"/>
      <c r="CC53" s="62"/>
      <c r="CD53" s="62"/>
      <c r="CE53" s="62"/>
      <c r="CF53" s="62"/>
      <c r="CG53" s="62"/>
      <c r="CH53" s="62"/>
      <c r="CI53" s="62"/>
      <c r="CJ53" s="62"/>
      <c r="CK53" s="62"/>
      <c r="CL53" s="62"/>
      <c r="CM53" s="62"/>
      <c r="CN53" s="62"/>
      <c r="CO53" s="62"/>
      <c r="CP53" s="62"/>
      <c r="CQ53" s="62"/>
      <c r="CR53" s="62"/>
      <c r="CS53" s="62"/>
      <c r="CT53" s="62"/>
      <c r="CU53" s="62"/>
      <c r="CV53" s="62"/>
      <c r="CW53" s="62"/>
      <c r="CX53" s="62"/>
      <c r="CY53" s="62"/>
      <c r="CZ53" s="62"/>
      <c r="DA53" s="62"/>
      <c r="DB53" s="62"/>
      <c r="DC53" s="62"/>
      <c r="DD53" s="62"/>
      <c r="DE53" s="62"/>
      <c r="DF53" s="62"/>
      <c r="DG53" s="62"/>
      <c r="DH53" s="62"/>
      <c r="DI53" s="62"/>
      <c r="DJ53" s="62"/>
      <c r="DK53" s="62"/>
      <c r="DL53" s="62"/>
      <c r="DM53" s="62"/>
      <c r="DN53" s="62"/>
      <c r="DO53" s="62"/>
      <c r="DP53" s="62"/>
      <c r="DQ53" s="62"/>
      <c r="DR53" s="62"/>
      <c r="DS53" s="62"/>
      <c r="DT53" s="62"/>
      <c r="DU53" s="62"/>
      <c r="DV53" s="62"/>
      <c r="DW53" s="62"/>
      <c r="DX53" s="62"/>
      <c r="DY53" s="62"/>
      <c r="DZ53" s="62"/>
      <c r="EA53" s="62"/>
      <c r="EB53" s="62"/>
      <c r="EC53" s="62"/>
      <c r="ED53" s="62"/>
      <c r="EE53" s="62"/>
      <c r="EF53" s="62"/>
      <c r="EG53" s="62"/>
      <c r="EH53" s="62"/>
      <c r="EI53" s="62"/>
      <c r="EJ53" s="62"/>
      <c r="EK53" s="62"/>
      <c r="EL53" s="62"/>
      <c r="EM53" s="62"/>
      <c r="EN53" s="62"/>
      <c r="EO53" s="62"/>
      <c r="EP53" s="62"/>
      <c r="EQ53" s="62"/>
      <c r="ER53" s="62"/>
      <c r="ES53" s="62"/>
      <c r="ET53" s="62"/>
      <c r="EU53" s="62"/>
      <c r="EV53" s="62"/>
      <c r="EW53" s="62"/>
      <c r="EX53" s="62"/>
      <c r="EY53" s="62"/>
      <c r="EZ53" s="62"/>
      <c r="FA53" s="62"/>
      <c r="FB53" s="62"/>
      <c r="FC53" s="62"/>
      <c r="FD53" s="62"/>
      <c r="FE53" s="62"/>
      <c r="FF53" s="62"/>
      <c r="FG53" s="62"/>
      <c r="FH53" s="62"/>
      <c r="FI53" s="62"/>
      <c r="FJ53" s="62"/>
      <c r="FK53" s="62"/>
      <c r="FL53" s="62"/>
      <c r="FM53" s="62"/>
      <c r="FN53" s="62"/>
      <c r="FO53" s="62"/>
      <c r="FP53" s="62"/>
      <c r="FQ53" s="62"/>
      <c r="FR53" s="62"/>
      <c r="FS53" s="62"/>
      <c r="FT53" s="62"/>
      <c r="FU53" s="62"/>
      <c r="FV53" s="62"/>
      <c r="FW53" s="62"/>
      <c r="FX53" s="62"/>
      <c r="FY53" s="62"/>
      <c r="FZ53" s="62"/>
      <c r="GA53" s="62"/>
      <c r="GB53" s="62"/>
      <c r="GC53" s="62"/>
      <c r="GD53" s="62"/>
      <c r="GE53" s="62"/>
      <c r="GF53" s="62"/>
      <c r="GG53" s="62"/>
      <c r="GH53" s="62"/>
      <c r="GI53" s="62"/>
      <c r="GJ53" s="62"/>
      <c r="GK53" s="62"/>
      <c r="GL53" s="62"/>
      <c r="GM53" s="62"/>
      <c r="GN53" s="62"/>
      <c r="GO53" s="62"/>
      <c r="GP53" s="62"/>
      <c r="GQ53" s="62"/>
      <c r="GR53" s="62"/>
      <c r="GS53" s="62"/>
      <c r="GT53" s="62"/>
      <c r="GU53" s="62"/>
      <c r="GV53" s="62"/>
      <c r="GW53" s="62"/>
      <c r="GX53" s="62"/>
      <c r="GY53" s="62"/>
      <c r="GZ53" s="62"/>
      <c r="HA53" s="62"/>
      <c r="HB53" s="62"/>
      <c r="HC53" s="62"/>
      <c r="HD53" s="62"/>
      <c r="HE53" s="62"/>
      <c r="HF53" s="62"/>
      <c r="HG53" s="62"/>
      <c r="HH53" s="62"/>
      <c r="HI53" s="62"/>
      <c r="HJ53" s="62"/>
      <c r="HK53" s="62"/>
      <c r="HL53" s="62"/>
      <c r="HM53" s="62"/>
      <c r="HN53" s="62"/>
      <c r="HO53" s="62"/>
      <c r="HP53" s="62"/>
      <c r="HQ53" s="62"/>
      <c r="HR53" s="62"/>
      <c r="HS53" s="62"/>
      <c r="HT53" s="62"/>
      <c r="HU53" s="62"/>
      <c r="HV53" s="62"/>
      <c r="HW53" s="62"/>
      <c r="HX53" s="62"/>
      <c r="HY53" s="62"/>
      <c r="HZ53" s="62"/>
      <c r="IA53" s="62"/>
      <c r="IB53" s="62"/>
      <c r="IC53" s="62"/>
      <c r="ID53" s="62"/>
      <c r="IE53" s="62"/>
      <c r="IF53" s="62"/>
      <c r="IG53" s="62"/>
      <c r="IH53" s="62"/>
      <c r="II53" s="62"/>
      <c r="IJ53" s="62"/>
      <c r="IK53" s="62"/>
      <c r="IL53" s="62"/>
      <c r="IM53" s="62"/>
      <c r="IN53" s="62"/>
      <c r="IO53" s="62"/>
      <c r="IP53" s="62"/>
      <c r="IQ53" s="62"/>
      <c r="IR53" s="62"/>
      <c r="IS53" s="62"/>
      <c r="IT53" s="62"/>
      <c r="IU53" s="62"/>
      <c r="IV53" s="62"/>
    </row>
    <row r="54" spans="1:256" ht="12.75" customHeight="1">
      <c r="A54" s="227">
        <v>34</v>
      </c>
      <c r="B54" s="228"/>
      <c r="C54" s="229"/>
      <c r="D54" s="229"/>
      <c r="E54" s="230"/>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c r="BZ54" s="62"/>
      <c r="CA54" s="62"/>
      <c r="CB54" s="62"/>
      <c r="CC54" s="62"/>
      <c r="CD54" s="62"/>
      <c r="CE54" s="62"/>
      <c r="CF54" s="62"/>
      <c r="CG54" s="62"/>
      <c r="CH54" s="62"/>
      <c r="CI54" s="62"/>
      <c r="CJ54" s="62"/>
      <c r="CK54" s="62"/>
      <c r="CL54" s="62"/>
      <c r="CM54" s="62"/>
      <c r="CN54" s="62"/>
      <c r="CO54" s="62"/>
      <c r="CP54" s="62"/>
      <c r="CQ54" s="62"/>
      <c r="CR54" s="62"/>
      <c r="CS54" s="62"/>
      <c r="CT54" s="62"/>
      <c r="CU54" s="62"/>
      <c r="CV54" s="62"/>
      <c r="CW54" s="62"/>
      <c r="CX54" s="62"/>
      <c r="CY54" s="62"/>
      <c r="CZ54" s="62"/>
      <c r="DA54" s="62"/>
      <c r="DB54" s="62"/>
      <c r="DC54" s="62"/>
      <c r="DD54" s="62"/>
      <c r="DE54" s="62"/>
      <c r="DF54" s="62"/>
      <c r="DG54" s="62"/>
      <c r="DH54" s="62"/>
      <c r="DI54" s="62"/>
      <c r="DJ54" s="62"/>
      <c r="DK54" s="62"/>
      <c r="DL54" s="62"/>
      <c r="DM54" s="62"/>
      <c r="DN54" s="62"/>
      <c r="DO54" s="62"/>
      <c r="DP54" s="62"/>
      <c r="DQ54" s="62"/>
      <c r="DR54" s="62"/>
      <c r="DS54" s="62"/>
      <c r="DT54" s="62"/>
      <c r="DU54" s="62"/>
      <c r="DV54" s="62"/>
      <c r="DW54" s="62"/>
      <c r="DX54" s="62"/>
      <c r="DY54" s="62"/>
      <c r="DZ54" s="62"/>
      <c r="EA54" s="62"/>
      <c r="EB54" s="62"/>
      <c r="EC54" s="62"/>
      <c r="ED54" s="62"/>
      <c r="EE54" s="62"/>
      <c r="EF54" s="62"/>
      <c r="EG54" s="62"/>
      <c r="EH54" s="62"/>
      <c r="EI54" s="62"/>
      <c r="EJ54" s="62"/>
      <c r="EK54" s="62"/>
      <c r="EL54" s="62"/>
      <c r="EM54" s="62"/>
      <c r="EN54" s="62"/>
      <c r="EO54" s="62"/>
      <c r="EP54" s="62"/>
      <c r="EQ54" s="62"/>
      <c r="ER54" s="62"/>
      <c r="ES54" s="62"/>
      <c r="ET54" s="62"/>
      <c r="EU54" s="62"/>
      <c r="EV54" s="62"/>
      <c r="EW54" s="62"/>
      <c r="EX54" s="62"/>
      <c r="EY54" s="62"/>
      <c r="EZ54" s="62"/>
      <c r="FA54" s="62"/>
      <c r="FB54" s="62"/>
      <c r="FC54" s="62"/>
      <c r="FD54" s="62"/>
      <c r="FE54" s="62"/>
      <c r="FF54" s="62"/>
      <c r="FG54" s="62"/>
      <c r="FH54" s="62"/>
      <c r="FI54" s="62"/>
      <c r="FJ54" s="62"/>
      <c r="FK54" s="62"/>
      <c r="FL54" s="62"/>
      <c r="FM54" s="62"/>
      <c r="FN54" s="62"/>
      <c r="FO54" s="62"/>
      <c r="FP54" s="62"/>
      <c r="FQ54" s="62"/>
      <c r="FR54" s="62"/>
      <c r="FS54" s="62"/>
      <c r="FT54" s="62"/>
      <c r="FU54" s="62"/>
      <c r="FV54" s="62"/>
      <c r="FW54" s="62"/>
      <c r="FX54" s="62"/>
      <c r="FY54" s="62"/>
      <c r="FZ54" s="62"/>
      <c r="GA54" s="62"/>
      <c r="GB54" s="62"/>
      <c r="GC54" s="62"/>
      <c r="GD54" s="62"/>
      <c r="GE54" s="62"/>
      <c r="GF54" s="62"/>
      <c r="GG54" s="62"/>
      <c r="GH54" s="62"/>
      <c r="GI54" s="62"/>
      <c r="GJ54" s="62"/>
      <c r="GK54" s="62"/>
      <c r="GL54" s="62"/>
      <c r="GM54" s="62"/>
      <c r="GN54" s="62"/>
      <c r="GO54" s="62"/>
      <c r="GP54" s="62"/>
      <c r="GQ54" s="62"/>
      <c r="GR54" s="62"/>
      <c r="GS54" s="62"/>
      <c r="GT54" s="62"/>
      <c r="GU54" s="62"/>
      <c r="GV54" s="62"/>
      <c r="GW54" s="62"/>
      <c r="GX54" s="62"/>
      <c r="GY54" s="62"/>
      <c r="GZ54" s="62"/>
      <c r="HA54" s="62"/>
      <c r="HB54" s="62"/>
      <c r="HC54" s="62"/>
      <c r="HD54" s="62"/>
      <c r="HE54" s="62"/>
      <c r="HF54" s="62"/>
      <c r="HG54" s="62"/>
      <c r="HH54" s="62"/>
      <c r="HI54" s="62"/>
      <c r="HJ54" s="62"/>
      <c r="HK54" s="62"/>
      <c r="HL54" s="62"/>
      <c r="HM54" s="62"/>
      <c r="HN54" s="62"/>
      <c r="HO54" s="62"/>
      <c r="HP54" s="62"/>
      <c r="HQ54" s="62"/>
      <c r="HR54" s="62"/>
      <c r="HS54" s="62"/>
      <c r="HT54" s="62"/>
      <c r="HU54" s="62"/>
      <c r="HV54" s="62"/>
      <c r="HW54" s="62"/>
      <c r="HX54" s="62"/>
      <c r="HY54" s="62"/>
      <c r="HZ54" s="62"/>
      <c r="IA54" s="62"/>
      <c r="IB54" s="62"/>
      <c r="IC54" s="62"/>
      <c r="ID54" s="62"/>
      <c r="IE54" s="62"/>
      <c r="IF54" s="62"/>
      <c r="IG54" s="62"/>
      <c r="IH54" s="62"/>
      <c r="II54" s="62"/>
      <c r="IJ54" s="62"/>
      <c r="IK54" s="62"/>
      <c r="IL54" s="62"/>
      <c r="IM54" s="62"/>
      <c r="IN54" s="62"/>
      <c r="IO54" s="62"/>
      <c r="IP54" s="62"/>
      <c r="IQ54" s="62"/>
      <c r="IR54" s="62"/>
      <c r="IS54" s="62"/>
      <c r="IT54" s="62"/>
      <c r="IU54" s="62"/>
      <c r="IV54" s="62"/>
    </row>
    <row r="55" spans="1:256" ht="12.75" customHeight="1">
      <c r="A55" s="227">
        <v>35</v>
      </c>
      <c r="B55" s="228"/>
      <c r="C55" s="229"/>
      <c r="D55" s="229"/>
      <c r="E55" s="230"/>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c r="CC55" s="62"/>
      <c r="CD55" s="62"/>
      <c r="CE55" s="62"/>
      <c r="CF55" s="62"/>
      <c r="CG55" s="62"/>
      <c r="CH55" s="62"/>
      <c r="CI55" s="62"/>
      <c r="CJ55" s="62"/>
      <c r="CK55" s="62"/>
      <c r="CL55" s="62"/>
      <c r="CM55" s="62"/>
      <c r="CN55" s="62"/>
      <c r="CO55" s="62"/>
      <c r="CP55" s="62"/>
      <c r="CQ55" s="62"/>
      <c r="CR55" s="62"/>
      <c r="CS55" s="62"/>
      <c r="CT55" s="62"/>
      <c r="CU55" s="62"/>
      <c r="CV55" s="62"/>
      <c r="CW55" s="62"/>
      <c r="CX55" s="62"/>
      <c r="CY55" s="62"/>
      <c r="CZ55" s="62"/>
      <c r="DA55" s="62"/>
      <c r="DB55" s="62"/>
      <c r="DC55" s="62"/>
      <c r="DD55" s="62"/>
      <c r="DE55" s="62"/>
      <c r="DF55" s="62"/>
      <c r="DG55" s="62"/>
      <c r="DH55" s="62"/>
      <c r="DI55" s="62"/>
      <c r="DJ55" s="62"/>
      <c r="DK55" s="62"/>
      <c r="DL55" s="62"/>
      <c r="DM55" s="62"/>
      <c r="DN55" s="62"/>
      <c r="DO55" s="62"/>
      <c r="DP55" s="62"/>
      <c r="DQ55" s="62"/>
      <c r="DR55" s="62"/>
      <c r="DS55" s="62"/>
      <c r="DT55" s="62"/>
      <c r="DU55" s="62"/>
      <c r="DV55" s="62"/>
      <c r="DW55" s="62"/>
      <c r="DX55" s="62"/>
      <c r="DY55" s="62"/>
      <c r="DZ55" s="62"/>
      <c r="EA55" s="62"/>
      <c r="EB55" s="62"/>
      <c r="EC55" s="62"/>
      <c r="ED55" s="62"/>
      <c r="EE55" s="62"/>
      <c r="EF55" s="62"/>
      <c r="EG55" s="62"/>
      <c r="EH55" s="62"/>
      <c r="EI55" s="62"/>
      <c r="EJ55" s="62"/>
      <c r="EK55" s="62"/>
      <c r="EL55" s="62"/>
      <c r="EM55" s="62"/>
      <c r="EN55" s="62"/>
      <c r="EO55" s="62"/>
      <c r="EP55" s="62"/>
      <c r="EQ55" s="62"/>
      <c r="ER55" s="62"/>
      <c r="ES55" s="62"/>
      <c r="ET55" s="62"/>
      <c r="EU55" s="62"/>
      <c r="EV55" s="62"/>
      <c r="EW55" s="62"/>
      <c r="EX55" s="62"/>
      <c r="EY55" s="62"/>
      <c r="EZ55" s="62"/>
      <c r="FA55" s="62"/>
      <c r="FB55" s="62"/>
      <c r="FC55" s="62"/>
      <c r="FD55" s="62"/>
      <c r="FE55" s="62"/>
      <c r="FF55" s="62"/>
      <c r="FG55" s="62"/>
      <c r="FH55" s="62"/>
      <c r="FI55" s="62"/>
      <c r="FJ55" s="62"/>
      <c r="FK55" s="62"/>
      <c r="FL55" s="62"/>
      <c r="FM55" s="62"/>
      <c r="FN55" s="62"/>
      <c r="FO55" s="62"/>
      <c r="FP55" s="62"/>
      <c r="FQ55" s="62"/>
      <c r="FR55" s="62"/>
      <c r="FS55" s="62"/>
      <c r="FT55" s="62"/>
      <c r="FU55" s="62"/>
      <c r="FV55" s="62"/>
      <c r="FW55" s="62"/>
      <c r="FX55" s="62"/>
      <c r="FY55" s="62"/>
      <c r="FZ55" s="62"/>
      <c r="GA55" s="62"/>
      <c r="GB55" s="62"/>
      <c r="GC55" s="62"/>
      <c r="GD55" s="62"/>
      <c r="GE55" s="62"/>
      <c r="GF55" s="62"/>
      <c r="GG55" s="62"/>
      <c r="GH55" s="62"/>
      <c r="GI55" s="62"/>
      <c r="GJ55" s="62"/>
      <c r="GK55" s="62"/>
      <c r="GL55" s="62"/>
      <c r="GM55" s="62"/>
      <c r="GN55" s="62"/>
      <c r="GO55" s="62"/>
      <c r="GP55" s="62"/>
      <c r="GQ55" s="62"/>
      <c r="GR55" s="62"/>
      <c r="GS55" s="62"/>
      <c r="GT55" s="62"/>
      <c r="GU55" s="62"/>
      <c r="GV55" s="62"/>
      <c r="GW55" s="62"/>
      <c r="GX55" s="62"/>
      <c r="GY55" s="62"/>
      <c r="GZ55" s="62"/>
      <c r="HA55" s="62"/>
      <c r="HB55" s="62"/>
      <c r="HC55" s="62"/>
      <c r="HD55" s="62"/>
      <c r="HE55" s="62"/>
      <c r="HF55" s="62"/>
      <c r="HG55" s="62"/>
      <c r="HH55" s="62"/>
      <c r="HI55" s="62"/>
      <c r="HJ55" s="62"/>
      <c r="HK55" s="62"/>
      <c r="HL55" s="62"/>
      <c r="HM55" s="62"/>
      <c r="HN55" s="62"/>
      <c r="HO55" s="62"/>
      <c r="HP55" s="62"/>
      <c r="HQ55" s="62"/>
      <c r="HR55" s="62"/>
      <c r="HS55" s="62"/>
      <c r="HT55" s="62"/>
      <c r="HU55" s="62"/>
      <c r="HV55" s="62"/>
      <c r="HW55" s="62"/>
      <c r="HX55" s="62"/>
      <c r="HY55" s="62"/>
      <c r="HZ55" s="62"/>
      <c r="IA55" s="62"/>
      <c r="IB55" s="62"/>
      <c r="IC55" s="62"/>
      <c r="ID55" s="62"/>
      <c r="IE55" s="62"/>
      <c r="IF55" s="62"/>
      <c r="IG55" s="62"/>
      <c r="IH55" s="62"/>
      <c r="II55" s="62"/>
      <c r="IJ55" s="62"/>
      <c r="IK55" s="62"/>
      <c r="IL55" s="62"/>
      <c r="IM55" s="62"/>
      <c r="IN55" s="62"/>
      <c r="IO55" s="62"/>
      <c r="IP55" s="62"/>
      <c r="IQ55" s="62"/>
      <c r="IR55" s="62"/>
      <c r="IS55" s="62"/>
      <c r="IT55" s="62"/>
      <c r="IU55" s="62"/>
      <c r="IV55" s="62"/>
    </row>
    <row r="56" spans="1:256" ht="13.5" customHeight="1">
      <c r="A56" s="227">
        <v>36</v>
      </c>
      <c r="B56" s="228"/>
      <c r="C56" s="229"/>
      <c r="D56" s="229"/>
      <c r="E56" s="230"/>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c r="BO56" s="62"/>
      <c r="BP56" s="62"/>
      <c r="BQ56" s="62"/>
      <c r="BR56" s="62"/>
      <c r="BS56" s="62"/>
      <c r="BT56" s="62"/>
      <c r="BU56" s="62"/>
      <c r="BV56" s="62"/>
      <c r="BW56" s="62"/>
      <c r="BX56" s="62"/>
      <c r="BY56" s="62"/>
      <c r="BZ56" s="62"/>
      <c r="CA56" s="62"/>
      <c r="CB56" s="62"/>
      <c r="CC56" s="62"/>
      <c r="CD56" s="62"/>
      <c r="CE56" s="62"/>
      <c r="CF56" s="62"/>
      <c r="CG56" s="62"/>
      <c r="CH56" s="62"/>
      <c r="CI56" s="62"/>
      <c r="CJ56" s="62"/>
      <c r="CK56" s="62"/>
      <c r="CL56" s="62"/>
      <c r="CM56" s="62"/>
      <c r="CN56" s="62"/>
      <c r="CO56" s="62"/>
      <c r="CP56" s="62"/>
      <c r="CQ56" s="62"/>
      <c r="CR56" s="62"/>
      <c r="CS56" s="62"/>
      <c r="CT56" s="62"/>
      <c r="CU56" s="62"/>
      <c r="CV56" s="62"/>
      <c r="CW56" s="62"/>
      <c r="CX56" s="62"/>
      <c r="CY56" s="62"/>
      <c r="CZ56" s="62"/>
      <c r="DA56" s="62"/>
      <c r="DB56" s="62"/>
      <c r="DC56" s="62"/>
      <c r="DD56" s="62"/>
      <c r="DE56" s="62"/>
      <c r="DF56" s="62"/>
      <c r="DG56" s="62"/>
      <c r="DH56" s="62"/>
      <c r="DI56" s="62"/>
      <c r="DJ56" s="62"/>
      <c r="DK56" s="62"/>
      <c r="DL56" s="62"/>
      <c r="DM56" s="62"/>
      <c r="DN56" s="62"/>
      <c r="DO56" s="62"/>
      <c r="DP56" s="62"/>
      <c r="DQ56" s="62"/>
      <c r="DR56" s="62"/>
      <c r="DS56" s="62"/>
      <c r="DT56" s="62"/>
      <c r="DU56" s="62"/>
      <c r="DV56" s="62"/>
      <c r="DW56" s="62"/>
      <c r="DX56" s="62"/>
      <c r="DY56" s="62"/>
      <c r="DZ56" s="62"/>
      <c r="EA56" s="62"/>
      <c r="EB56" s="62"/>
      <c r="EC56" s="62"/>
      <c r="ED56" s="62"/>
      <c r="EE56" s="62"/>
      <c r="EF56" s="62"/>
      <c r="EG56" s="62"/>
      <c r="EH56" s="62"/>
      <c r="EI56" s="62"/>
      <c r="EJ56" s="62"/>
      <c r="EK56" s="62"/>
      <c r="EL56" s="62"/>
      <c r="EM56" s="62"/>
      <c r="EN56" s="62"/>
      <c r="EO56" s="62"/>
      <c r="EP56" s="62"/>
      <c r="EQ56" s="62"/>
      <c r="ER56" s="62"/>
      <c r="ES56" s="62"/>
      <c r="ET56" s="62"/>
      <c r="EU56" s="62"/>
      <c r="EV56" s="62"/>
      <c r="EW56" s="62"/>
      <c r="EX56" s="62"/>
      <c r="EY56" s="62"/>
      <c r="EZ56" s="62"/>
      <c r="FA56" s="62"/>
      <c r="FB56" s="62"/>
      <c r="FC56" s="62"/>
      <c r="FD56" s="62"/>
      <c r="FE56" s="62"/>
      <c r="FF56" s="62"/>
      <c r="FG56" s="62"/>
      <c r="FH56" s="62"/>
      <c r="FI56" s="62"/>
      <c r="FJ56" s="62"/>
      <c r="FK56" s="62"/>
      <c r="FL56" s="62"/>
      <c r="FM56" s="62"/>
      <c r="FN56" s="62"/>
      <c r="FO56" s="62"/>
      <c r="FP56" s="62"/>
      <c r="FQ56" s="62"/>
      <c r="FR56" s="62"/>
      <c r="FS56" s="62"/>
      <c r="FT56" s="62"/>
      <c r="FU56" s="62"/>
      <c r="FV56" s="62"/>
      <c r="FW56" s="62"/>
      <c r="FX56" s="62"/>
      <c r="FY56" s="62"/>
      <c r="FZ56" s="62"/>
      <c r="GA56" s="62"/>
      <c r="GB56" s="62"/>
      <c r="GC56" s="62"/>
      <c r="GD56" s="62"/>
      <c r="GE56" s="62"/>
      <c r="GF56" s="62"/>
      <c r="GG56" s="62"/>
      <c r="GH56" s="62"/>
      <c r="GI56" s="62"/>
      <c r="GJ56" s="62"/>
      <c r="GK56" s="62"/>
      <c r="GL56" s="62"/>
      <c r="GM56" s="62"/>
      <c r="GN56" s="62"/>
      <c r="GO56" s="62"/>
      <c r="GP56" s="62"/>
      <c r="GQ56" s="62"/>
      <c r="GR56" s="62"/>
      <c r="GS56" s="62"/>
      <c r="GT56" s="62"/>
      <c r="GU56" s="62"/>
      <c r="GV56" s="62"/>
      <c r="GW56" s="62"/>
      <c r="GX56" s="62"/>
      <c r="GY56" s="62"/>
      <c r="GZ56" s="62"/>
      <c r="HA56" s="62"/>
      <c r="HB56" s="62"/>
      <c r="HC56" s="62"/>
      <c r="HD56" s="62"/>
      <c r="HE56" s="62"/>
      <c r="HF56" s="62"/>
      <c r="HG56" s="62"/>
      <c r="HH56" s="62"/>
      <c r="HI56" s="62"/>
      <c r="HJ56" s="62"/>
      <c r="HK56" s="62"/>
      <c r="HL56" s="62"/>
      <c r="HM56" s="62"/>
      <c r="HN56" s="62"/>
      <c r="HO56" s="62"/>
      <c r="HP56" s="62"/>
      <c r="HQ56" s="62"/>
      <c r="HR56" s="62"/>
      <c r="HS56" s="62"/>
      <c r="HT56" s="62"/>
      <c r="HU56" s="62"/>
      <c r="HV56" s="62"/>
      <c r="HW56" s="62"/>
      <c r="HX56" s="62"/>
      <c r="HY56" s="62"/>
      <c r="HZ56" s="62"/>
      <c r="IA56" s="62"/>
      <c r="IB56" s="62"/>
      <c r="IC56" s="62"/>
      <c r="ID56" s="62"/>
      <c r="IE56" s="62"/>
      <c r="IF56" s="62"/>
      <c r="IG56" s="62"/>
      <c r="IH56" s="62"/>
      <c r="II56" s="62"/>
      <c r="IJ56" s="62"/>
      <c r="IK56" s="62"/>
      <c r="IL56" s="62"/>
      <c r="IM56" s="62"/>
      <c r="IN56" s="62"/>
      <c r="IO56" s="62"/>
      <c r="IP56" s="62"/>
      <c r="IQ56" s="62"/>
      <c r="IR56" s="62"/>
      <c r="IS56" s="62"/>
      <c r="IT56" s="62"/>
      <c r="IU56" s="62"/>
      <c r="IV56" s="62"/>
    </row>
    <row r="57" spans="1:256" ht="12.75" customHeight="1">
      <c r="A57" s="227">
        <v>37</v>
      </c>
      <c r="B57" s="228"/>
      <c r="C57" s="229"/>
      <c r="D57" s="229"/>
      <c r="E57" s="230"/>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c r="EO57" s="62"/>
      <c r="EP57" s="62"/>
      <c r="EQ57" s="62"/>
      <c r="ER57" s="62"/>
      <c r="ES57" s="62"/>
      <c r="ET57" s="62"/>
      <c r="EU57" s="62"/>
      <c r="EV57" s="62"/>
      <c r="EW57" s="62"/>
      <c r="EX57" s="62"/>
      <c r="EY57" s="62"/>
      <c r="EZ57" s="62"/>
      <c r="FA57" s="62"/>
      <c r="FB57" s="62"/>
      <c r="FC57" s="62"/>
      <c r="FD57" s="62"/>
      <c r="FE57" s="62"/>
      <c r="FF57" s="62"/>
      <c r="FG57" s="62"/>
      <c r="FH57" s="62"/>
      <c r="FI57" s="62"/>
      <c r="FJ57" s="62"/>
      <c r="FK57" s="62"/>
      <c r="FL57" s="62"/>
      <c r="FM57" s="62"/>
      <c r="FN57" s="62"/>
      <c r="FO57" s="62"/>
      <c r="FP57" s="62"/>
      <c r="FQ57" s="62"/>
      <c r="FR57" s="62"/>
      <c r="FS57" s="62"/>
      <c r="FT57" s="62"/>
      <c r="FU57" s="62"/>
      <c r="FV57" s="62"/>
      <c r="FW57" s="62"/>
      <c r="FX57" s="62"/>
      <c r="FY57" s="62"/>
      <c r="FZ57" s="62"/>
      <c r="GA57" s="62"/>
      <c r="GB57" s="62"/>
      <c r="GC57" s="62"/>
      <c r="GD57" s="62"/>
      <c r="GE57" s="62"/>
      <c r="GF57" s="62"/>
      <c r="GG57" s="62"/>
      <c r="GH57" s="62"/>
      <c r="GI57" s="62"/>
      <c r="GJ57" s="62"/>
      <c r="GK57" s="62"/>
      <c r="GL57" s="62"/>
      <c r="GM57" s="62"/>
      <c r="GN57" s="62"/>
      <c r="GO57" s="62"/>
      <c r="GP57" s="62"/>
      <c r="GQ57" s="62"/>
      <c r="GR57" s="62"/>
      <c r="GS57" s="62"/>
      <c r="GT57" s="62"/>
      <c r="GU57" s="62"/>
      <c r="GV57" s="62"/>
      <c r="GW57" s="62"/>
      <c r="GX57" s="62"/>
      <c r="GY57" s="62"/>
      <c r="GZ57" s="62"/>
      <c r="HA57" s="62"/>
      <c r="HB57" s="62"/>
      <c r="HC57" s="62"/>
      <c r="HD57" s="62"/>
      <c r="HE57" s="62"/>
      <c r="HF57" s="62"/>
      <c r="HG57" s="62"/>
      <c r="HH57" s="62"/>
      <c r="HI57" s="62"/>
      <c r="HJ57" s="62"/>
      <c r="HK57" s="62"/>
      <c r="HL57" s="62"/>
      <c r="HM57" s="62"/>
      <c r="HN57" s="62"/>
      <c r="HO57" s="62"/>
      <c r="HP57" s="62"/>
      <c r="HQ57" s="62"/>
      <c r="HR57" s="62"/>
      <c r="HS57" s="62"/>
      <c r="HT57" s="62"/>
      <c r="HU57" s="62"/>
      <c r="HV57" s="62"/>
      <c r="HW57" s="62"/>
      <c r="HX57" s="62"/>
      <c r="HY57" s="62"/>
      <c r="HZ57" s="62"/>
      <c r="IA57" s="62"/>
      <c r="IB57" s="62"/>
      <c r="IC57" s="62"/>
      <c r="ID57" s="62"/>
      <c r="IE57" s="62"/>
      <c r="IF57" s="62"/>
      <c r="IG57" s="62"/>
      <c r="IH57" s="62"/>
      <c r="II57" s="62"/>
      <c r="IJ57" s="62"/>
      <c r="IK57" s="62"/>
      <c r="IL57" s="62"/>
      <c r="IM57" s="62"/>
      <c r="IN57" s="62"/>
      <c r="IO57" s="62"/>
      <c r="IP57" s="62"/>
      <c r="IQ57" s="62"/>
      <c r="IR57" s="62"/>
      <c r="IS57" s="62"/>
      <c r="IT57" s="62"/>
      <c r="IU57" s="62"/>
      <c r="IV57" s="62"/>
    </row>
    <row r="58" spans="1:256" ht="12.75" customHeight="1">
      <c r="A58" s="227">
        <v>38</v>
      </c>
      <c r="B58" s="228"/>
      <c r="C58" s="229"/>
      <c r="D58" s="229"/>
      <c r="E58" s="230"/>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62"/>
      <c r="BY58" s="62"/>
      <c r="BZ58" s="62"/>
      <c r="CA58" s="62"/>
      <c r="CB58" s="62"/>
      <c r="CC58" s="62"/>
      <c r="CD58" s="62"/>
      <c r="CE58" s="62"/>
      <c r="CF58" s="62"/>
      <c r="CG58" s="62"/>
      <c r="CH58" s="62"/>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c r="DU58" s="62"/>
      <c r="DV58" s="62"/>
      <c r="DW58" s="62"/>
      <c r="DX58" s="62"/>
      <c r="DY58" s="62"/>
      <c r="DZ58" s="62"/>
      <c r="EA58" s="62"/>
      <c r="EB58" s="62"/>
      <c r="EC58" s="62"/>
      <c r="ED58" s="62"/>
      <c r="EE58" s="62"/>
      <c r="EF58" s="62"/>
      <c r="EG58" s="62"/>
      <c r="EH58" s="62"/>
      <c r="EI58" s="62"/>
      <c r="EJ58" s="62"/>
      <c r="EK58" s="62"/>
      <c r="EL58" s="62"/>
      <c r="EM58" s="62"/>
      <c r="EN58" s="62"/>
      <c r="EO58" s="62"/>
      <c r="EP58" s="62"/>
      <c r="EQ58" s="62"/>
      <c r="ER58" s="62"/>
      <c r="ES58" s="62"/>
      <c r="ET58" s="62"/>
      <c r="EU58" s="62"/>
      <c r="EV58" s="62"/>
      <c r="EW58" s="62"/>
      <c r="EX58" s="62"/>
      <c r="EY58" s="62"/>
      <c r="EZ58" s="62"/>
      <c r="FA58" s="62"/>
      <c r="FB58" s="62"/>
      <c r="FC58" s="62"/>
      <c r="FD58" s="62"/>
      <c r="FE58" s="62"/>
      <c r="FF58" s="62"/>
      <c r="FG58" s="62"/>
      <c r="FH58" s="62"/>
      <c r="FI58" s="62"/>
      <c r="FJ58" s="62"/>
      <c r="FK58" s="62"/>
      <c r="FL58" s="62"/>
      <c r="FM58" s="62"/>
      <c r="FN58" s="62"/>
      <c r="FO58" s="62"/>
      <c r="FP58" s="62"/>
      <c r="FQ58" s="62"/>
      <c r="FR58" s="62"/>
      <c r="FS58" s="62"/>
      <c r="FT58" s="62"/>
      <c r="FU58" s="62"/>
      <c r="FV58" s="62"/>
      <c r="FW58" s="62"/>
      <c r="FX58" s="62"/>
      <c r="FY58" s="62"/>
      <c r="FZ58" s="62"/>
      <c r="GA58" s="62"/>
      <c r="GB58" s="62"/>
      <c r="GC58" s="62"/>
      <c r="GD58" s="62"/>
      <c r="GE58" s="62"/>
      <c r="GF58" s="62"/>
      <c r="GG58" s="62"/>
      <c r="GH58" s="62"/>
      <c r="GI58" s="62"/>
      <c r="GJ58" s="62"/>
      <c r="GK58" s="62"/>
      <c r="GL58" s="62"/>
      <c r="GM58" s="62"/>
      <c r="GN58" s="62"/>
      <c r="GO58" s="62"/>
      <c r="GP58" s="62"/>
      <c r="GQ58" s="62"/>
      <c r="GR58" s="62"/>
      <c r="GS58" s="62"/>
      <c r="GT58" s="62"/>
      <c r="GU58" s="62"/>
      <c r="GV58" s="62"/>
      <c r="GW58" s="62"/>
      <c r="GX58" s="62"/>
      <c r="GY58" s="62"/>
      <c r="GZ58" s="62"/>
      <c r="HA58" s="62"/>
      <c r="HB58" s="62"/>
      <c r="HC58" s="62"/>
      <c r="HD58" s="62"/>
      <c r="HE58" s="62"/>
      <c r="HF58" s="62"/>
      <c r="HG58" s="62"/>
      <c r="HH58" s="62"/>
      <c r="HI58" s="62"/>
      <c r="HJ58" s="62"/>
      <c r="HK58" s="62"/>
      <c r="HL58" s="62"/>
      <c r="HM58" s="62"/>
      <c r="HN58" s="62"/>
      <c r="HO58" s="62"/>
      <c r="HP58" s="62"/>
      <c r="HQ58" s="62"/>
      <c r="HR58" s="62"/>
      <c r="HS58" s="62"/>
      <c r="HT58" s="62"/>
      <c r="HU58" s="62"/>
      <c r="HV58" s="62"/>
      <c r="HW58" s="62"/>
      <c r="HX58" s="62"/>
      <c r="HY58" s="62"/>
      <c r="HZ58" s="62"/>
      <c r="IA58" s="62"/>
      <c r="IB58" s="62"/>
      <c r="IC58" s="62"/>
      <c r="ID58" s="62"/>
      <c r="IE58" s="62"/>
      <c r="IF58" s="62"/>
      <c r="IG58" s="62"/>
      <c r="IH58" s="62"/>
      <c r="II58" s="62"/>
      <c r="IJ58" s="62"/>
      <c r="IK58" s="62"/>
      <c r="IL58" s="62"/>
      <c r="IM58" s="62"/>
      <c r="IN58" s="62"/>
      <c r="IO58" s="62"/>
      <c r="IP58" s="62"/>
      <c r="IQ58" s="62"/>
      <c r="IR58" s="62"/>
      <c r="IS58" s="62"/>
      <c r="IT58" s="62"/>
      <c r="IU58" s="62"/>
      <c r="IV58" s="62"/>
    </row>
    <row r="59" spans="1:256" ht="12" customHeight="1">
      <c r="A59" s="227">
        <v>39</v>
      </c>
      <c r="B59" s="228"/>
      <c r="C59" s="229"/>
      <c r="D59" s="229"/>
      <c r="E59" s="230"/>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c r="GC59" s="62"/>
      <c r="GD59" s="62"/>
      <c r="GE59" s="62"/>
      <c r="GF59" s="62"/>
      <c r="GG59" s="62"/>
      <c r="GH59" s="62"/>
      <c r="GI59" s="62"/>
      <c r="GJ59" s="62"/>
      <c r="GK59" s="62"/>
      <c r="GL59" s="62"/>
      <c r="GM59" s="62"/>
      <c r="GN59" s="62"/>
      <c r="GO59" s="62"/>
      <c r="GP59" s="62"/>
      <c r="GQ59" s="62"/>
      <c r="GR59" s="62"/>
      <c r="GS59" s="62"/>
      <c r="GT59" s="62"/>
      <c r="GU59" s="62"/>
      <c r="GV59" s="62"/>
      <c r="GW59" s="62"/>
      <c r="GX59" s="62"/>
      <c r="GY59" s="62"/>
      <c r="GZ59" s="62"/>
      <c r="HA59" s="62"/>
      <c r="HB59" s="62"/>
      <c r="HC59" s="62"/>
      <c r="HD59" s="62"/>
      <c r="HE59" s="62"/>
      <c r="HF59" s="62"/>
      <c r="HG59" s="62"/>
      <c r="HH59" s="62"/>
      <c r="HI59" s="62"/>
      <c r="HJ59" s="62"/>
      <c r="HK59" s="62"/>
      <c r="HL59" s="62"/>
      <c r="HM59" s="62"/>
      <c r="HN59" s="62"/>
      <c r="HO59" s="62"/>
      <c r="HP59" s="62"/>
      <c r="HQ59" s="62"/>
      <c r="HR59" s="62"/>
      <c r="HS59" s="62"/>
      <c r="HT59" s="62"/>
      <c r="HU59" s="62"/>
      <c r="HV59" s="62"/>
      <c r="HW59" s="62"/>
      <c r="HX59" s="62"/>
      <c r="HY59" s="62"/>
      <c r="HZ59" s="62"/>
      <c r="IA59" s="62"/>
      <c r="IB59" s="62"/>
      <c r="IC59" s="62"/>
      <c r="ID59" s="62"/>
      <c r="IE59" s="62"/>
      <c r="IF59" s="62"/>
      <c r="IG59" s="62"/>
      <c r="IH59" s="62"/>
      <c r="II59" s="62"/>
      <c r="IJ59" s="62"/>
      <c r="IK59" s="62"/>
      <c r="IL59" s="62"/>
      <c r="IM59" s="62"/>
      <c r="IN59" s="62"/>
      <c r="IO59" s="62"/>
      <c r="IP59" s="62"/>
      <c r="IQ59" s="62"/>
      <c r="IR59" s="62"/>
      <c r="IS59" s="62"/>
      <c r="IT59" s="62"/>
      <c r="IU59" s="62"/>
      <c r="IV59" s="62"/>
    </row>
    <row r="60" spans="1:256" ht="12" customHeight="1">
      <c r="A60" s="231">
        <v>40</v>
      </c>
      <c r="B60" s="232"/>
      <c r="C60" s="233"/>
      <c r="D60" s="233"/>
      <c r="E60" s="234"/>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2"/>
      <c r="CD60" s="62"/>
      <c r="CE60" s="62"/>
      <c r="CF60" s="62"/>
      <c r="CG60" s="62"/>
      <c r="CH60" s="62"/>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c r="DU60" s="62"/>
      <c r="DV60" s="62"/>
      <c r="DW60" s="62"/>
      <c r="DX60" s="62"/>
      <c r="DY60" s="62"/>
      <c r="DZ60" s="62"/>
      <c r="EA60" s="62"/>
      <c r="EB60" s="62"/>
      <c r="EC60" s="62"/>
      <c r="ED60" s="62"/>
      <c r="EE60" s="62"/>
      <c r="EF60" s="62"/>
      <c r="EG60" s="62"/>
      <c r="EH60" s="62"/>
      <c r="EI60" s="62"/>
      <c r="EJ60" s="62"/>
      <c r="EK60" s="62"/>
      <c r="EL60" s="62"/>
      <c r="EM60" s="62"/>
      <c r="EN60" s="62"/>
      <c r="EO60" s="62"/>
      <c r="EP60" s="62"/>
      <c r="EQ60" s="62"/>
      <c r="ER60" s="62"/>
      <c r="ES60" s="62"/>
      <c r="ET60" s="62"/>
      <c r="EU60" s="62"/>
      <c r="EV60" s="62"/>
      <c r="EW60" s="62"/>
      <c r="EX60" s="62"/>
      <c r="EY60" s="62"/>
      <c r="EZ60" s="62"/>
      <c r="FA60" s="62"/>
      <c r="FB60" s="62"/>
      <c r="FC60" s="62"/>
      <c r="FD60" s="62"/>
      <c r="FE60" s="62"/>
      <c r="FF60" s="62"/>
      <c r="FG60" s="62"/>
      <c r="FH60" s="62"/>
      <c r="FI60" s="62"/>
      <c r="FJ60" s="62"/>
      <c r="FK60" s="62"/>
      <c r="FL60" s="62"/>
      <c r="FM60" s="62"/>
      <c r="FN60" s="62"/>
      <c r="FO60" s="62"/>
      <c r="FP60" s="62"/>
      <c r="FQ60" s="62"/>
      <c r="FR60" s="62"/>
      <c r="FS60" s="62"/>
      <c r="FT60" s="62"/>
      <c r="FU60" s="62"/>
      <c r="FV60" s="62"/>
      <c r="FW60" s="62"/>
      <c r="FX60" s="62"/>
      <c r="FY60" s="62"/>
      <c r="FZ60" s="62"/>
      <c r="GA60" s="62"/>
      <c r="GB60" s="62"/>
      <c r="GC60" s="62"/>
      <c r="GD60" s="62"/>
      <c r="GE60" s="62"/>
      <c r="GF60" s="62"/>
      <c r="GG60" s="62"/>
      <c r="GH60" s="62"/>
      <c r="GI60" s="62"/>
      <c r="GJ60" s="62"/>
      <c r="GK60" s="62"/>
      <c r="GL60" s="62"/>
      <c r="GM60" s="62"/>
      <c r="GN60" s="62"/>
      <c r="GO60" s="62"/>
      <c r="GP60" s="62"/>
      <c r="GQ60" s="62"/>
      <c r="GR60" s="62"/>
      <c r="GS60" s="62"/>
      <c r="GT60" s="62"/>
      <c r="GU60" s="62"/>
      <c r="GV60" s="62"/>
      <c r="GW60" s="62"/>
      <c r="GX60" s="62"/>
      <c r="GY60" s="62"/>
      <c r="GZ60" s="62"/>
      <c r="HA60" s="62"/>
      <c r="HB60" s="62"/>
      <c r="HC60" s="62"/>
      <c r="HD60" s="62"/>
      <c r="HE60" s="62"/>
      <c r="HF60" s="62"/>
      <c r="HG60" s="62"/>
      <c r="HH60" s="62"/>
      <c r="HI60" s="62"/>
      <c r="HJ60" s="62"/>
      <c r="HK60" s="62"/>
      <c r="HL60" s="62"/>
      <c r="HM60" s="62"/>
      <c r="HN60" s="62"/>
      <c r="HO60" s="62"/>
      <c r="HP60" s="62"/>
      <c r="HQ60" s="62"/>
      <c r="HR60" s="62"/>
      <c r="HS60" s="62"/>
      <c r="HT60" s="62"/>
      <c r="HU60" s="62"/>
      <c r="HV60" s="62"/>
      <c r="HW60" s="62"/>
      <c r="HX60" s="62"/>
      <c r="HY60" s="62"/>
      <c r="HZ60" s="62"/>
      <c r="IA60" s="62"/>
      <c r="IB60" s="62"/>
      <c r="IC60" s="62"/>
      <c r="ID60" s="62"/>
      <c r="IE60" s="62"/>
      <c r="IF60" s="62"/>
      <c r="IG60" s="62"/>
      <c r="IH60" s="62"/>
      <c r="II60" s="62"/>
      <c r="IJ60" s="62"/>
      <c r="IK60" s="62"/>
      <c r="IL60" s="62"/>
      <c r="IM60" s="62"/>
      <c r="IN60" s="62"/>
      <c r="IO60" s="62"/>
      <c r="IP60" s="62"/>
      <c r="IQ60" s="62"/>
      <c r="IR60" s="62"/>
      <c r="IS60" s="62"/>
      <c r="IT60" s="62"/>
      <c r="IU60" s="62"/>
      <c r="IV60" s="62"/>
    </row>
    <row r="61" spans="1:256" ht="9.9" customHeight="1">
      <c r="A61" s="235"/>
      <c r="B61" s="62"/>
      <c r="C61" s="236"/>
      <c r="D61" s="236"/>
      <c r="E61" s="237"/>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2"/>
      <c r="BS61" s="62"/>
      <c r="BT61" s="62"/>
      <c r="BU61" s="62"/>
      <c r="BV61" s="62"/>
      <c r="BW61" s="62"/>
      <c r="BX61" s="62"/>
      <c r="BY61" s="62"/>
      <c r="BZ61" s="62"/>
      <c r="CA61" s="62"/>
      <c r="CB61" s="62"/>
      <c r="CC61" s="62"/>
      <c r="CD61" s="62"/>
      <c r="CE61" s="62"/>
      <c r="CF61" s="62"/>
      <c r="CG61" s="62"/>
      <c r="CH61" s="62"/>
      <c r="CI61" s="62"/>
      <c r="CJ61" s="62"/>
      <c r="CK61" s="62"/>
      <c r="CL61" s="62"/>
      <c r="CM61" s="62"/>
      <c r="CN61" s="62"/>
      <c r="CO61" s="62"/>
      <c r="CP61" s="62"/>
      <c r="CQ61" s="62"/>
      <c r="CR61" s="62"/>
      <c r="CS61" s="62"/>
      <c r="CT61" s="62"/>
      <c r="CU61" s="62"/>
      <c r="CV61" s="62"/>
      <c r="CW61" s="62"/>
      <c r="CX61" s="62"/>
      <c r="CY61" s="62"/>
      <c r="CZ61" s="62"/>
      <c r="DA61" s="62"/>
      <c r="DB61" s="62"/>
      <c r="DC61" s="62"/>
      <c r="DD61" s="62"/>
      <c r="DE61" s="62"/>
      <c r="DF61" s="62"/>
      <c r="DG61" s="62"/>
      <c r="DH61" s="62"/>
      <c r="DI61" s="62"/>
      <c r="DJ61" s="62"/>
      <c r="DK61" s="62"/>
      <c r="DL61" s="62"/>
      <c r="DM61" s="62"/>
      <c r="DN61" s="62"/>
      <c r="DO61" s="62"/>
      <c r="DP61" s="62"/>
      <c r="DQ61" s="62"/>
      <c r="DR61" s="62"/>
      <c r="DS61" s="62"/>
      <c r="DT61" s="62"/>
      <c r="DU61" s="62"/>
      <c r="DV61" s="62"/>
      <c r="DW61" s="62"/>
      <c r="DX61" s="62"/>
      <c r="DY61" s="62"/>
      <c r="DZ61" s="62"/>
      <c r="EA61" s="62"/>
      <c r="EB61" s="62"/>
      <c r="EC61" s="62"/>
      <c r="ED61" s="62"/>
      <c r="EE61" s="62"/>
      <c r="EF61" s="62"/>
      <c r="EG61" s="62"/>
      <c r="EH61" s="62"/>
      <c r="EI61" s="62"/>
      <c r="EJ61" s="62"/>
      <c r="EK61" s="62"/>
      <c r="EL61" s="62"/>
      <c r="EM61" s="62"/>
      <c r="EN61" s="62"/>
      <c r="EO61" s="62"/>
      <c r="EP61" s="62"/>
      <c r="EQ61" s="62"/>
      <c r="ER61" s="62"/>
      <c r="ES61" s="62"/>
      <c r="ET61" s="62"/>
      <c r="EU61" s="62"/>
      <c r="EV61" s="62"/>
      <c r="EW61" s="62"/>
      <c r="EX61" s="62"/>
      <c r="EY61" s="62"/>
      <c r="EZ61" s="62"/>
      <c r="FA61" s="62"/>
      <c r="FB61" s="62"/>
      <c r="FC61" s="62"/>
      <c r="FD61" s="62"/>
      <c r="FE61" s="62"/>
      <c r="FF61" s="62"/>
      <c r="FG61" s="62"/>
      <c r="FH61" s="62"/>
      <c r="FI61" s="62"/>
      <c r="FJ61" s="62"/>
      <c r="FK61" s="62"/>
      <c r="FL61" s="62"/>
      <c r="FM61" s="62"/>
      <c r="FN61" s="62"/>
      <c r="FO61" s="62"/>
      <c r="FP61" s="62"/>
      <c r="FQ61" s="62"/>
      <c r="FR61" s="62"/>
      <c r="FS61" s="62"/>
      <c r="FT61" s="62"/>
      <c r="FU61" s="62"/>
      <c r="FV61" s="62"/>
      <c r="FW61" s="62"/>
      <c r="FX61" s="62"/>
      <c r="FY61" s="62"/>
      <c r="FZ61" s="62"/>
      <c r="GA61" s="62"/>
      <c r="GB61" s="62"/>
      <c r="GC61" s="62"/>
      <c r="GD61" s="62"/>
      <c r="GE61" s="62"/>
      <c r="GF61" s="62"/>
      <c r="GG61" s="62"/>
      <c r="GH61" s="62"/>
      <c r="GI61" s="62"/>
      <c r="GJ61" s="62"/>
      <c r="GK61" s="62"/>
      <c r="GL61" s="62"/>
      <c r="GM61" s="62"/>
      <c r="GN61" s="62"/>
      <c r="GO61" s="62"/>
      <c r="GP61" s="62"/>
      <c r="GQ61" s="62"/>
      <c r="GR61" s="62"/>
      <c r="GS61" s="62"/>
      <c r="GT61" s="62"/>
      <c r="GU61" s="62"/>
      <c r="GV61" s="62"/>
      <c r="GW61" s="62"/>
      <c r="GX61" s="62"/>
      <c r="GY61" s="62"/>
      <c r="GZ61" s="62"/>
      <c r="HA61" s="62"/>
      <c r="HB61" s="62"/>
      <c r="HC61" s="62"/>
      <c r="HD61" s="62"/>
      <c r="HE61" s="62"/>
      <c r="HF61" s="62"/>
      <c r="HG61" s="62"/>
      <c r="HH61" s="62"/>
      <c r="HI61" s="62"/>
      <c r="HJ61" s="62"/>
      <c r="HK61" s="62"/>
      <c r="HL61" s="62"/>
      <c r="HM61" s="62"/>
      <c r="HN61" s="62"/>
      <c r="HO61" s="62"/>
      <c r="HP61" s="62"/>
      <c r="HQ61" s="62"/>
      <c r="HR61" s="62"/>
      <c r="HS61" s="62"/>
      <c r="HT61" s="62"/>
      <c r="HU61" s="62"/>
      <c r="HV61" s="62"/>
      <c r="HW61" s="62"/>
      <c r="HX61" s="62"/>
      <c r="HY61" s="62"/>
      <c r="HZ61" s="62"/>
      <c r="IA61" s="62"/>
      <c r="IB61" s="62"/>
      <c r="IC61" s="62"/>
      <c r="ID61" s="62"/>
      <c r="IE61" s="62"/>
      <c r="IF61" s="62"/>
      <c r="IG61" s="62"/>
      <c r="IH61" s="62"/>
      <c r="II61" s="62"/>
      <c r="IJ61" s="62"/>
      <c r="IK61" s="62"/>
      <c r="IL61" s="62"/>
      <c r="IM61" s="62"/>
      <c r="IN61" s="62"/>
      <c r="IO61" s="62"/>
      <c r="IP61" s="62"/>
      <c r="IQ61" s="62"/>
      <c r="IR61" s="62"/>
      <c r="IS61" s="62"/>
      <c r="IT61" s="62"/>
      <c r="IU61" s="62"/>
      <c r="IV61" s="62"/>
    </row>
    <row r="62" spans="1:256" ht="9.9" customHeight="1">
      <c r="A62" s="235"/>
      <c r="B62" s="62"/>
      <c r="C62" s="236"/>
      <c r="D62" s="236"/>
      <c r="E62" s="237"/>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62"/>
      <c r="BX62" s="62"/>
      <c r="BY62" s="62"/>
      <c r="BZ62" s="62"/>
      <c r="CA62" s="62"/>
      <c r="CB62" s="62"/>
      <c r="CC62" s="62"/>
      <c r="CD62" s="62"/>
      <c r="CE62" s="62"/>
      <c r="CF62" s="62"/>
      <c r="CG62" s="62"/>
      <c r="CH62" s="62"/>
      <c r="CI62" s="62"/>
      <c r="CJ62" s="62"/>
      <c r="CK62" s="62"/>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c r="DU62" s="62"/>
      <c r="DV62" s="62"/>
      <c r="DW62" s="62"/>
      <c r="DX62" s="62"/>
      <c r="DY62" s="62"/>
      <c r="DZ62" s="62"/>
      <c r="EA62" s="62"/>
      <c r="EB62" s="62"/>
      <c r="EC62" s="62"/>
      <c r="ED62" s="62"/>
      <c r="EE62" s="62"/>
      <c r="EF62" s="62"/>
      <c r="EG62" s="62"/>
      <c r="EH62" s="62"/>
      <c r="EI62" s="62"/>
      <c r="EJ62" s="62"/>
      <c r="EK62" s="62"/>
      <c r="EL62" s="62"/>
      <c r="EM62" s="62"/>
      <c r="EN62" s="62"/>
      <c r="EO62" s="62"/>
      <c r="EP62" s="62"/>
      <c r="EQ62" s="62"/>
      <c r="ER62" s="62"/>
      <c r="ES62" s="62"/>
      <c r="ET62" s="62"/>
      <c r="EU62" s="62"/>
      <c r="EV62" s="62"/>
      <c r="EW62" s="62"/>
      <c r="EX62" s="62"/>
      <c r="EY62" s="62"/>
      <c r="EZ62" s="62"/>
      <c r="FA62" s="62"/>
      <c r="FB62" s="62"/>
      <c r="FC62" s="62"/>
      <c r="FD62" s="62"/>
      <c r="FE62" s="62"/>
      <c r="FF62" s="62"/>
      <c r="FG62" s="62"/>
      <c r="FH62" s="62"/>
      <c r="FI62" s="62"/>
      <c r="FJ62" s="62"/>
      <c r="FK62" s="62"/>
      <c r="FL62" s="62"/>
      <c r="FM62" s="62"/>
      <c r="FN62" s="62"/>
      <c r="FO62" s="62"/>
      <c r="FP62" s="62"/>
      <c r="FQ62" s="62"/>
      <c r="FR62" s="62"/>
      <c r="FS62" s="62"/>
      <c r="FT62" s="62"/>
      <c r="FU62" s="62"/>
      <c r="FV62" s="62"/>
      <c r="FW62" s="62"/>
      <c r="FX62" s="62"/>
      <c r="FY62" s="62"/>
      <c r="FZ62" s="62"/>
      <c r="GA62" s="62"/>
      <c r="GB62" s="62"/>
      <c r="GC62" s="62"/>
      <c r="GD62" s="62"/>
      <c r="GE62" s="62"/>
      <c r="GF62" s="62"/>
      <c r="GG62" s="62"/>
      <c r="GH62" s="62"/>
      <c r="GI62" s="62"/>
      <c r="GJ62" s="62"/>
      <c r="GK62" s="62"/>
      <c r="GL62" s="62"/>
      <c r="GM62" s="62"/>
      <c r="GN62" s="62"/>
      <c r="GO62" s="62"/>
      <c r="GP62" s="62"/>
      <c r="GQ62" s="62"/>
      <c r="GR62" s="62"/>
      <c r="GS62" s="62"/>
      <c r="GT62" s="62"/>
      <c r="GU62" s="62"/>
      <c r="GV62" s="62"/>
      <c r="GW62" s="62"/>
      <c r="GX62" s="62"/>
      <c r="GY62" s="62"/>
      <c r="GZ62" s="62"/>
      <c r="HA62" s="62"/>
      <c r="HB62" s="62"/>
      <c r="HC62" s="62"/>
      <c r="HD62" s="62"/>
      <c r="HE62" s="62"/>
      <c r="HF62" s="62"/>
      <c r="HG62" s="62"/>
      <c r="HH62" s="62"/>
      <c r="HI62" s="62"/>
      <c r="HJ62" s="62"/>
      <c r="HK62" s="62"/>
      <c r="HL62" s="62"/>
      <c r="HM62" s="62"/>
      <c r="HN62" s="62"/>
      <c r="HO62" s="62"/>
      <c r="HP62" s="62"/>
      <c r="HQ62" s="62"/>
      <c r="HR62" s="62"/>
      <c r="HS62" s="62"/>
      <c r="HT62" s="62"/>
      <c r="HU62" s="62"/>
      <c r="HV62" s="62"/>
      <c r="HW62" s="62"/>
      <c r="HX62" s="62"/>
      <c r="HY62" s="62"/>
      <c r="HZ62" s="62"/>
      <c r="IA62" s="62"/>
      <c r="IB62" s="62"/>
      <c r="IC62" s="62"/>
      <c r="ID62" s="62"/>
      <c r="IE62" s="62"/>
      <c r="IF62" s="62"/>
      <c r="IG62" s="62"/>
      <c r="IH62" s="62"/>
      <c r="II62" s="62"/>
      <c r="IJ62" s="62"/>
      <c r="IK62" s="62"/>
      <c r="IL62" s="62"/>
      <c r="IM62" s="62"/>
      <c r="IN62" s="62"/>
      <c r="IO62" s="62"/>
      <c r="IP62" s="62"/>
      <c r="IQ62" s="62"/>
      <c r="IR62" s="62"/>
      <c r="IS62" s="62"/>
      <c r="IT62" s="62"/>
      <c r="IU62" s="62"/>
      <c r="IV62" s="62"/>
    </row>
    <row r="63" spans="1:256" ht="9.9" customHeight="1">
      <c r="A63" s="69"/>
      <c r="B63" s="62"/>
      <c r="C63" s="236"/>
      <c r="D63" s="236"/>
      <c r="E63" s="237"/>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c r="BN63" s="62"/>
      <c r="BO63" s="62"/>
      <c r="BP63" s="62"/>
      <c r="BQ63" s="62"/>
      <c r="BR63" s="62"/>
      <c r="BS63" s="62"/>
      <c r="BT63" s="62"/>
      <c r="BU63" s="62"/>
      <c r="BV63" s="62"/>
      <c r="BW63" s="62"/>
      <c r="BX63" s="62"/>
      <c r="BY63" s="62"/>
      <c r="BZ63" s="62"/>
      <c r="CA63" s="62"/>
      <c r="CB63" s="62"/>
      <c r="CC63" s="62"/>
      <c r="CD63" s="62"/>
      <c r="CE63" s="62"/>
      <c r="CF63" s="62"/>
      <c r="CG63" s="62"/>
      <c r="CH63" s="62"/>
      <c r="CI63" s="62"/>
      <c r="CJ63" s="62"/>
      <c r="CK63" s="62"/>
      <c r="CL63" s="62"/>
      <c r="CM63" s="62"/>
      <c r="CN63" s="62"/>
      <c r="CO63" s="62"/>
      <c r="CP63" s="62"/>
      <c r="CQ63" s="62"/>
      <c r="CR63" s="62"/>
      <c r="CS63" s="62"/>
      <c r="CT63" s="62"/>
      <c r="CU63" s="62"/>
      <c r="CV63" s="62"/>
      <c r="CW63" s="62"/>
      <c r="CX63" s="62"/>
      <c r="CY63" s="62"/>
      <c r="CZ63" s="62"/>
      <c r="DA63" s="62"/>
      <c r="DB63" s="62"/>
      <c r="DC63" s="62"/>
      <c r="DD63" s="62"/>
      <c r="DE63" s="62"/>
      <c r="DF63" s="62"/>
      <c r="DG63" s="62"/>
      <c r="DH63" s="62"/>
      <c r="DI63" s="62"/>
      <c r="DJ63" s="62"/>
      <c r="DK63" s="62"/>
      <c r="DL63" s="62"/>
      <c r="DM63" s="62"/>
      <c r="DN63" s="62"/>
      <c r="DO63" s="62"/>
      <c r="DP63" s="62"/>
      <c r="DQ63" s="62"/>
      <c r="DR63" s="62"/>
      <c r="DS63" s="62"/>
      <c r="DT63" s="62"/>
      <c r="DU63" s="62"/>
      <c r="DV63" s="62"/>
      <c r="DW63" s="62"/>
      <c r="DX63" s="62"/>
      <c r="DY63" s="62"/>
      <c r="DZ63" s="62"/>
      <c r="EA63" s="62"/>
      <c r="EB63" s="62"/>
      <c r="EC63" s="62"/>
      <c r="ED63" s="62"/>
      <c r="EE63" s="62"/>
      <c r="EF63" s="62"/>
      <c r="EG63" s="62"/>
      <c r="EH63" s="62"/>
      <c r="EI63" s="62"/>
      <c r="EJ63" s="62"/>
      <c r="EK63" s="62"/>
      <c r="EL63" s="62"/>
      <c r="EM63" s="62"/>
      <c r="EN63" s="62"/>
      <c r="EO63" s="62"/>
      <c r="EP63" s="62"/>
      <c r="EQ63" s="62"/>
      <c r="ER63" s="62"/>
      <c r="ES63" s="62"/>
      <c r="ET63" s="62"/>
      <c r="EU63" s="62"/>
      <c r="EV63" s="62"/>
      <c r="EW63" s="62"/>
      <c r="EX63" s="62"/>
      <c r="EY63" s="62"/>
      <c r="EZ63" s="62"/>
      <c r="FA63" s="62"/>
      <c r="FB63" s="62"/>
      <c r="FC63" s="62"/>
      <c r="FD63" s="62"/>
      <c r="FE63" s="62"/>
      <c r="FF63" s="62"/>
      <c r="FG63" s="62"/>
      <c r="FH63" s="62"/>
      <c r="FI63" s="62"/>
      <c r="FJ63" s="62"/>
      <c r="FK63" s="62"/>
      <c r="FL63" s="62"/>
      <c r="FM63" s="62"/>
      <c r="FN63" s="62"/>
      <c r="FO63" s="62"/>
      <c r="FP63" s="62"/>
      <c r="FQ63" s="62"/>
      <c r="FR63" s="62"/>
      <c r="FS63" s="62"/>
      <c r="FT63" s="62"/>
      <c r="FU63" s="62"/>
      <c r="FV63" s="62"/>
      <c r="FW63" s="62"/>
      <c r="FX63" s="62"/>
      <c r="FY63" s="62"/>
      <c r="FZ63" s="62"/>
      <c r="GA63" s="62"/>
      <c r="GB63" s="62"/>
      <c r="GC63" s="62"/>
      <c r="GD63" s="62"/>
      <c r="GE63" s="62"/>
      <c r="GF63" s="62"/>
      <c r="GG63" s="62"/>
      <c r="GH63" s="62"/>
      <c r="GI63" s="62"/>
      <c r="GJ63" s="62"/>
      <c r="GK63" s="62"/>
      <c r="GL63" s="62"/>
      <c r="GM63" s="62"/>
      <c r="GN63" s="62"/>
      <c r="GO63" s="62"/>
      <c r="GP63" s="62"/>
      <c r="GQ63" s="62"/>
      <c r="GR63" s="62"/>
      <c r="GS63" s="62"/>
      <c r="GT63" s="62"/>
      <c r="GU63" s="62"/>
      <c r="GV63" s="62"/>
      <c r="GW63" s="62"/>
      <c r="GX63" s="62"/>
      <c r="GY63" s="62"/>
      <c r="GZ63" s="62"/>
      <c r="HA63" s="62"/>
      <c r="HB63" s="62"/>
      <c r="HC63" s="62"/>
      <c r="HD63" s="62"/>
      <c r="HE63" s="62"/>
      <c r="HF63" s="62"/>
      <c r="HG63" s="62"/>
      <c r="HH63" s="62"/>
      <c r="HI63" s="62"/>
      <c r="HJ63" s="62"/>
      <c r="HK63" s="62"/>
      <c r="HL63" s="62"/>
      <c r="HM63" s="62"/>
      <c r="HN63" s="62"/>
      <c r="HO63" s="62"/>
      <c r="HP63" s="62"/>
      <c r="HQ63" s="62"/>
      <c r="HR63" s="62"/>
      <c r="HS63" s="62"/>
      <c r="HT63" s="62"/>
      <c r="HU63" s="62"/>
      <c r="HV63" s="62"/>
      <c r="HW63" s="62"/>
      <c r="HX63" s="62"/>
      <c r="HY63" s="62"/>
      <c r="HZ63" s="62"/>
      <c r="IA63" s="62"/>
      <c r="IB63" s="62"/>
      <c r="IC63" s="62"/>
      <c r="ID63" s="62"/>
      <c r="IE63" s="62"/>
      <c r="IF63" s="62"/>
      <c r="IG63" s="62"/>
      <c r="IH63" s="62"/>
      <c r="II63" s="62"/>
      <c r="IJ63" s="62"/>
      <c r="IK63" s="62"/>
      <c r="IL63" s="62"/>
      <c r="IM63" s="62"/>
      <c r="IN63" s="62"/>
      <c r="IO63" s="62"/>
      <c r="IP63" s="62"/>
      <c r="IQ63" s="62"/>
      <c r="IR63" s="62"/>
      <c r="IS63" s="62"/>
      <c r="IT63" s="62"/>
      <c r="IU63" s="62"/>
      <c r="IV63" s="62"/>
    </row>
    <row r="64" spans="1:256" ht="9.9" customHeight="1" thickBot="1">
      <c r="A64" s="151"/>
      <c r="B64" s="97"/>
      <c r="C64" s="238"/>
      <c r="D64" s="238"/>
      <c r="E64" s="239"/>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c r="FA64" s="62"/>
      <c r="FB64" s="62"/>
      <c r="FC64" s="62"/>
      <c r="FD64" s="62"/>
      <c r="FE64" s="62"/>
      <c r="FF64" s="62"/>
      <c r="FG64" s="62"/>
      <c r="FH64" s="62"/>
      <c r="FI64" s="62"/>
      <c r="FJ64" s="62"/>
      <c r="FK64" s="62"/>
      <c r="FL64" s="62"/>
      <c r="FM64" s="62"/>
      <c r="FN64" s="62"/>
      <c r="FO64" s="62"/>
      <c r="FP64" s="62"/>
      <c r="FQ64" s="62"/>
      <c r="FR64" s="62"/>
      <c r="FS64" s="62"/>
      <c r="FT64" s="62"/>
      <c r="FU64" s="62"/>
      <c r="FV64" s="62"/>
      <c r="FW64" s="62"/>
      <c r="FX64" s="62"/>
      <c r="FY64" s="62"/>
      <c r="FZ64" s="62"/>
      <c r="GA64" s="62"/>
      <c r="GB64" s="62"/>
      <c r="GC64" s="62"/>
      <c r="GD64" s="62"/>
      <c r="GE64" s="62"/>
      <c r="GF64" s="62"/>
      <c r="GG64" s="62"/>
      <c r="GH64" s="62"/>
      <c r="GI64" s="62"/>
      <c r="GJ64" s="62"/>
      <c r="GK64" s="62"/>
      <c r="GL64" s="62"/>
      <c r="GM64" s="62"/>
      <c r="GN64" s="62"/>
      <c r="GO64" s="62"/>
      <c r="GP64" s="62"/>
      <c r="GQ64" s="62"/>
      <c r="GR64" s="62"/>
      <c r="GS64" s="62"/>
      <c r="GT64" s="62"/>
      <c r="GU64" s="62"/>
      <c r="GV64" s="62"/>
      <c r="GW64" s="62"/>
      <c r="GX64" s="62"/>
      <c r="GY64" s="62"/>
      <c r="GZ64" s="62"/>
      <c r="HA64" s="62"/>
      <c r="HB64" s="62"/>
      <c r="HC64" s="62"/>
      <c r="HD64" s="62"/>
      <c r="HE64" s="62"/>
      <c r="HF64" s="62"/>
      <c r="HG64" s="62"/>
      <c r="HH64" s="62"/>
      <c r="HI64" s="62"/>
      <c r="HJ64" s="62"/>
      <c r="HK64" s="62"/>
      <c r="HL64" s="62"/>
      <c r="HM64" s="62"/>
      <c r="HN64" s="62"/>
      <c r="HO64" s="62"/>
      <c r="HP64" s="62"/>
      <c r="HQ64" s="62"/>
      <c r="HR64" s="62"/>
      <c r="HS64" s="62"/>
      <c r="HT64" s="62"/>
      <c r="HU64" s="62"/>
      <c r="HV64" s="62"/>
      <c r="HW64" s="62"/>
      <c r="HX64" s="62"/>
      <c r="HY64" s="62"/>
      <c r="HZ64" s="62"/>
      <c r="IA64" s="62"/>
      <c r="IB64" s="62"/>
      <c r="IC64" s="62"/>
      <c r="ID64" s="62"/>
      <c r="IE64" s="62"/>
      <c r="IF64" s="62"/>
      <c r="IG64" s="62"/>
      <c r="IH64" s="62"/>
      <c r="II64" s="62"/>
      <c r="IJ64" s="62"/>
      <c r="IK64" s="62"/>
      <c r="IL64" s="62"/>
      <c r="IM64" s="62"/>
      <c r="IN64" s="62"/>
      <c r="IO64" s="62"/>
      <c r="IP64" s="62"/>
      <c r="IQ64" s="62"/>
      <c r="IR64" s="62"/>
      <c r="IS64" s="62"/>
      <c r="IT64" s="62"/>
      <c r="IU64" s="62"/>
      <c r="IV64" s="62"/>
    </row>
    <row r="65" spans="1:256">
      <c r="A65" s="240" t="s">
        <v>1645</v>
      </c>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c r="BO65" s="62"/>
      <c r="BP65" s="62"/>
      <c r="BQ65" s="62"/>
      <c r="BR65" s="62"/>
      <c r="BS65" s="62"/>
      <c r="BT65" s="62"/>
      <c r="BU65" s="62"/>
      <c r="BV65" s="62"/>
      <c r="BW65" s="62"/>
      <c r="BX65" s="62"/>
      <c r="BY65" s="62"/>
      <c r="BZ65" s="62"/>
      <c r="CA65" s="62"/>
      <c r="CB65" s="62"/>
      <c r="CC65" s="62"/>
      <c r="CD65" s="62"/>
      <c r="CE65" s="62"/>
      <c r="CF65" s="62"/>
      <c r="CG65" s="62"/>
      <c r="CH65" s="62"/>
      <c r="CI65" s="62"/>
      <c r="CJ65" s="62"/>
      <c r="CK65" s="62"/>
      <c r="CL65" s="62"/>
      <c r="CM65" s="62"/>
      <c r="CN65" s="62"/>
      <c r="CO65" s="62"/>
      <c r="CP65" s="62"/>
      <c r="CQ65" s="62"/>
      <c r="CR65" s="62"/>
      <c r="CS65" s="62"/>
      <c r="CT65" s="62"/>
      <c r="CU65" s="62"/>
      <c r="CV65" s="62"/>
      <c r="CW65" s="62"/>
      <c r="CX65" s="62"/>
      <c r="CY65" s="62"/>
      <c r="CZ65" s="62"/>
      <c r="DA65" s="62"/>
      <c r="DB65" s="62"/>
      <c r="DC65" s="62"/>
      <c r="DD65" s="62"/>
      <c r="DE65" s="62"/>
      <c r="DF65" s="62"/>
      <c r="DG65" s="62"/>
      <c r="DH65" s="62"/>
      <c r="DI65" s="62"/>
      <c r="DJ65" s="62"/>
      <c r="DK65" s="62"/>
      <c r="DL65" s="62"/>
      <c r="DM65" s="62"/>
      <c r="DN65" s="62"/>
      <c r="DO65" s="62"/>
      <c r="DP65" s="62"/>
      <c r="DQ65" s="62"/>
      <c r="DR65" s="62"/>
      <c r="DS65" s="62"/>
      <c r="DT65" s="62"/>
      <c r="DU65" s="62"/>
      <c r="DV65" s="62"/>
      <c r="DW65" s="62"/>
      <c r="DX65" s="62"/>
      <c r="DY65" s="62"/>
      <c r="DZ65" s="62"/>
      <c r="EA65" s="62"/>
      <c r="EB65" s="62"/>
      <c r="EC65" s="62"/>
      <c r="ED65" s="62"/>
      <c r="EE65" s="62"/>
      <c r="EF65" s="62"/>
      <c r="EG65" s="62"/>
      <c r="EH65" s="62"/>
      <c r="EI65" s="62"/>
      <c r="EJ65" s="62"/>
      <c r="EK65" s="62"/>
      <c r="EL65" s="62"/>
      <c r="EM65" s="62"/>
      <c r="EN65" s="62"/>
      <c r="EO65" s="62"/>
      <c r="EP65" s="62"/>
      <c r="EQ65" s="62"/>
      <c r="ER65" s="62"/>
      <c r="ES65" s="62"/>
      <c r="ET65" s="62"/>
      <c r="EU65" s="62"/>
      <c r="EV65" s="62"/>
      <c r="EW65" s="62"/>
      <c r="EX65" s="62"/>
      <c r="EY65" s="62"/>
      <c r="EZ65" s="62"/>
      <c r="FA65" s="62"/>
      <c r="FB65" s="62"/>
      <c r="FC65" s="62"/>
      <c r="FD65" s="62"/>
      <c r="FE65" s="62"/>
      <c r="FF65" s="62"/>
      <c r="FG65" s="62"/>
      <c r="FH65" s="62"/>
      <c r="FI65" s="62"/>
      <c r="FJ65" s="62"/>
      <c r="FK65" s="62"/>
      <c r="FL65" s="62"/>
      <c r="FM65" s="62"/>
      <c r="FN65" s="62"/>
      <c r="FO65" s="62"/>
      <c r="FP65" s="62"/>
      <c r="FQ65" s="62"/>
      <c r="FR65" s="62"/>
      <c r="FS65" s="62"/>
      <c r="FT65" s="62"/>
      <c r="FU65" s="62"/>
      <c r="FV65" s="62"/>
      <c r="FW65" s="62"/>
      <c r="FX65" s="62"/>
      <c r="FY65" s="62"/>
      <c r="FZ65" s="62"/>
      <c r="GA65" s="62"/>
      <c r="GB65" s="62"/>
      <c r="GC65" s="62"/>
      <c r="GD65" s="62"/>
      <c r="GE65" s="62"/>
      <c r="GF65" s="62"/>
      <c r="GG65" s="62"/>
      <c r="GH65" s="62"/>
      <c r="GI65" s="62"/>
      <c r="GJ65" s="62"/>
      <c r="GK65" s="62"/>
      <c r="GL65" s="62"/>
      <c r="GM65" s="62"/>
      <c r="GN65" s="62"/>
      <c r="GO65" s="62"/>
      <c r="GP65" s="62"/>
      <c r="GQ65" s="62"/>
      <c r="GR65" s="62"/>
      <c r="GS65" s="62"/>
      <c r="GT65" s="62"/>
      <c r="GU65" s="62"/>
      <c r="GV65" s="62"/>
      <c r="GW65" s="62"/>
      <c r="GX65" s="62"/>
      <c r="GY65" s="62"/>
      <c r="GZ65" s="62"/>
      <c r="HA65" s="62"/>
      <c r="HB65" s="62"/>
      <c r="HC65" s="62"/>
      <c r="HD65" s="62"/>
      <c r="HE65" s="62"/>
      <c r="HF65" s="62"/>
      <c r="HG65" s="62"/>
      <c r="HH65" s="62"/>
      <c r="HI65" s="62"/>
      <c r="HJ65" s="62"/>
      <c r="HK65" s="62"/>
      <c r="HL65" s="62"/>
      <c r="HM65" s="62"/>
      <c r="HN65" s="62"/>
      <c r="HO65" s="62"/>
      <c r="HP65" s="62"/>
      <c r="HQ65" s="62"/>
      <c r="HR65" s="62"/>
      <c r="HS65" s="62"/>
      <c r="HT65" s="62"/>
      <c r="HU65" s="62"/>
      <c r="HV65" s="62"/>
      <c r="HW65" s="62"/>
      <c r="HX65" s="62"/>
      <c r="HY65" s="62"/>
      <c r="HZ65" s="62"/>
      <c r="IA65" s="62"/>
      <c r="IB65" s="62"/>
      <c r="IC65" s="62"/>
      <c r="ID65" s="62"/>
      <c r="IE65" s="62"/>
      <c r="IF65" s="62"/>
      <c r="IG65" s="62"/>
      <c r="IH65" s="62"/>
      <c r="II65" s="62"/>
      <c r="IJ65" s="62"/>
      <c r="IK65" s="62"/>
      <c r="IL65" s="62"/>
      <c r="IM65" s="62"/>
      <c r="IN65" s="62"/>
      <c r="IO65" s="62"/>
      <c r="IP65" s="62"/>
      <c r="IQ65" s="62"/>
      <c r="IR65" s="62"/>
      <c r="IS65" s="62"/>
      <c r="IT65" s="62"/>
      <c r="IU65" s="62"/>
      <c r="IV65" s="62"/>
    </row>
    <row r="66" spans="1:256">
      <c r="A66" s="128" t="s">
        <v>2204</v>
      </c>
      <c r="B66" s="128"/>
      <c r="C66" s="128"/>
      <c r="D66" s="128"/>
      <c r="E66" s="128"/>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c r="BO66" s="62"/>
      <c r="BP66" s="62"/>
      <c r="BQ66" s="62"/>
      <c r="BR66" s="62"/>
      <c r="BS66" s="62"/>
      <c r="BT66" s="62"/>
      <c r="BU66" s="62"/>
      <c r="BV66" s="62"/>
      <c r="BW66" s="62"/>
      <c r="BX66" s="62"/>
      <c r="BY66" s="62"/>
      <c r="BZ66" s="62"/>
      <c r="CA66" s="62"/>
      <c r="CB66" s="62"/>
      <c r="CC66" s="62"/>
      <c r="CD66" s="62"/>
      <c r="CE66" s="62"/>
      <c r="CF66" s="62"/>
      <c r="CG66" s="62"/>
      <c r="CH66" s="62"/>
      <c r="CI66" s="62"/>
      <c r="CJ66" s="62"/>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c r="DT66" s="62"/>
      <c r="DU66" s="62"/>
      <c r="DV66" s="62"/>
      <c r="DW66" s="62"/>
      <c r="DX66" s="62"/>
      <c r="DY66" s="62"/>
      <c r="DZ66" s="62"/>
      <c r="EA66" s="62"/>
      <c r="EB66" s="62"/>
      <c r="EC66" s="62"/>
      <c r="ED66" s="62"/>
      <c r="EE66" s="62"/>
      <c r="EF66" s="62"/>
      <c r="EG66" s="62"/>
      <c r="EH66" s="62"/>
      <c r="EI66" s="62"/>
      <c r="EJ66" s="62"/>
      <c r="EK66" s="62"/>
      <c r="EL66" s="62"/>
      <c r="EM66" s="62"/>
      <c r="EN66" s="62"/>
      <c r="EO66" s="62"/>
      <c r="EP66" s="62"/>
      <c r="EQ66" s="62"/>
      <c r="ER66" s="62"/>
      <c r="ES66" s="62"/>
      <c r="ET66" s="62"/>
      <c r="EU66" s="62"/>
      <c r="EV66" s="62"/>
      <c r="EW66" s="62"/>
      <c r="EX66" s="62"/>
      <c r="EY66" s="62"/>
      <c r="EZ66" s="62"/>
      <c r="FA66" s="62"/>
      <c r="FB66" s="62"/>
      <c r="FC66" s="62"/>
      <c r="FD66" s="62"/>
      <c r="FE66" s="62"/>
      <c r="FF66" s="62"/>
      <c r="FG66" s="62"/>
      <c r="FH66" s="62"/>
      <c r="FI66" s="62"/>
      <c r="FJ66" s="62"/>
      <c r="FK66" s="62"/>
      <c r="FL66" s="62"/>
      <c r="FM66" s="62"/>
      <c r="FN66" s="62"/>
      <c r="FO66" s="62"/>
      <c r="FP66" s="62"/>
      <c r="FQ66" s="62"/>
      <c r="FR66" s="62"/>
      <c r="FS66" s="62"/>
      <c r="FT66" s="62"/>
      <c r="FU66" s="62"/>
      <c r="FV66" s="62"/>
      <c r="FW66" s="62"/>
      <c r="FX66" s="62"/>
      <c r="FY66" s="62"/>
      <c r="FZ66" s="62"/>
      <c r="GA66" s="62"/>
      <c r="GB66" s="62"/>
      <c r="GC66" s="62"/>
      <c r="GD66" s="62"/>
      <c r="GE66" s="62"/>
      <c r="GF66" s="62"/>
      <c r="GG66" s="62"/>
      <c r="GH66" s="62"/>
      <c r="GI66" s="62"/>
      <c r="GJ66" s="62"/>
      <c r="GK66" s="62"/>
      <c r="GL66" s="62"/>
      <c r="GM66" s="62"/>
      <c r="GN66" s="62"/>
      <c r="GO66" s="62"/>
      <c r="GP66" s="62"/>
      <c r="GQ66" s="62"/>
      <c r="GR66" s="62"/>
      <c r="GS66" s="62"/>
      <c r="GT66" s="62"/>
      <c r="GU66" s="62"/>
      <c r="GV66" s="62"/>
      <c r="GW66" s="62"/>
      <c r="GX66" s="62"/>
      <c r="GY66" s="62"/>
      <c r="GZ66" s="62"/>
      <c r="HA66" s="62"/>
      <c r="HB66" s="62"/>
      <c r="HC66" s="62"/>
      <c r="HD66" s="62"/>
      <c r="HE66" s="62"/>
      <c r="HF66" s="62"/>
      <c r="HG66" s="62"/>
      <c r="HH66" s="62"/>
      <c r="HI66" s="62"/>
      <c r="HJ66" s="62"/>
      <c r="HK66" s="62"/>
      <c r="HL66" s="62"/>
      <c r="HM66" s="62"/>
      <c r="HN66" s="62"/>
      <c r="HO66" s="62"/>
      <c r="HP66" s="62"/>
      <c r="HQ66" s="62"/>
      <c r="HR66" s="62"/>
      <c r="HS66" s="62"/>
      <c r="HT66" s="62"/>
      <c r="HU66" s="62"/>
      <c r="HV66" s="62"/>
      <c r="HW66" s="62"/>
      <c r="HX66" s="62"/>
      <c r="HY66" s="62"/>
      <c r="HZ66" s="62"/>
      <c r="IA66" s="62"/>
      <c r="IB66" s="62"/>
      <c r="IC66" s="62"/>
      <c r="ID66" s="62"/>
      <c r="IE66" s="62"/>
      <c r="IF66" s="62"/>
      <c r="IG66" s="62"/>
      <c r="IH66" s="62"/>
      <c r="II66" s="62"/>
      <c r="IJ66" s="62"/>
      <c r="IK66" s="62"/>
      <c r="IL66" s="62"/>
      <c r="IM66" s="62"/>
      <c r="IN66" s="62"/>
      <c r="IO66" s="62"/>
      <c r="IP66" s="62"/>
      <c r="IQ66" s="62"/>
      <c r="IR66" s="62"/>
      <c r="IS66" s="62"/>
      <c r="IT66" s="62"/>
      <c r="IU66" s="62"/>
      <c r="IV66" s="62"/>
    </row>
    <row r="67" spans="1:256">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2"/>
      <c r="BV67" s="62"/>
      <c r="BW67" s="62"/>
      <c r="BX67" s="62"/>
      <c r="BY67" s="62"/>
      <c r="BZ67" s="62"/>
      <c r="CA67" s="62"/>
      <c r="CB67" s="62"/>
      <c r="CC67" s="62"/>
      <c r="CD67" s="62"/>
      <c r="CE67" s="62"/>
      <c r="CF67" s="62"/>
      <c r="CG67" s="62"/>
      <c r="CH67" s="62"/>
      <c r="CI67" s="62"/>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c r="DT67" s="62"/>
      <c r="DU67" s="62"/>
      <c r="DV67" s="62"/>
      <c r="DW67" s="62"/>
      <c r="DX67" s="62"/>
      <c r="DY67" s="62"/>
      <c r="DZ67" s="62"/>
      <c r="EA67" s="62"/>
      <c r="EB67" s="62"/>
      <c r="EC67" s="62"/>
      <c r="ED67" s="62"/>
      <c r="EE67" s="62"/>
      <c r="EF67" s="62"/>
      <c r="EG67" s="62"/>
      <c r="EH67" s="62"/>
      <c r="EI67" s="62"/>
      <c r="EJ67" s="62"/>
      <c r="EK67" s="62"/>
      <c r="EL67" s="62"/>
      <c r="EM67" s="62"/>
      <c r="EN67" s="62"/>
      <c r="EO67" s="62"/>
      <c r="EP67" s="62"/>
      <c r="EQ67" s="62"/>
      <c r="ER67" s="62"/>
      <c r="ES67" s="62"/>
      <c r="ET67" s="62"/>
      <c r="EU67" s="62"/>
      <c r="EV67" s="62"/>
      <c r="EW67" s="62"/>
      <c r="EX67" s="62"/>
      <c r="EY67" s="62"/>
      <c r="EZ67" s="62"/>
      <c r="FA67" s="62"/>
      <c r="FB67" s="62"/>
      <c r="FC67" s="62"/>
      <c r="FD67" s="62"/>
      <c r="FE67" s="62"/>
      <c r="FF67" s="62"/>
      <c r="FG67" s="62"/>
      <c r="FH67" s="62"/>
      <c r="FI67" s="62"/>
      <c r="FJ67" s="62"/>
      <c r="FK67" s="62"/>
      <c r="FL67" s="62"/>
      <c r="FM67" s="62"/>
      <c r="FN67" s="62"/>
      <c r="FO67" s="62"/>
      <c r="FP67" s="62"/>
      <c r="FQ67" s="62"/>
      <c r="FR67" s="62"/>
      <c r="FS67" s="62"/>
      <c r="FT67" s="62"/>
      <c r="FU67" s="62"/>
      <c r="FV67" s="62"/>
      <c r="FW67" s="62"/>
      <c r="FX67" s="62"/>
      <c r="FY67" s="62"/>
      <c r="FZ67" s="62"/>
      <c r="GA67" s="62"/>
      <c r="GB67" s="62"/>
      <c r="GC67" s="62"/>
      <c r="GD67" s="62"/>
      <c r="GE67" s="62"/>
      <c r="GF67" s="62"/>
      <c r="GG67" s="62"/>
      <c r="GH67" s="62"/>
      <c r="GI67" s="62"/>
      <c r="GJ67" s="62"/>
      <c r="GK67" s="62"/>
      <c r="GL67" s="62"/>
      <c r="GM67" s="62"/>
      <c r="GN67" s="62"/>
      <c r="GO67" s="62"/>
      <c r="GP67" s="62"/>
      <c r="GQ67" s="62"/>
      <c r="GR67" s="62"/>
      <c r="GS67" s="62"/>
      <c r="GT67" s="62"/>
      <c r="GU67" s="62"/>
      <c r="GV67" s="62"/>
      <c r="GW67" s="62"/>
      <c r="GX67" s="62"/>
      <c r="GY67" s="62"/>
      <c r="GZ67" s="62"/>
      <c r="HA67" s="62"/>
      <c r="HB67" s="62"/>
      <c r="HC67" s="62"/>
      <c r="HD67" s="62"/>
      <c r="HE67" s="62"/>
      <c r="HF67" s="62"/>
      <c r="HG67" s="62"/>
      <c r="HH67" s="62"/>
      <c r="HI67" s="62"/>
      <c r="HJ67" s="62"/>
      <c r="HK67" s="62"/>
      <c r="HL67" s="62"/>
      <c r="HM67" s="62"/>
      <c r="HN67" s="62"/>
      <c r="HO67" s="62"/>
      <c r="HP67" s="62"/>
      <c r="HQ67" s="62"/>
      <c r="HR67" s="62"/>
      <c r="HS67" s="62"/>
      <c r="HT67" s="62"/>
      <c r="HU67" s="62"/>
      <c r="HV67" s="62"/>
      <c r="HW67" s="62"/>
      <c r="HX67" s="62"/>
      <c r="HY67" s="62"/>
      <c r="HZ67" s="62"/>
      <c r="IA67" s="62"/>
      <c r="IB67" s="62"/>
      <c r="IC67" s="62"/>
      <c r="ID67" s="62"/>
      <c r="IE67" s="62"/>
      <c r="IF67" s="62"/>
      <c r="IG67" s="62"/>
      <c r="IH67" s="62"/>
      <c r="II67" s="62"/>
      <c r="IJ67" s="62"/>
      <c r="IK67" s="62"/>
      <c r="IL67" s="62"/>
      <c r="IM67" s="62"/>
      <c r="IN67" s="62"/>
      <c r="IO67" s="62"/>
      <c r="IP67" s="62"/>
      <c r="IQ67" s="62"/>
    </row>
    <row r="68" spans="1:256" s="677" customFormat="1">
      <c r="A68" s="566"/>
      <c r="B68" s="566"/>
      <c r="C68" s="566"/>
      <c r="D68" s="566"/>
      <c r="E68" s="566"/>
      <c r="F68" s="566"/>
      <c r="G68" s="566"/>
      <c r="H68" s="566"/>
      <c r="I68" s="566"/>
      <c r="J68" s="566"/>
      <c r="K68" s="566"/>
      <c r="L68" s="566"/>
      <c r="M68" s="566"/>
      <c r="N68" s="566"/>
      <c r="O68" s="566"/>
      <c r="P68" s="566"/>
      <c r="Q68" s="566"/>
      <c r="R68" s="566"/>
      <c r="S68" s="566"/>
      <c r="T68" s="566"/>
      <c r="U68" s="566"/>
      <c r="V68" s="566"/>
      <c r="W68" s="566"/>
      <c r="X68" s="566"/>
      <c r="Y68" s="566"/>
      <c r="Z68" s="566"/>
      <c r="AA68" s="566"/>
      <c r="AB68" s="566"/>
      <c r="AC68" s="566"/>
      <c r="AD68" s="566"/>
      <c r="AE68" s="566"/>
      <c r="AF68" s="566"/>
      <c r="AG68" s="566"/>
      <c r="AH68" s="566"/>
      <c r="AI68" s="566"/>
      <c r="AJ68" s="566"/>
      <c r="AK68" s="566"/>
      <c r="AL68" s="566"/>
      <c r="AM68" s="566"/>
      <c r="AN68" s="566"/>
      <c r="AO68" s="566"/>
      <c r="AP68" s="566"/>
      <c r="AQ68" s="566"/>
      <c r="AR68" s="566"/>
      <c r="AS68" s="566"/>
      <c r="AT68" s="566"/>
      <c r="AU68" s="566"/>
      <c r="AV68" s="566"/>
      <c r="AW68" s="566"/>
      <c r="AX68" s="566"/>
      <c r="AY68" s="566"/>
      <c r="AZ68" s="566"/>
      <c r="BA68" s="566"/>
      <c r="BB68" s="566"/>
      <c r="BC68" s="566"/>
      <c r="BD68" s="566"/>
      <c r="BE68" s="566"/>
      <c r="BF68" s="566"/>
      <c r="BG68" s="566"/>
      <c r="BH68" s="566"/>
      <c r="BI68" s="566"/>
      <c r="BJ68" s="566"/>
      <c r="BK68" s="566"/>
      <c r="BL68" s="566"/>
      <c r="BM68" s="566"/>
      <c r="BN68" s="566"/>
      <c r="BO68" s="566"/>
      <c r="BP68" s="566"/>
      <c r="BQ68" s="566"/>
      <c r="BR68" s="566"/>
      <c r="BS68" s="566"/>
      <c r="BT68" s="566"/>
      <c r="BU68" s="566"/>
      <c r="BV68" s="566"/>
      <c r="BW68" s="566"/>
      <c r="BX68" s="566"/>
      <c r="BY68" s="566"/>
      <c r="BZ68" s="566"/>
      <c r="CA68" s="566"/>
      <c r="CB68" s="566"/>
      <c r="CC68" s="566"/>
      <c r="CD68" s="566"/>
      <c r="CE68" s="566"/>
      <c r="CF68" s="566"/>
      <c r="CG68" s="566"/>
      <c r="CH68" s="566"/>
      <c r="CI68" s="566"/>
      <c r="CJ68" s="566"/>
      <c r="CK68" s="566"/>
      <c r="CL68" s="566"/>
      <c r="CM68" s="566"/>
      <c r="CN68" s="566"/>
      <c r="CO68" s="566"/>
      <c r="CP68" s="566"/>
      <c r="CQ68" s="566"/>
      <c r="CR68" s="566"/>
      <c r="CS68" s="566"/>
      <c r="CT68" s="566"/>
      <c r="CU68" s="566"/>
      <c r="CV68" s="566"/>
      <c r="CW68" s="566"/>
      <c r="CX68" s="566"/>
      <c r="CY68" s="566"/>
      <c r="CZ68" s="566"/>
      <c r="DA68" s="566"/>
      <c r="DB68" s="566"/>
      <c r="DC68" s="566"/>
      <c r="DD68" s="566"/>
      <c r="DE68" s="566"/>
      <c r="DF68" s="566"/>
      <c r="DG68" s="566"/>
      <c r="DH68" s="566"/>
      <c r="DI68" s="566"/>
      <c r="DJ68" s="566"/>
      <c r="DK68" s="566"/>
      <c r="DL68" s="566"/>
      <c r="DM68" s="566"/>
      <c r="DN68" s="566"/>
      <c r="DO68" s="566"/>
      <c r="DP68" s="566"/>
      <c r="DQ68" s="566"/>
      <c r="DR68" s="566"/>
      <c r="DS68" s="566"/>
      <c r="DT68" s="566"/>
      <c r="DU68" s="566"/>
      <c r="DV68" s="566"/>
      <c r="DW68" s="566"/>
      <c r="DX68" s="566"/>
      <c r="DY68" s="566"/>
      <c r="DZ68" s="566"/>
      <c r="EA68" s="566"/>
      <c r="EB68" s="566"/>
      <c r="EC68" s="566"/>
      <c r="ED68" s="566"/>
      <c r="EE68" s="566"/>
      <c r="EF68" s="566"/>
      <c r="EG68" s="566"/>
      <c r="EH68" s="566"/>
      <c r="EI68" s="566"/>
      <c r="EJ68" s="566"/>
      <c r="EK68" s="566"/>
      <c r="EL68" s="566"/>
      <c r="EM68" s="566"/>
      <c r="EN68" s="566"/>
      <c r="EO68" s="566"/>
      <c r="EP68" s="566"/>
      <c r="EQ68" s="566"/>
      <c r="ER68" s="566"/>
      <c r="ES68" s="566"/>
      <c r="ET68" s="566"/>
      <c r="EU68" s="566"/>
      <c r="EV68" s="566"/>
      <c r="EW68" s="566"/>
      <c r="EX68" s="566"/>
      <c r="EY68" s="566"/>
      <c r="EZ68" s="566"/>
      <c r="FA68" s="566"/>
      <c r="FB68" s="566"/>
      <c r="FC68" s="566"/>
      <c r="FD68" s="566"/>
      <c r="FE68" s="566"/>
      <c r="FF68" s="566"/>
      <c r="FG68" s="566"/>
      <c r="FH68" s="566"/>
      <c r="FI68" s="566"/>
      <c r="FJ68" s="566"/>
      <c r="FK68" s="566"/>
      <c r="FL68" s="566"/>
      <c r="FM68" s="566"/>
      <c r="FN68" s="566"/>
      <c r="FO68" s="566"/>
      <c r="FP68" s="566"/>
      <c r="FQ68" s="566"/>
      <c r="FR68" s="566"/>
      <c r="FS68" s="566"/>
      <c r="FT68" s="566"/>
      <c r="FU68" s="566"/>
      <c r="FV68" s="566"/>
      <c r="FW68" s="566"/>
      <c r="FX68" s="566"/>
      <c r="FY68" s="566"/>
      <c r="FZ68" s="566"/>
      <c r="GA68" s="566"/>
      <c r="GB68" s="566"/>
      <c r="GC68" s="566"/>
      <c r="GD68" s="566"/>
      <c r="GE68" s="566"/>
      <c r="GF68" s="566"/>
      <c r="GG68" s="566"/>
      <c r="GH68" s="566"/>
      <c r="GI68" s="566"/>
      <c r="GJ68" s="566"/>
      <c r="GK68" s="566"/>
      <c r="GL68" s="566"/>
      <c r="GM68" s="566"/>
      <c r="GN68" s="566"/>
      <c r="GO68" s="566"/>
      <c r="GP68" s="566"/>
      <c r="GQ68" s="566"/>
      <c r="GR68" s="566"/>
      <c r="GS68" s="566"/>
      <c r="GT68" s="566"/>
      <c r="GU68" s="566"/>
      <c r="GV68" s="566"/>
      <c r="GW68" s="566"/>
      <c r="GX68" s="566"/>
      <c r="GY68" s="566"/>
      <c r="GZ68" s="566"/>
      <c r="HA68" s="566"/>
      <c r="HB68" s="566"/>
      <c r="HC68" s="566"/>
      <c r="HD68" s="566"/>
      <c r="HE68" s="566"/>
      <c r="HF68" s="566"/>
      <c r="HG68" s="566"/>
      <c r="HH68" s="566"/>
      <c r="HI68" s="566"/>
      <c r="HJ68" s="566"/>
      <c r="HK68" s="566"/>
      <c r="HL68" s="566"/>
      <c r="HM68" s="566"/>
      <c r="HN68" s="566"/>
      <c r="HO68" s="566"/>
      <c r="HP68" s="566"/>
      <c r="HQ68" s="566"/>
      <c r="HR68" s="566"/>
      <c r="HS68" s="566"/>
      <c r="HT68" s="566"/>
      <c r="HU68" s="566"/>
      <c r="HV68" s="566"/>
      <c r="HW68" s="566"/>
      <c r="HX68" s="566"/>
      <c r="HY68" s="566"/>
      <c r="HZ68" s="566"/>
      <c r="IA68" s="566"/>
      <c r="IB68" s="566"/>
      <c r="IC68" s="566"/>
      <c r="ID68" s="566"/>
      <c r="IE68" s="566"/>
      <c r="IF68" s="566"/>
      <c r="IG68" s="566"/>
      <c r="IH68" s="566"/>
      <c r="II68" s="566"/>
      <c r="IJ68" s="566"/>
      <c r="IK68" s="566"/>
      <c r="IL68" s="566"/>
      <c r="IM68" s="566"/>
      <c r="IN68" s="566"/>
      <c r="IO68" s="566"/>
      <c r="IP68" s="566"/>
      <c r="IQ68" s="566"/>
    </row>
    <row r="69" spans="1:256" s="677" customFormat="1">
      <c r="A69" s="566"/>
      <c r="B69" s="566"/>
      <c r="C69" s="566"/>
      <c r="D69" s="566"/>
      <c r="E69" s="566"/>
      <c r="F69" s="566"/>
      <c r="G69" s="566"/>
      <c r="H69" s="566"/>
      <c r="I69" s="566"/>
      <c r="J69" s="566"/>
      <c r="K69" s="566"/>
      <c r="L69" s="566"/>
      <c r="M69" s="566"/>
      <c r="N69" s="566"/>
      <c r="O69" s="566"/>
      <c r="P69" s="566"/>
      <c r="Q69" s="566"/>
      <c r="R69" s="566"/>
      <c r="S69" s="566"/>
      <c r="T69" s="566"/>
      <c r="U69" s="566"/>
      <c r="V69" s="566"/>
      <c r="W69" s="566"/>
      <c r="X69" s="566"/>
      <c r="Y69" s="566"/>
      <c r="Z69" s="566"/>
      <c r="AA69" s="566"/>
      <c r="AB69" s="566"/>
      <c r="AC69" s="566"/>
      <c r="AD69" s="566"/>
      <c r="AE69" s="566"/>
      <c r="AF69" s="566"/>
      <c r="AG69" s="566"/>
      <c r="AH69" s="566"/>
      <c r="AI69" s="566"/>
      <c r="AJ69" s="566"/>
      <c r="AK69" s="566"/>
      <c r="AL69" s="566"/>
      <c r="AM69" s="566"/>
      <c r="AN69" s="566"/>
      <c r="AO69" s="566"/>
      <c r="AP69" s="566"/>
      <c r="AQ69" s="566"/>
      <c r="AR69" s="566"/>
      <c r="AS69" s="566"/>
      <c r="AT69" s="566"/>
      <c r="AU69" s="566"/>
      <c r="AV69" s="566"/>
      <c r="AW69" s="566"/>
      <c r="AX69" s="566"/>
      <c r="AY69" s="566"/>
      <c r="AZ69" s="566"/>
      <c r="BA69" s="566"/>
      <c r="BB69" s="566"/>
      <c r="BC69" s="566"/>
      <c r="BD69" s="566"/>
      <c r="BE69" s="566"/>
      <c r="BF69" s="566"/>
      <c r="BG69" s="566"/>
      <c r="BH69" s="566"/>
      <c r="BI69" s="566"/>
      <c r="BJ69" s="566"/>
      <c r="BK69" s="566"/>
      <c r="BL69" s="566"/>
      <c r="BM69" s="566"/>
      <c r="BN69" s="566"/>
      <c r="BO69" s="566"/>
      <c r="BP69" s="566"/>
      <c r="BQ69" s="566"/>
      <c r="BR69" s="566"/>
      <c r="BS69" s="566"/>
      <c r="BT69" s="566"/>
      <c r="BU69" s="566"/>
      <c r="BV69" s="566"/>
      <c r="BW69" s="566"/>
      <c r="BX69" s="566"/>
      <c r="BY69" s="566"/>
      <c r="BZ69" s="566"/>
      <c r="CA69" s="566"/>
      <c r="CB69" s="566"/>
      <c r="CC69" s="566"/>
      <c r="CD69" s="566"/>
      <c r="CE69" s="566"/>
      <c r="CF69" s="566"/>
      <c r="CG69" s="566"/>
      <c r="CH69" s="566"/>
      <c r="CI69" s="566"/>
      <c r="CJ69" s="566"/>
      <c r="CK69" s="566"/>
      <c r="CL69" s="566"/>
      <c r="CM69" s="566"/>
      <c r="CN69" s="566"/>
      <c r="CO69" s="566"/>
      <c r="CP69" s="566"/>
      <c r="CQ69" s="566"/>
      <c r="CR69" s="566"/>
      <c r="CS69" s="566"/>
      <c r="CT69" s="566"/>
      <c r="CU69" s="566"/>
      <c r="CV69" s="566"/>
      <c r="CW69" s="566"/>
      <c r="CX69" s="566"/>
      <c r="CY69" s="566"/>
      <c r="CZ69" s="566"/>
      <c r="DA69" s="566"/>
      <c r="DB69" s="566"/>
      <c r="DC69" s="566"/>
      <c r="DD69" s="566"/>
      <c r="DE69" s="566"/>
      <c r="DF69" s="566"/>
      <c r="DG69" s="566"/>
      <c r="DH69" s="566"/>
      <c r="DI69" s="566"/>
      <c r="DJ69" s="566"/>
      <c r="DK69" s="566"/>
      <c r="DL69" s="566"/>
      <c r="DM69" s="566"/>
      <c r="DN69" s="566"/>
      <c r="DO69" s="566"/>
      <c r="DP69" s="566"/>
      <c r="DQ69" s="566"/>
      <c r="DR69" s="566"/>
      <c r="DS69" s="566"/>
      <c r="DT69" s="566"/>
      <c r="DU69" s="566"/>
      <c r="DV69" s="566"/>
      <c r="DW69" s="566"/>
      <c r="DX69" s="566"/>
      <c r="DY69" s="566"/>
      <c r="DZ69" s="566"/>
      <c r="EA69" s="566"/>
      <c r="EB69" s="566"/>
      <c r="EC69" s="566"/>
      <c r="ED69" s="566"/>
      <c r="EE69" s="566"/>
      <c r="EF69" s="566"/>
      <c r="EG69" s="566"/>
      <c r="EH69" s="566"/>
      <c r="EI69" s="566"/>
      <c r="EJ69" s="566"/>
      <c r="EK69" s="566"/>
      <c r="EL69" s="566"/>
      <c r="EM69" s="566"/>
      <c r="EN69" s="566"/>
      <c r="EO69" s="566"/>
      <c r="EP69" s="566"/>
      <c r="EQ69" s="566"/>
      <c r="ER69" s="566"/>
      <c r="ES69" s="566"/>
      <c r="ET69" s="566"/>
      <c r="EU69" s="566"/>
      <c r="EV69" s="566"/>
      <c r="EW69" s="566"/>
      <c r="EX69" s="566"/>
      <c r="EY69" s="566"/>
      <c r="EZ69" s="566"/>
      <c r="FA69" s="566"/>
      <c r="FB69" s="566"/>
      <c r="FC69" s="566"/>
      <c r="FD69" s="566"/>
      <c r="FE69" s="566"/>
      <c r="FF69" s="566"/>
      <c r="FG69" s="566"/>
      <c r="FH69" s="566"/>
      <c r="FI69" s="566"/>
      <c r="FJ69" s="566"/>
      <c r="FK69" s="566"/>
      <c r="FL69" s="566"/>
      <c r="FM69" s="566"/>
      <c r="FN69" s="566"/>
      <c r="FO69" s="566"/>
      <c r="FP69" s="566"/>
      <c r="FQ69" s="566"/>
      <c r="FR69" s="566"/>
      <c r="FS69" s="566"/>
      <c r="FT69" s="566"/>
      <c r="FU69" s="566"/>
      <c r="FV69" s="566"/>
      <c r="FW69" s="566"/>
      <c r="FX69" s="566"/>
      <c r="FY69" s="566"/>
      <c r="FZ69" s="566"/>
      <c r="GA69" s="566"/>
      <c r="GB69" s="566"/>
      <c r="GC69" s="566"/>
      <c r="GD69" s="566"/>
      <c r="GE69" s="566"/>
      <c r="GF69" s="566"/>
      <c r="GG69" s="566"/>
      <c r="GH69" s="566"/>
      <c r="GI69" s="566"/>
      <c r="GJ69" s="566"/>
      <c r="GK69" s="566"/>
      <c r="GL69" s="566"/>
      <c r="GM69" s="566"/>
      <c r="GN69" s="566"/>
      <c r="GO69" s="566"/>
      <c r="GP69" s="566"/>
      <c r="GQ69" s="566"/>
      <c r="GR69" s="566"/>
      <c r="GS69" s="566"/>
      <c r="GT69" s="566"/>
      <c r="GU69" s="566"/>
      <c r="GV69" s="566"/>
      <c r="GW69" s="566"/>
      <c r="GX69" s="566"/>
      <c r="GY69" s="566"/>
      <c r="GZ69" s="566"/>
      <c r="HA69" s="566"/>
      <c r="HB69" s="566"/>
      <c r="HC69" s="566"/>
      <c r="HD69" s="566"/>
      <c r="HE69" s="566"/>
      <c r="HF69" s="566"/>
      <c r="HG69" s="566"/>
      <c r="HH69" s="566"/>
      <c r="HI69" s="566"/>
      <c r="HJ69" s="566"/>
      <c r="HK69" s="566"/>
      <c r="HL69" s="566"/>
      <c r="HM69" s="566"/>
      <c r="HN69" s="566"/>
      <c r="HO69" s="566"/>
      <c r="HP69" s="566"/>
      <c r="HQ69" s="566"/>
      <c r="HR69" s="566"/>
      <c r="HS69" s="566"/>
      <c r="HT69" s="566"/>
      <c r="HU69" s="566"/>
      <c r="HV69" s="566"/>
      <c r="HW69" s="566"/>
      <c r="HX69" s="566"/>
      <c r="HY69" s="566"/>
      <c r="HZ69" s="566"/>
      <c r="IA69" s="566"/>
      <c r="IB69" s="566"/>
      <c r="IC69" s="566"/>
      <c r="ID69" s="566"/>
      <c r="IE69" s="566"/>
      <c r="IF69" s="566"/>
      <c r="IG69" s="566"/>
      <c r="IH69" s="566"/>
      <c r="II69" s="566"/>
      <c r="IJ69" s="566"/>
      <c r="IK69" s="566"/>
      <c r="IL69" s="566"/>
      <c r="IM69" s="566"/>
      <c r="IN69" s="566"/>
      <c r="IO69" s="566"/>
      <c r="IP69" s="566"/>
      <c r="IQ69" s="566"/>
    </row>
    <row r="70" spans="1:256" s="677" customFormat="1">
      <c r="A70" s="566"/>
      <c r="B70" s="566"/>
      <c r="C70" s="566"/>
      <c r="D70" s="566"/>
      <c r="E70" s="566"/>
      <c r="F70" s="566"/>
      <c r="G70" s="566"/>
      <c r="H70" s="566"/>
      <c r="I70" s="566"/>
      <c r="J70" s="566"/>
      <c r="K70" s="566"/>
      <c r="L70" s="566"/>
      <c r="M70" s="566"/>
      <c r="N70" s="566"/>
      <c r="O70" s="566"/>
      <c r="P70" s="566"/>
      <c r="Q70" s="566"/>
      <c r="R70" s="566"/>
      <c r="S70" s="566"/>
      <c r="T70" s="566"/>
      <c r="U70" s="566"/>
      <c r="V70" s="566"/>
      <c r="W70" s="566"/>
      <c r="X70" s="566"/>
      <c r="Y70" s="566"/>
      <c r="Z70" s="566"/>
      <c r="AA70" s="566"/>
      <c r="AB70" s="566"/>
      <c r="AC70" s="566"/>
      <c r="AD70" s="566"/>
      <c r="AE70" s="566"/>
      <c r="AF70" s="566"/>
      <c r="AG70" s="566"/>
      <c r="AH70" s="566"/>
      <c r="AI70" s="566"/>
      <c r="AJ70" s="566"/>
      <c r="AK70" s="566"/>
      <c r="AL70" s="566"/>
      <c r="AM70" s="566"/>
      <c r="AN70" s="566"/>
      <c r="AO70" s="566"/>
      <c r="AP70" s="566"/>
      <c r="AQ70" s="566"/>
      <c r="AR70" s="566"/>
      <c r="AS70" s="566"/>
      <c r="AT70" s="566"/>
      <c r="AU70" s="566"/>
      <c r="AV70" s="566"/>
      <c r="AW70" s="566"/>
      <c r="AX70" s="566"/>
      <c r="AY70" s="566"/>
      <c r="AZ70" s="566"/>
      <c r="BA70" s="566"/>
      <c r="BB70" s="566"/>
      <c r="BC70" s="566"/>
      <c r="BD70" s="566"/>
      <c r="BE70" s="566"/>
      <c r="BF70" s="566"/>
      <c r="BG70" s="566"/>
      <c r="BH70" s="566"/>
      <c r="BI70" s="566"/>
      <c r="BJ70" s="566"/>
      <c r="BK70" s="566"/>
      <c r="BL70" s="566"/>
      <c r="BM70" s="566"/>
      <c r="BN70" s="566"/>
      <c r="BO70" s="566"/>
      <c r="BP70" s="566"/>
      <c r="BQ70" s="566"/>
      <c r="BR70" s="566"/>
      <c r="BS70" s="566"/>
      <c r="BT70" s="566"/>
      <c r="BU70" s="566"/>
      <c r="BV70" s="566"/>
      <c r="BW70" s="566"/>
      <c r="BX70" s="566"/>
      <c r="BY70" s="566"/>
      <c r="BZ70" s="566"/>
      <c r="CA70" s="566"/>
      <c r="CB70" s="566"/>
      <c r="CC70" s="566"/>
      <c r="CD70" s="566"/>
      <c r="CE70" s="566"/>
      <c r="CF70" s="566"/>
      <c r="CG70" s="566"/>
      <c r="CH70" s="566"/>
      <c r="CI70" s="566"/>
      <c r="CJ70" s="566"/>
      <c r="CK70" s="566"/>
      <c r="CL70" s="566"/>
      <c r="CM70" s="566"/>
      <c r="CN70" s="566"/>
      <c r="CO70" s="566"/>
      <c r="CP70" s="566"/>
      <c r="CQ70" s="566"/>
      <c r="CR70" s="566"/>
      <c r="CS70" s="566"/>
      <c r="CT70" s="566"/>
      <c r="CU70" s="566"/>
      <c r="CV70" s="566"/>
      <c r="CW70" s="566"/>
      <c r="CX70" s="566"/>
      <c r="CY70" s="566"/>
      <c r="CZ70" s="566"/>
      <c r="DA70" s="566"/>
      <c r="DB70" s="566"/>
      <c r="DC70" s="566"/>
      <c r="DD70" s="566"/>
      <c r="DE70" s="566"/>
      <c r="DF70" s="566"/>
      <c r="DG70" s="566"/>
      <c r="DH70" s="566"/>
      <c r="DI70" s="566"/>
      <c r="DJ70" s="566"/>
      <c r="DK70" s="566"/>
      <c r="DL70" s="566"/>
      <c r="DM70" s="566"/>
      <c r="DN70" s="566"/>
      <c r="DO70" s="566"/>
      <c r="DP70" s="566"/>
      <c r="DQ70" s="566"/>
      <c r="DR70" s="566"/>
      <c r="DS70" s="566"/>
      <c r="DT70" s="566"/>
      <c r="DU70" s="566"/>
      <c r="DV70" s="566"/>
      <c r="DW70" s="566"/>
      <c r="DX70" s="566"/>
      <c r="DY70" s="566"/>
      <c r="DZ70" s="566"/>
      <c r="EA70" s="566"/>
      <c r="EB70" s="566"/>
      <c r="EC70" s="566"/>
      <c r="ED70" s="566"/>
      <c r="EE70" s="566"/>
      <c r="EF70" s="566"/>
      <c r="EG70" s="566"/>
      <c r="EH70" s="566"/>
      <c r="EI70" s="566"/>
      <c r="EJ70" s="566"/>
      <c r="EK70" s="566"/>
      <c r="EL70" s="566"/>
      <c r="EM70" s="566"/>
      <c r="EN70" s="566"/>
      <c r="EO70" s="566"/>
      <c r="EP70" s="566"/>
      <c r="EQ70" s="566"/>
      <c r="ER70" s="566"/>
      <c r="ES70" s="566"/>
      <c r="ET70" s="566"/>
      <c r="EU70" s="566"/>
      <c r="EV70" s="566"/>
      <c r="EW70" s="566"/>
      <c r="EX70" s="566"/>
      <c r="EY70" s="566"/>
      <c r="EZ70" s="566"/>
      <c r="FA70" s="566"/>
      <c r="FB70" s="566"/>
      <c r="FC70" s="566"/>
      <c r="FD70" s="566"/>
      <c r="FE70" s="566"/>
      <c r="FF70" s="566"/>
      <c r="FG70" s="566"/>
      <c r="FH70" s="566"/>
      <c r="FI70" s="566"/>
      <c r="FJ70" s="566"/>
      <c r="FK70" s="566"/>
      <c r="FL70" s="566"/>
      <c r="FM70" s="566"/>
      <c r="FN70" s="566"/>
      <c r="FO70" s="566"/>
      <c r="FP70" s="566"/>
      <c r="FQ70" s="566"/>
      <c r="FR70" s="566"/>
      <c r="FS70" s="566"/>
      <c r="FT70" s="566"/>
      <c r="FU70" s="566"/>
      <c r="FV70" s="566"/>
      <c r="FW70" s="566"/>
      <c r="FX70" s="566"/>
      <c r="FY70" s="566"/>
      <c r="FZ70" s="566"/>
      <c r="GA70" s="566"/>
      <c r="GB70" s="566"/>
      <c r="GC70" s="566"/>
      <c r="GD70" s="566"/>
      <c r="GE70" s="566"/>
      <c r="GF70" s="566"/>
      <c r="GG70" s="566"/>
      <c r="GH70" s="566"/>
      <c r="GI70" s="566"/>
      <c r="GJ70" s="566"/>
      <c r="GK70" s="566"/>
      <c r="GL70" s="566"/>
      <c r="GM70" s="566"/>
      <c r="GN70" s="566"/>
      <c r="GO70" s="566"/>
      <c r="GP70" s="566"/>
      <c r="GQ70" s="566"/>
      <c r="GR70" s="566"/>
      <c r="GS70" s="566"/>
      <c r="GT70" s="566"/>
      <c r="GU70" s="566"/>
      <c r="GV70" s="566"/>
      <c r="GW70" s="566"/>
      <c r="GX70" s="566"/>
      <c r="GY70" s="566"/>
      <c r="GZ70" s="566"/>
      <c r="HA70" s="566"/>
      <c r="HB70" s="566"/>
      <c r="HC70" s="566"/>
      <c r="HD70" s="566"/>
      <c r="HE70" s="566"/>
      <c r="HF70" s="566"/>
      <c r="HG70" s="566"/>
      <c r="HH70" s="566"/>
      <c r="HI70" s="566"/>
      <c r="HJ70" s="566"/>
      <c r="HK70" s="566"/>
      <c r="HL70" s="566"/>
      <c r="HM70" s="566"/>
      <c r="HN70" s="566"/>
      <c r="HO70" s="566"/>
      <c r="HP70" s="566"/>
      <c r="HQ70" s="566"/>
      <c r="HR70" s="566"/>
      <c r="HS70" s="566"/>
      <c r="HT70" s="566"/>
      <c r="HU70" s="566"/>
      <c r="HV70" s="566"/>
      <c r="HW70" s="566"/>
      <c r="HX70" s="566"/>
      <c r="HY70" s="566"/>
      <c r="HZ70" s="566"/>
      <c r="IA70" s="566"/>
      <c r="IB70" s="566"/>
      <c r="IC70" s="566"/>
      <c r="ID70" s="566"/>
      <c r="IE70" s="566"/>
      <c r="IF70" s="566"/>
      <c r="IG70" s="566"/>
      <c r="IH70" s="566"/>
      <c r="II70" s="566"/>
      <c r="IJ70" s="566"/>
      <c r="IK70" s="566"/>
      <c r="IL70" s="566"/>
      <c r="IM70" s="566"/>
      <c r="IN70" s="566"/>
      <c r="IO70" s="566"/>
      <c r="IP70" s="566"/>
      <c r="IQ70" s="566"/>
    </row>
    <row r="71" spans="1:256" s="677" customFormat="1">
      <c r="A71" s="566"/>
      <c r="B71" s="566"/>
      <c r="C71" s="566"/>
      <c r="D71" s="566"/>
      <c r="E71" s="566"/>
      <c r="F71" s="566"/>
      <c r="G71" s="566"/>
      <c r="H71" s="566"/>
      <c r="I71" s="566"/>
      <c r="J71" s="566"/>
      <c r="K71" s="566"/>
      <c r="L71" s="566"/>
      <c r="M71" s="566"/>
      <c r="N71" s="566"/>
      <c r="O71" s="566"/>
      <c r="P71" s="566"/>
      <c r="Q71" s="566"/>
      <c r="R71" s="566"/>
      <c r="S71" s="566"/>
      <c r="T71" s="566"/>
      <c r="U71" s="566"/>
      <c r="V71" s="566"/>
      <c r="W71" s="566"/>
      <c r="X71" s="566"/>
      <c r="Y71" s="566"/>
      <c r="Z71" s="566"/>
      <c r="AA71" s="566"/>
      <c r="AB71" s="566"/>
      <c r="AC71" s="566"/>
      <c r="AD71" s="566"/>
      <c r="AE71" s="566"/>
      <c r="AF71" s="566"/>
      <c r="AG71" s="566"/>
      <c r="AH71" s="566"/>
      <c r="AI71" s="566"/>
      <c r="AJ71" s="566"/>
      <c r="AK71" s="566"/>
      <c r="AL71" s="566"/>
      <c r="AM71" s="566"/>
      <c r="AN71" s="566"/>
      <c r="AO71" s="566"/>
      <c r="AP71" s="566"/>
      <c r="AQ71" s="566"/>
      <c r="AR71" s="566"/>
      <c r="AS71" s="566"/>
      <c r="AT71" s="566"/>
      <c r="AU71" s="566"/>
      <c r="AV71" s="566"/>
      <c r="AW71" s="566"/>
      <c r="AX71" s="566"/>
      <c r="AY71" s="566"/>
      <c r="AZ71" s="566"/>
      <c r="BA71" s="566"/>
      <c r="BB71" s="566"/>
      <c r="BC71" s="566"/>
      <c r="BD71" s="566"/>
      <c r="BE71" s="566"/>
      <c r="BF71" s="566"/>
      <c r="BG71" s="566"/>
      <c r="BH71" s="566"/>
      <c r="BI71" s="566"/>
      <c r="BJ71" s="566"/>
      <c r="BK71" s="566"/>
      <c r="BL71" s="566"/>
      <c r="BM71" s="566"/>
      <c r="BN71" s="566"/>
      <c r="BO71" s="566"/>
      <c r="BP71" s="566"/>
      <c r="BQ71" s="566"/>
      <c r="BR71" s="566"/>
      <c r="BS71" s="566"/>
      <c r="BT71" s="566"/>
      <c r="BU71" s="566"/>
      <c r="BV71" s="566"/>
      <c r="BW71" s="566"/>
      <c r="BX71" s="566"/>
      <c r="BY71" s="566"/>
      <c r="BZ71" s="566"/>
      <c r="CA71" s="566"/>
      <c r="CB71" s="566"/>
      <c r="CC71" s="566"/>
      <c r="CD71" s="566"/>
      <c r="CE71" s="566"/>
      <c r="CF71" s="566"/>
      <c r="CG71" s="566"/>
      <c r="CH71" s="566"/>
      <c r="CI71" s="566"/>
      <c r="CJ71" s="566"/>
      <c r="CK71" s="566"/>
      <c r="CL71" s="566"/>
      <c r="CM71" s="566"/>
      <c r="CN71" s="566"/>
      <c r="CO71" s="566"/>
      <c r="CP71" s="566"/>
      <c r="CQ71" s="566"/>
      <c r="CR71" s="566"/>
      <c r="CS71" s="566"/>
      <c r="CT71" s="566"/>
      <c r="CU71" s="566"/>
      <c r="CV71" s="566"/>
      <c r="CW71" s="566"/>
      <c r="CX71" s="566"/>
      <c r="CY71" s="566"/>
      <c r="CZ71" s="566"/>
      <c r="DA71" s="566"/>
      <c r="DB71" s="566"/>
      <c r="DC71" s="566"/>
      <c r="DD71" s="566"/>
      <c r="DE71" s="566"/>
      <c r="DF71" s="566"/>
      <c r="DG71" s="566"/>
      <c r="DH71" s="566"/>
      <c r="DI71" s="566"/>
      <c r="DJ71" s="566"/>
      <c r="DK71" s="566"/>
      <c r="DL71" s="566"/>
      <c r="DM71" s="566"/>
      <c r="DN71" s="566"/>
      <c r="DO71" s="566"/>
      <c r="DP71" s="566"/>
      <c r="DQ71" s="566"/>
      <c r="DR71" s="566"/>
      <c r="DS71" s="566"/>
      <c r="DT71" s="566"/>
      <c r="DU71" s="566"/>
      <c r="DV71" s="566"/>
      <c r="DW71" s="566"/>
      <c r="DX71" s="566"/>
      <c r="DY71" s="566"/>
      <c r="DZ71" s="566"/>
      <c r="EA71" s="566"/>
      <c r="EB71" s="566"/>
      <c r="EC71" s="566"/>
      <c r="ED71" s="566"/>
      <c r="EE71" s="566"/>
      <c r="EF71" s="566"/>
      <c r="EG71" s="566"/>
      <c r="EH71" s="566"/>
      <c r="EI71" s="566"/>
      <c r="EJ71" s="566"/>
      <c r="EK71" s="566"/>
      <c r="EL71" s="566"/>
      <c r="EM71" s="566"/>
      <c r="EN71" s="566"/>
      <c r="EO71" s="566"/>
      <c r="EP71" s="566"/>
      <c r="EQ71" s="566"/>
      <c r="ER71" s="566"/>
      <c r="ES71" s="566"/>
      <c r="ET71" s="566"/>
      <c r="EU71" s="566"/>
      <c r="EV71" s="566"/>
      <c r="EW71" s="566"/>
      <c r="EX71" s="566"/>
      <c r="EY71" s="566"/>
      <c r="EZ71" s="566"/>
      <c r="FA71" s="566"/>
      <c r="FB71" s="566"/>
      <c r="FC71" s="566"/>
      <c r="FD71" s="566"/>
      <c r="FE71" s="566"/>
      <c r="FF71" s="566"/>
      <c r="FG71" s="566"/>
      <c r="FH71" s="566"/>
      <c r="FI71" s="566"/>
      <c r="FJ71" s="566"/>
      <c r="FK71" s="566"/>
      <c r="FL71" s="566"/>
      <c r="FM71" s="566"/>
      <c r="FN71" s="566"/>
      <c r="FO71" s="566"/>
      <c r="FP71" s="566"/>
      <c r="FQ71" s="566"/>
      <c r="FR71" s="566"/>
      <c r="FS71" s="566"/>
      <c r="FT71" s="566"/>
      <c r="FU71" s="566"/>
      <c r="FV71" s="566"/>
      <c r="FW71" s="566"/>
      <c r="FX71" s="566"/>
      <c r="FY71" s="566"/>
      <c r="FZ71" s="566"/>
      <c r="GA71" s="566"/>
      <c r="GB71" s="566"/>
      <c r="GC71" s="566"/>
      <c r="GD71" s="566"/>
      <c r="GE71" s="566"/>
      <c r="GF71" s="566"/>
      <c r="GG71" s="566"/>
      <c r="GH71" s="566"/>
      <c r="GI71" s="566"/>
      <c r="GJ71" s="566"/>
      <c r="GK71" s="566"/>
      <c r="GL71" s="566"/>
      <c r="GM71" s="566"/>
      <c r="GN71" s="566"/>
      <c r="GO71" s="566"/>
      <c r="GP71" s="566"/>
      <c r="GQ71" s="566"/>
      <c r="GR71" s="566"/>
      <c r="GS71" s="566"/>
      <c r="GT71" s="566"/>
      <c r="GU71" s="566"/>
      <c r="GV71" s="566"/>
      <c r="GW71" s="566"/>
      <c r="GX71" s="566"/>
      <c r="GY71" s="566"/>
      <c r="GZ71" s="566"/>
      <c r="HA71" s="566"/>
      <c r="HB71" s="566"/>
      <c r="HC71" s="566"/>
      <c r="HD71" s="566"/>
      <c r="HE71" s="566"/>
      <c r="HF71" s="566"/>
      <c r="HG71" s="566"/>
      <c r="HH71" s="566"/>
      <c r="HI71" s="566"/>
      <c r="HJ71" s="566"/>
      <c r="HK71" s="566"/>
      <c r="HL71" s="566"/>
      <c r="HM71" s="566"/>
      <c r="HN71" s="566"/>
      <c r="HO71" s="566"/>
      <c r="HP71" s="566"/>
      <c r="HQ71" s="566"/>
      <c r="HR71" s="566"/>
      <c r="HS71" s="566"/>
      <c r="HT71" s="566"/>
      <c r="HU71" s="566"/>
      <c r="HV71" s="566"/>
      <c r="HW71" s="566"/>
      <c r="HX71" s="566"/>
      <c r="HY71" s="566"/>
      <c r="HZ71" s="566"/>
      <c r="IA71" s="566"/>
      <c r="IB71" s="566"/>
      <c r="IC71" s="566"/>
      <c r="ID71" s="566"/>
      <c r="IE71" s="566"/>
      <c r="IF71" s="566"/>
      <c r="IG71" s="566"/>
      <c r="IH71" s="566"/>
      <c r="II71" s="566"/>
      <c r="IJ71" s="566"/>
      <c r="IK71" s="566"/>
      <c r="IL71" s="566"/>
      <c r="IM71" s="566"/>
      <c r="IN71" s="566"/>
      <c r="IO71" s="566"/>
      <c r="IP71" s="566"/>
      <c r="IQ71" s="566"/>
    </row>
    <row r="72" spans="1:256">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2"/>
      <c r="BP72" s="62"/>
      <c r="BQ72" s="62"/>
      <c r="BR72" s="62"/>
      <c r="BS72" s="62"/>
      <c r="BT72" s="62"/>
      <c r="BU72" s="62"/>
      <c r="BV72" s="62"/>
      <c r="BW72" s="62"/>
      <c r="BX72" s="62"/>
      <c r="BY72" s="62"/>
      <c r="BZ72" s="62"/>
      <c r="CA72" s="62"/>
      <c r="CB72" s="62"/>
      <c r="CC72" s="62"/>
      <c r="CD72" s="62"/>
      <c r="CE72" s="62"/>
      <c r="CF72" s="62"/>
      <c r="CG72" s="62"/>
      <c r="CH72" s="62"/>
      <c r="CI72" s="62"/>
      <c r="CJ72" s="62"/>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c r="DT72" s="62"/>
      <c r="DU72" s="62"/>
      <c r="DV72" s="62"/>
      <c r="DW72" s="62"/>
      <c r="DX72" s="62"/>
      <c r="DY72" s="62"/>
      <c r="DZ72" s="62"/>
      <c r="EA72" s="62"/>
      <c r="EB72" s="62"/>
      <c r="EC72" s="62"/>
      <c r="ED72" s="62"/>
      <c r="EE72" s="62"/>
      <c r="EF72" s="62"/>
      <c r="EG72" s="62"/>
      <c r="EH72" s="62"/>
      <c r="EI72" s="62"/>
      <c r="EJ72" s="62"/>
      <c r="EK72" s="62"/>
      <c r="EL72" s="62"/>
      <c r="EM72" s="62"/>
      <c r="EN72" s="62"/>
      <c r="EO72" s="62"/>
      <c r="EP72" s="62"/>
      <c r="EQ72" s="62"/>
      <c r="ER72" s="62"/>
      <c r="ES72" s="62"/>
      <c r="ET72" s="62"/>
      <c r="EU72" s="62"/>
      <c r="EV72" s="62"/>
      <c r="EW72" s="62"/>
      <c r="EX72" s="62"/>
      <c r="EY72" s="62"/>
      <c r="EZ72" s="62"/>
      <c r="FA72" s="62"/>
      <c r="FB72" s="62"/>
      <c r="FC72" s="62"/>
      <c r="FD72" s="62"/>
      <c r="FE72" s="62"/>
      <c r="FF72" s="62"/>
      <c r="FG72" s="62"/>
      <c r="FH72" s="62"/>
      <c r="FI72" s="62"/>
      <c r="FJ72" s="62"/>
      <c r="FK72" s="62"/>
      <c r="FL72" s="62"/>
      <c r="FM72" s="62"/>
      <c r="FN72" s="62"/>
      <c r="FO72" s="62"/>
      <c r="FP72" s="62"/>
      <c r="FQ72" s="62"/>
      <c r="FR72" s="62"/>
      <c r="FS72" s="62"/>
      <c r="FT72" s="62"/>
      <c r="FU72" s="62"/>
      <c r="FV72" s="62"/>
      <c r="FW72" s="62"/>
      <c r="FX72" s="62"/>
      <c r="FY72" s="62"/>
      <c r="FZ72" s="62"/>
      <c r="GA72" s="62"/>
      <c r="GB72" s="62"/>
      <c r="GC72" s="62"/>
      <c r="GD72" s="62"/>
      <c r="GE72" s="62"/>
      <c r="GF72" s="62"/>
      <c r="GG72" s="62"/>
      <c r="GH72" s="62"/>
      <c r="GI72" s="62"/>
      <c r="GJ72" s="62"/>
      <c r="GK72" s="62"/>
      <c r="GL72" s="62"/>
      <c r="GM72" s="62"/>
      <c r="GN72" s="62"/>
      <c r="GO72" s="62"/>
      <c r="GP72" s="62"/>
      <c r="GQ72" s="62"/>
      <c r="GR72" s="62"/>
      <c r="GS72" s="62"/>
      <c r="GT72" s="62"/>
      <c r="GU72" s="62"/>
      <c r="GV72" s="62"/>
      <c r="GW72" s="62"/>
      <c r="GX72" s="62"/>
      <c r="GY72" s="62"/>
      <c r="GZ72" s="62"/>
      <c r="HA72" s="62"/>
      <c r="HB72" s="62"/>
      <c r="HC72" s="62"/>
      <c r="HD72" s="62"/>
      <c r="HE72" s="62"/>
      <c r="HF72" s="62"/>
      <c r="HG72" s="62"/>
      <c r="HH72" s="62"/>
      <c r="HI72" s="62"/>
      <c r="HJ72" s="62"/>
      <c r="HK72" s="62"/>
      <c r="HL72" s="62"/>
      <c r="HM72" s="62"/>
      <c r="HN72" s="62"/>
      <c r="HO72" s="62"/>
      <c r="HP72" s="62"/>
      <c r="HQ72" s="62"/>
      <c r="HR72" s="62"/>
      <c r="HS72" s="62"/>
      <c r="HT72" s="62"/>
      <c r="HU72" s="62"/>
      <c r="HV72" s="62"/>
      <c r="HW72" s="62"/>
      <c r="HX72" s="62"/>
      <c r="HY72" s="62"/>
      <c r="HZ72" s="62"/>
      <c r="IA72" s="62"/>
      <c r="IB72" s="62"/>
      <c r="IC72" s="62"/>
      <c r="ID72" s="62"/>
      <c r="IE72" s="62"/>
      <c r="IF72" s="62"/>
      <c r="IG72" s="62"/>
      <c r="IH72" s="62"/>
      <c r="II72" s="62"/>
      <c r="IJ72" s="62"/>
      <c r="IK72" s="62"/>
      <c r="IL72" s="62"/>
      <c r="IM72" s="62"/>
      <c r="IN72" s="62"/>
      <c r="IO72" s="62"/>
      <c r="IP72" s="62"/>
      <c r="IQ72" s="62"/>
    </row>
    <row r="73" spans="1:256">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c r="BO73" s="62"/>
      <c r="BP73" s="62"/>
      <c r="BQ73" s="62"/>
      <c r="BR73" s="62"/>
      <c r="BS73" s="62"/>
      <c r="BT73" s="62"/>
      <c r="BU73" s="62"/>
      <c r="BV73" s="62"/>
      <c r="BW73" s="62"/>
      <c r="BX73" s="62"/>
      <c r="BY73" s="62"/>
      <c r="BZ73" s="62"/>
      <c r="CA73" s="62"/>
      <c r="CB73" s="62"/>
      <c r="CC73" s="62"/>
      <c r="CD73" s="62"/>
      <c r="CE73" s="62"/>
      <c r="CF73" s="62"/>
      <c r="CG73" s="62"/>
      <c r="CH73" s="62"/>
      <c r="CI73" s="62"/>
      <c r="CJ73" s="62"/>
      <c r="CK73" s="62"/>
      <c r="CL73" s="62"/>
      <c r="CM73" s="62"/>
      <c r="CN73" s="62"/>
      <c r="CO73" s="62"/>
      <c r="CP73" s="62"/>
      <c r="CQ73" s="62"/>
      <c r="CR73" s="62"/>
      <c r="CS73" s="62"/>
      <c r="CT73" s="62"/>
      <c r="CU73" s="62"/>
      <c r="CV73" s="62"/>
      <c r="CW73" s="62"/>
      <c r="CX73" s="62"/>
      <c r="CY73" s="62"/>
      <c r="CZ73" s="62"/>
      <c r="DA73" s="62"/>
      <c r="DB73" s="62"/>
      <c r="DC73" s="62"/>
      <c r="DD73" s="62"/>
      <c r="DE73" s="62"/>
      <c r="DF73" s="62"/>
      <c r="DG73" s="62"/>
      <c r="DH73" s="62"/>
      <c r="DI73" s="62"/>
      <c r="DJ73" s="62"/>
      <c r="DK73" s="62"/>
      <c r="DL73" s="62"/>
      <c r="DM73" s="62"/>
      <c r="DN73" s="62"/>
      <c r="DO73" s="62"/>
      <c r="DP73" s="62"/>
      <c r="DQ73" s="62"/>
      <c r="DR73" s="62"/>
      <c r="DS73" s="62"/>
      <c r="DT73" s="62"/>
      <c r="DU73" s="62"/>
      <c r="DV73" s="62"/>
      <c r="DW73" s="62"/>
      <c r="DX73" s="62"/>
      <c r="DY73" s="62"/>
      <c r="DZ73" s="62"/>
      <c r="EA73" s="62"/>
      <c r="EB73" s="62"/>
      <c r="EC73" s="62"/>
      <c r="ED73" s="62"/>
      <c r="EE73" s="62"/>
      <c r="EF73" s="62"/>
      <c r="EG73" s="62"/>
      <c r="EH73" s="62"/>
      <c r="EI73" s="62"/>
      <c r="EJ73" s="62"/>
      <c r="EK73" s="62"/>
      <c r="EL73" s="62"/>
      <c r="EM73" s="62"/>
      <c r="EN73" s="62"/>
      <c r="EO73" s="62"/>
      <c r="EP73" s="62"/>
      <c r="EQ73" s="62"/>
      <c r="ER73" s="62"/>
      <c r="ES73" s="62"/>
      <c r="ET73" s="62"/>
      <c r="EU73" s="62"/>
      <c r="EV73" s="62"/>
      <c r="EW73" s="62"/>
      <c r="EX73" s="62"/>
      <c r="EY73" s="62"/>
      <c r="EZ73" s="62"/>
      <c r="FA73" s="62"/>
      <c r="FB73" s="62"/>
      <c r="FC73" s="62"/>
      <c r="FD73" s="62"/>
      <c r="FE73" s="62"/>
      <c r="FF73" s="62"/>
      <c r="FG73" s="62"/>
      <c r="FH73" s="62"/>
      <c r="FI73" s="62"/>
      <c r="FJ73" s="62"/>
      <c r="FK73" s="62"/>
      <c r="FL73" s="62"/>
      <c r="FM73" s="62"/>
      <c r="FN73" s="62"/>
      <c r="FO73" s="62"/>
      <c r="FP73" s="62"/>
      <c r="FQ73" s="62"/>
      <c r="FR73" s="62"/>
      <c r="FS73" s="62"/>
      <c r="FT73" s="62"/>
      <c r="FU73" s="62"/>
      <c r="FV73" s="62"/>
      <c r="FW73" s="62"/>
      <c r="FX73" s="62"/>
      <c r="FY73" s="62"/>
      <c r="FZ73" s="62"/>
      <c r="GA73" s="62"/>
      <c r="GB73" s="62"/>
      <c r="GC73" s="62"/>
      <c r="GD73" s="62"/>
      <c r="GE73" s="62"/>
      <c r="GF73" s="62"/>
      <c r="GG73" s="62"/>
      <c r="GH73" s="62"/>
      <c r="GI73" s="62"/>
      <c r="GJ73" s="62"/>
      <c r="GK73" s="62"/>
      <c r="GL73" s="62"/>
      <c r="GM73" s="62"/>
      <c r="GN73" s="62"/>
      <c r="GO73" s="62"/>
      <c r="GP73" s="62"/>
      <c r="GQ73" s="62"/>
      <c r="GR73" s="62"/>
      <c r="GS73" s="62"/>
      <c r="GT73" s="62"/>
      <c r="GU73" s="62"/>
      <c r="GV73" s="62"/>
      <c r="GW73" s="62"/>
      <c r="GX73" s="62"/>
      <c r="GY73" s="62"/>
      <c r="GZ73" s="62"/>
      <c r="HA73" s="62"/>
      <c r="HB73" s="62"/>
      <c r="HC73" s="62"/>
      <c r="HD73" s="62"/>
      <c r="HE73" s="62"/>
      <c r="HF73" s="62"/>
      <c r="HG73" s="62"/>
      <c r="HH73" s="62"/>
      <c r="HI73" s="62"/>
      <c r="HJ73" s="62"/>
      <c r="HK73" s="62"/>
      <c r="HL73" s="62"/>
      <c r="HM73" s="62"/>
      <c r="HN73" s="62"/>
      <c r="HO73" s="62"/>
      <c r="HP73" s="62"/>
      <c r="HQ73" s="62"/>
      <c r="HR73" s="62"/>
      <c r="HS73" s="62"/>
      <c r="HT73" s="62"/>
      <c r="HU73" s="62"/>
      <c r="HV73" s="62"/>
      <c r="HW73" s="62"/>
      <c r="HX73" s="62"/>
      <c r="HY73" s="62"/>
      <c r="HZ73" s="62"/>
      <c r="IA73" s="62"/>
      <c r="IB73" s="62"/>
      <c r="IC73" s="62"/>
      <c r="ID73" s="62"/>
      <c r="IE73" s="62"/>
      <c r="IF73" s="62"/>
      <c r="IG73" s="62"/>
      <c r="IH73" s="62"/>
      <c r="II73" s="62"/>
      <c r="IJ73" s="62"/>
      <c r="IK73" s="62"/>
      <c r="IL73" s="62"/>
      <c r="IM73" s="62"/>
      <c r="IN73" s="62"/>
      <c r="IO73" s="62"/>
      <c r="IP73" s="62"/>
      <c r="IQ73" s="62"/>
    </row>
    <row r="74" spans="1:256">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2"/>
      <c r="BS74" s="62"/>
      <c r="BT74" s="62"/>
      <c r="BU74" s="62"/>
      <c r="BV74" s="62"/>
      <c r="BW74" s="62"/>
      <c r="BX74" s="62"/>
      <c r="BY74" s="62"/>
      <c r="BZ74" s="62"/>
      <c r="CA74" s="62"/>
      <c r="CB74" s="62"/>
      <c r="CC74" s="62"/>
      <c r="CD74" s="62"/>
      <c r="CE74" s="62"/>
      <c r="CF74" s="62"/>
      <c r="CG74" s="62"/>
      <c r="CH74" s="62"/>
      <c r="CI74" s="62"/>
      <c r="CJ74" s="62"/>
      <c r="CK74" s="62"/>
      <c r="CL74" s="62"/>
      <c r="CM74" s="62"/>
      <c r="CN74" s="62"/>
      <c r="CO74" s="62"/>
      <c r="CP74" s="62"/>
      <c r="CQ74" s="62"/>
      <c r="CR74" s="62"/>
      <c r="CS74" s="62"/>
      <c r="CT74" s="62"/>
      <c r="CU74" s="62"/>
      <c r="CV74" s="62"/>
      <c r="CW74" s="62"/>
      <c r="CX74" s="62"/>
      <c r="CY74" s="62"/>
      <c r="CZ74" s="62"/>
      <c r="DA74" s="62"/>
      <c r="DB74" s="62"/>
      <c r="DC74" s="62"/>
      <c r="DD74" s="62"/>
      <c r="DE74" s="62"/>
      <c r="DF74" s="62"/>
      <c r="DG74" s="62"/>
      <c r="DH74" s="62"/>
      <c r="DI74" s="62"/>
      <c r="DJ74" s="62"/>
      <c r="DK74" s="62"/>
      <c r="DL74" s="62"/>
      <c r="DM74" s="62"/>
      <c r="DN74" s="62"/>
      <c r="DO74" s="62"/>
      <c r="DP74" s="62"/>
      <c r="DQ74" s="62"/>
      <c r="DR74" s="62"/>
      <c r="DS74" s="62"/>
      <c r="DT74" s="62"/>
      <c r="DU74" s="62"/>
      <c r="DV74" s="62"/>
      <c r="DW74" s="62"/>
      <c r="DX74" s="62"/>
      <c r="DY74" s="62"/>
      <c r="DZ74" s="62"/>
      <c r="EA74" s="62"/>
      <c r="EB74" s="62"/>
      <c r="EC74" s="62"/>
      <c r="ED74" s="62"/>
      <c r="EE74" s="62"/>
      <c r="EF74" s="62"/>
      <c r="EG74" s="62"/>
      <c r="EH74" s="62"/>
      <c r="EI74" s="62"/>
      <c r="EJ74" s="62"/>
      <c r="EK74" s="62"/>
      <c r="EL74" s="62"/>
      <c r="EM74" s="62"/>
      <c r="EN74" s="62"/>
      <c r="EO74" s="62"/>
      <c r="EP74" s="62"/>
      <c r="EQ74" s="62"/>
      <c r="ER74" s="62"/>
      <c r="ES74" s="62"/>
      <c r="ET74" s="62"/>
      <c r="EU74" s="62"/>
      <c r="EV74" s="62"/>
      <c r="EW74" s="62"/>
      <c r="EX74" s="62"/>
      <c r="EY74" s="62"/>
      <c r="EZ74" s="62"/>
      <c r="FA74" s="62"/>
      <c r="FB74" s="62"/>
      <c r="FC74" s="62"/>
      <c r="FD74" s="62"/>
      <c r="FE74" s="62"/>
      <c r="FF74" s="62"/>
      <c r="FG74" s="62"/>
      <c r="FH74" s="62"/>
      <c r="FI74" s="62"/>
      <c r="FJ74" s="62"/>
      <c r="FK74" s="62"/>
      <c r="FL74" s="62"/>
      <c r="FM74" s="62"/>
      <c r="FN74" s="62"/>
      <c r="FO74" s="62"/>
      <c r="FP74" s="62"/>
      <c r="FQ74" s="62"/>
      <c r="FR74" s="62"/>
      <c r="FS74" s="62"/>
      <c r="FT74" s="62"/>
      <c r="FU74" s="62"/>
      <c r="FV74" s="62"/>
      <c r="FW74" s="62"/>
      <c r="FX74" s="62"/>
      <c r="FY74" s="62"/>
      <c r="FZ74" s="62"/>
      <c r="GA74" s="62"/>
      <c r="GB74" s="62"/>
      <c r="GC74" s="62"/>
      <c r="GD74" s="62"/>
      <c r="GE74" s="62"/>
      <c r="GF74" s="62"/>
      <c r="GG74" s="62"/>
      <c r="GH74" s="62"/>
      <c r="GI74" s="62"/>
      <c r="GJ74" s="62"/>
      <c r="GK74" s="62"/>
      <c r="GL74" s="62"/>
      <c r="GM74" s="62"/>
      <c r="GN74" s="62"/>
      <c r="GO74" s="62"/>
      <c r="GP74" s="62"/>
      <c r="GQ74" s="62"/>
      <c r="GR74" s="62"/>
      <c r="GS74" s="62"/>
      <c r="GT74" s="62"/>
      <c r="GU74" s="62"/>
      <c r="GV74" s="62"/>
      <c r="GW74" s="62"/>
      <c r="GX74" s="62"/>
      <c r="GY74" s="62"/>
      <c r="GZ74" s="62"/>
      <c r="HA74" s="62"/>
      <c r="HB74" s="62"/>
      <c r="HC74" s="62"/>
      <c r="HD74" s="62"/>
      <c r="HE74" s="62"/>
      <c r="HF74" s="62"/>
      <c r="HG74" s="62"/>
      <c r="HH74" s="62"/>
      <c r="HI74" s="62"/>
      <c r="HJ74" s="62"/>
      <c r="HK74" s="62"/>
      <c r="HL74" s="62"/>
      <c r="HM74" s="62"/>
      <c r="HN74" s="62"/>
      <c r="HO74" s="62"/>
      <c r="HP74" s="62"/>
      <c r="HQ74" s="62"/>
      <c r="HR74" s="62"/>
      <c r="HS74" s="62"/>
      <c r="HT74" s="62"/>
      <c r="HU74" s="62"/>
      <c r="HV74" s="62"/>
      <c r="HW74" s="62"/>
      <c r="HX74" s="62"/>
      <c r="HY74" s="62"/>
      <c r="HZ74" s="62"/>
      <c r="IA74" s="62"/>
      <c r="IB74" s="62"/>
      <c r="IC74" s="62"/>
      <c r="ID74" s="62"/>
      <c r="IE74" s="62"/>
      <c r="IF74" s="62"/>
      <c r="IG74" s="62"/>
      <c r="IH74" s="62"/>
      <c r="II74" s="62"/>
      <c r="IJ74" s="62"/>
      <c r="IK74" s="62"/>
      <c r="IL74" s="62"/>
      <c r="IM74" s="62"/>
      <c r="IN74" s="62"/>
      <c r="IO74" s="62"/>
      <c r="IP74" s="62"/>
      <c r="IQ74" s="62"/>
    </row>
    <row r="75" spans="1:256">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c r="BO75" s="62"/>
      <c r="BP75" s="62"/>
      <c r="BQ75" s="62"/>
      <c r="BR75" s="62"/>
      <c r="BS75" s="62"/>
      <c r="BT75" s="62"/>
      <c r="BU75" s="62"/>
      <c r="BV75" s="62"/>
      <c r="BW75" s="62"/>
      <c r="BX75" s="62"/>
      <c r="BY75" s="62"/>
      <c r="BZ75" s="62"/>
      <c r="CA75" s="62"/>
      <c r="CB75" s="62"/>
      <c r="CC75" s="62"/>
      <c r="CD75" s="62"/>
      <c r="CE75" s="62"/>
      <c r="CF75" s="62"/>
      <c r="CG75" s="62"/>
      <c r="CH75" s="62"/>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c r="DT75" s="62"/>
      <c r="DU75" s="62"/>
      <c r="DV75" s="62"/>
      <c r="DW75" s="62"/>
      <c r="DX75" s="62"/>
      <c r="DY75" s="62"/>
      <c r="DZ75" s="62"/>
      <c r="EA75" s="62"/>
      <c r="EB75" s="62"/>
      <c r="EC75" s="62"/>
      <c r="ED75" s="62"/>
      <c r="EE75" s="62"/>
      <c r="EF75" s="62"/>
      <c r="EG75" s="62"/>
      <c r="EH75" s="62"/>
      <c r="EI75" s="62"/>
      <c r="EJ75" s="62"/>
      <c r="EK75" s="62"/>
      <c r="EL75" s="62"/>
      <c r="EM75" s="62"/>
      <c r="EN75" s="62"/>
      <c r="EO75" s="62"/>
      <c r="EP75" s="62"/>
      <c r="EQ75" s="62"/>
      <c r="ER75" s="62"/>
      <c r="ES75" s="62"/>
      <c r="ET75" s="62"/>
      <c r="EU75" s="62"/>
      <c r="EV75" s="62"/>
      <c r="EW75" s="62"/>
      <c r="EX75" s="62"/>
      <c r="EY75" s="62"/>
      <c r="EZ75" s="62"/>
      <c r="FA75" s="62"/>
      <c r="FB75" s="62"/>
      <c r="FC75" s="62"/>
      <c r="FD75" s="62"/>
      <c r="FE75" s="62"/>
      <c r="FF75" s="62"/>
      <c r="FG75" s="62"/>
      <c r="FH75" s="62"/>
      <c r="FI75" s="62"/>
      <c r="FJ75" s="62"/>
      <c r="FK75" s="62"/>
      <c r="FL75" s="62"/>
      <c r="FM75" s="62"/>
      <c r="FN75" s="62"/>
      <c r="FO75" s="62"/>
      <c r="FP75" s="62"/>
      <c r="FQ75" s="62"/>
      <c r="FR75" s="62"/>
      <c r="FS75" s="62"/>
      <c r="FT75" s="62"/>
      <c r="FU75" s="62"/>
      <c r="FV75" s="62"/>
      <c r="FW75" s="62"/>
      <c r="FX75" s="62"/>
      <c r="FY75" s="62"/>
      <c r="FZ75" s="62"/>
      <c r="GA75" s="62"/>
      <c r="GB75" s="62"/>
      <c r="GC75" s="62"/>
      <c r="GD75" s="62"/>
      <c r="GE75" s="62"/>
      <c r="GF75" s="62"/>
      <c r="GG75" s="62"/>
      <c r="GH75" s="62"/>
      <c r="GI75" s="62"/>
      <c r="GJ75" s="62"/>
      <c r="GK75" s="62"/>
      <c r="GL75" s="62"/>
      <c r="GM75" s="62"/>
      <c r="GN75" s="62"/>
      <c r="GO75" s="62"/>
      <c r="GP75" s="62"/>
      <c r="GQ75" s="62"/>
      <c r="GR75" s="62"/>
      <c r="GS75" s="62"/>
      <c r="GT75" s="62"/>
      <c r="GU75" s="62"/>
      <c r="GV75" s="62"/>
      <c r="GW75" s="62"/>
      <c r="GX75" s="62"/>
      <c r="GY75" s="62"/>
      <c r="GZ75" s="62"/>
      <c r="HA75" s="62"/>
      <c r="HB75" s="62"/>
      <c r="HC75" s="62"/>
      <c r="HD75" s="62"/>
      <c r="HE75" s="62"/>
      <c r="HF75" s="62"/>
      <c r="HG75" s="62"/>
      <c r="HH75" s="62"/>
      <c r="HI75" s="62"/>
      <c r="HJ75" s="62"/>
      <c r="HK75" s="62"/>
      <c r="HL75" s="62"/>
      <c r="HM75" s="62"/>
      <c r="HN75" s="62"/>
      <c r="HO75" s="62"/>
      <c r="HP75" s="62"/>
      <c r="HQ75" s="62"/>
      <c r="HR75" s="62"/>
      <c r="HS75" s="62"/>
      <c r="HT75" s="62"/>
      <c r="HU75" s="62"/>
      <c r="HV75" s="62"/>
      <c r="HW75" s="62"/>
      <c r="HX75" s="62"/>
      <c r="HY75" s="62"/>
      <c r="HZ75" s="62"/>
      <c r="IA75" s="62"/>
      <c r="IB75" s="62"/>
      <c r="IC75" s="62"/>
      <c r="ID75" s="62"/>
      <c r="IE75" s="62"/>
      <c r="IF75" s="62"/>
      <c r="IG75" s="62"/>
      <c r="IH75" s="62"/>
      <c r="II75" s="62"/>
      <c r="IJ75" s="62"/>
      <c r="IK75" s="62"/>
      <c r="IL75" s="62"/>
      <c r="IM75" s="62"/>
      <c r="IN75" s="62"/>
      <c r="IO75" s="62"/>
      <c r="IP75" s="62"/>
      <c r="IQ75" s="62"/>
    </row>
    <row r="76" spans="1:256">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c r="BO76" s="62"/>
      <c r="BP76" s="62"/>
      <c r="BQ76" s="62"/>
      <c r="BR76" s="62"/>
      <c r="BS76" s="62"/>
      <c r="BT76" s="62"/>
      <c r="BU76" s="62"/>
      <c r="BV76" s="62"/>
      <c r="BW76" s="62"/>
      <c r="BX76" s="62"/>
      <c r="BY76" s="62"/>
      <c r="BZ76" s="62"/>
      <c r="CA76" s="62"/>
      <c r="CB76" s="62"/>
      <c r="CC76" s="62"/>
      <c r="CD76" s="62"/>
      <c r="CE76" s="62"/>
      <c r="CF76" s="62"/>
      <c r="CG76" s="62"/>
      <c r="CH76" s="62"/>
      <c r="CI76" s="62"/>
      <c r="CJ76" s="62"/>
      <c r="CK76" s="62"/>
      <c r="CL76" s="62"/>
      <c r="CM76" s="62"/>
      <c r="CN76" s="62"/>
      <c r="CO76" s="62"/>
      <c r="CP76" s="62"/>
      <c r="CQ76" s="62"/>
      <c r="CR76" s="62"/>
      <c r="CS76" s="62"/>
      <c r="CT76" s="62"/>
      <c r="CU76" s="62"/>
      <c r="CV76" s="62"/>
      <c r="CW76" s="62"/>
      <c r="CX76" s="62"/>
      <c r="CY76" s="62"/>
      <c r="CZ76" s="62"/>
      <c r="DA76" s="62"/>
      <c r="DB76" s="62"/>
      <c r="DC76" s="62"/>
      <c r="DD76" s="62"/>
      <c r="DE76" s="62"/>
      <c r="DF76" s="62"/>
      <c r="DG76" s="62"/>
      <c r="DH76" s="62"/>
      <c r="DI76" s="62"/>
      <c r="DJ76" s="62"/>
      <c r="DK76" s="62"/>
      <c r="DL76" s="62"/>
      <c r="DM76" s="62"/>
      <c r="DN76" s="62"/>
      <c r="DO76" s="62"/>
      <c r="DP76" s="62"/>
      <c r="DQ76" s="62"/>
      <c r="DR76" s="62"/>
      <c r="DS76" s="62"/>
      <c r="DT76" s="62"/>
      <c r="DU76" s="62"/>
      <c r="DV76" s="62"/>
      <c r="DW76" s="62"/>
      <c r="DX76" s="62"/>
      <c r="DY76" s="62"/>
      <c r="DZ76" s="62"/>
      <c r="EA76" s="62"/>
      <c r="EB76" s="62"/>
      <c r="EC76" s="62"/>
      <c r="ED76" s="62"/>
      <c r="EE76" s="62"/>
      <c r="EF76" s="62"/>
      <c r="EG76" s="62"/>
      <c r="EH76" s="62"/>
      <c r="EI76" s="62"/>
      <c r="EJ76" s="62"/>
      <c r="EK76" s="62"/>
      <c r="EL76" s="62"/>
      <c r="EM76" s="62"/>
      <c r="EN76" s="62"/>
      <c r="EO76" s="62"/>
      <c r="EP76" s="62"/>
      <c r="EQ76" s="62"/>
      <c r="ER76" s="62"/>
      <c r="ES76" s="62"/>
      <c r="ET76" s="62"/>
      <c r="EU76" s="62"/>
      <c r="EV76" s="62"/>
      <c r="EW76" s="62"/>
      <c r="EX76" s="62"/>
      <c r="EY76" s="62"/>
      <c r="EZ76" s="62"/>
      <c r="FA76" s="62"/>
      <c r="FB76" s="62"/>
      <c r="FC76" s="62"/>
      <c r="FD76" s="62"/>
      <c r="FE76" s="62"/>
      <c r="FF76" s="62"/>
      <c r="FG76" s="62"/>
      <c r="FH76" s="62"/>
      <c r="FI76" s="62"/>
      <c r="FJ76" s="62"/>
      <c r="FK76" s="62"/>
      <c r="FL76" s="62"/>
      <c r="FM76" s="62"/>
      <c r="FN76" s="62"/>
      <c r="FO76" s="62"/>
      <c r="FP76" s="62"/>
      <c r="FQ76" s="62"/>
      <c r="FR76" s="62"/>
      <c r="FS76" s="62"/>
      <c r="FT76" s="62"/>
      <c r="FU76" s="62"/>
      <c r="FV76" s="62"/>
      <c r="FW76" s="62"/>
      <c r="FX76" s="62"/>
      <c r="FY76" s="62"/>
      <c r="FZ76" s="62"/>
      <c r="GA76" s="62"/>
      <c r="GB76" s="62"/>
      <c r="GC76" s="62"/>
      <c r="GD76" s="62"/>
      <c r="GE76" s="62"/>
      <c r="GF76" s="62"/>
      <c r="GG76" s="62"/>
      <c r="GH76" s="62"/>
      <c r="GI76" s="62"/>
      <c r="GJ76" s="62"/>
      <c r="GK76" s="62"/>
      <c r="GL76" s="62"/>
      <c r="GM76" s="62"/>
      <c r="GN76" s="62"/>
      <c r="GO76" s="62"/>
      <c r="GP76" s="62"/>
      <c r="GQ76" s="62"/>
      <c r="GR76" s="62"/>
      <c r="GS76" s="62"/>
      <c r="GT76" s="62"/>
      <c r="GU76" s="62"/>
      <c r="GV76" s="62"/>
      <c r="GW76" s="62"/>
      <c r="GX76" s="62"/>
      <c r="GY76" s="62"/>
      <c r="GZ76" s="62"/>
      <c r="HA76" s="62"/>
      <c r="HB76" s="62"/>
      <c r="HC76" s="62"/>
      <c r="HD76" s="62"/>
      <c r="HE76" s="62"/>
      <c r="HF76" s="62"/>
      <c r="HG76" s="62"/>
      <c r="HH76" s="62"/>
      <c r="HI76" s="62"/>
      <c r="HJ76" s="62"/>
      <c r="HK76" s="62"/>
      <c r="HL76" s="62"/>
      <c r="HM76" s="62"/>
      <c r="HN76" s="62"/>
      <c r="HO76" s="62"/>
      <c r="HP76" s="62"/>
      <c r="HQ76" s="62"/>
      <c r="HR76" s="62"/>
      <c r="HS76" s="62"/>
      <c r="HT76" s="62"/>
      <c r="HU76" s="62"/>
      <c r="HV76" s="62"/>
      <c r="HW76" s="62"/>
      <c r="HX76" s="62"/>
      <c r="HY76" s="62"/>
      <c r="HZ76" s="62"/>
      <c r="IA76" s="62"/>
      <c r="IB76" s="62"/>
      <c r="IC76" s="62"/>
      <c r="ID76" s="62"/>
      <c r="IE76" s="62"/>
      <c r="IF76" s="62"/>
      <c r="IG76" s="62"/>
      <c r="IH76" s="62"/>
      <c r="II76" s="62"/>
      <c r="IJ76" s="62"/>
      <c r="IK76" s="62"/>
      <c r="IL76" s="62"/>
      <c r="IM76" s="62"/>
      <c r="IN76" s="62"/>
      <c r="IO76" s="62"/>
      <c r="IP76" s="62"/>
      <c r="IQ76" s="62"/>
    </row>
    <row r="77" spans="1:256">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2"/>
      <c r="BR77" s="62"/>
      <c r="BS77" s="62"/>
      <c r="BT77" s="62"/>
      <c r="BU77" s="62"/>
      <c r="BV77" s="62"/>
      <c r="BW77" s="62"/>
      <c r="BX77" s="62"/>
      <c r="BY77" s="62"/>
      <c r="BZ77" s="62"/>
      <c r="CA77" s="62"/>
      <c r="CB77" s="62"/>
      <c r="CC77" s="62"/>
      <c r="CD77" s="62"/>
      <c r="CE77" s="62"/>
      <c r="CF77" s="62"/>
      <c r="CG77" s="62"/>
      <c r="CH77" s="62"/>
      <c r="CI77" s="62"/>
      <c r="CJ77" s="62"/>
      <c r="CK77" s="62"/>
      <c r="CL77" s="62"/>
      <c r="CM77" s="62"/>
      <c r="CN77" s="62"/>
      <c r="CO77" s="62"/>
      <c r="CP77" s="62"/>
      <c r="CQ77" s="62"/>
      <c r="CR77" s="62"/>
      <c r="CS77" s="62"/>
      <c r="CT77" s="62"/>
      <c r="CU77" s="62"/>
      <c r="CV77" s="62"/>
      <c r="CW77" s="62"/>
      <c r="CX77" s="62"/>
      <c r="CY77" s="62"/>
      <c r="CZ77" s="62"/>
      <c r="DA77" s="62"/>
      <c r="DB77" s="62"/>
      <c r="DC77" s="62"/>
      <c r="DD77" s="62"/>
      <c r="DE77" s="62"/>
      <c r="DF77" s="62"/>
      <c r="DG77" s="62"/>
      <c r="DH77" s="62"/>
      <c r="DI77" s="62"/>
      <c r="DJ77" s="62"/>
      <c r="DK77" s="62"/>
      <c r="DL77" s="62"/>
      <c r="DM77" s="62"/>
      <c r="DN77" s="62"/>
      <c r="DO77" s="62"/>
      <c r="DP77" s="62"/>
      <c r="DQ77" s="62"/>
      <c r="DR77" s="62"/>
      <c r="DS77" s="62"/>
      <c r="DT77" s="62"/>
      <c r="DU77" s="62"/>
      <c r="DV77" s="62"/>
      <c r="DW77" s="62"/>
      <c r="DX77" s="62"/>
      <c r="DY77" s="62"/>
      <c r="DZ77" s="62"/>
      <c r="EA77" s="62"/>
      <c r="EB77" s="62"/>
      <c r="EC77" s="62"/>
      <c r="ED77" s="62"/>
      <c r="EE77" s="62"/>
      <c r="EF77" s="62"/>
      <c r="EG77" s="62"/>
      <c r="EH77" s="62"/>
      <c r="EI77" s="62"/>
      <c r="EJ77" s="62"/>
      <c r="EK77" s="62"/>
      <c r="EL77" s="62"/>
      <c r="EM77" s="62"/>
      <c r="EN77" s="62"/>
      <c r="EO77" s="62"/>
      <c r="EP77" s="62"/>
      <c r="EQ77" s="62"/>
      <c r="ER77" s="62"/>
      <c r="ES77" s="62"/>
      <c r="ET77" s="62"/>
      <c r="EU77" s="62"/>
      <c r="EV77" s="62"/>
      <c r="EW77" s="62"/>
      <c r="EX77" s="62"/>
      <c r="EY77" s="62"/>
      <c r="EZ77" s="62"/>
      <c r="FA77" s="62"/>
      <c r="FB77" s="62"/>
      <c r="FC77" s="62"/>
      <c r="FD77" s="62"/>
      <c r="FE77" s="62"/>
      <c r="FF77" s="62"/>
      <c r="FG77" s="62"/>
      <c r="FH77" s="62"/>
      <c r="FI77" s="62"/>
      <c r="FJ77" s="62"/>
      <c r="FK77" s="62"/>
      <c r="FL77" s="62"/>
      <c r="FM77" s="62"/>
      <c r="FN77" s="62"/>
      <c r="FO77" s="62"/>
      <c r="FP77" s="62"/>
      <c r="FQ77" s="62"/>
      <c r="FR77" s="62"/>
      <c r="FS77" s="62"/>
      <c r="FT77" s="62"/>
      <c r="FU77" s="62"/>
      <c r="FV77" s="62"/>
      <c r="FW77" s="62"/>
      <c r="FX77" s="62"/>
      <c r="FY77" s="62"/>
      <c r="FZ77" s="62"/>
      <c r="GA77" s="62"/>
      <c r="GB77" s="62"/>
      <c r="GC77" s="62"/>
      <c r="GD77" s="62"/>
      <c r="GE77" s="62"/>
      <c r="GF77" s="62"/>
      <c r="GG77" s="62"/>
      <c r="GH77" s="62"/>
      <c r="GI77" s="62"/>
      <c r="GJ77" s="62"/>
      <c r="GK77" s="62"/>
      <c r="GL77" s="62"/>
      <c r="GM77" s="62"/>
      <c r="GN77" s="62"/>
      <c r="GO77" s="62"/>
      <c r="GP77" s="62"/>
      <c r="GQ77" s="62"/>
      <c r="GR77" s="62"/>
      <c r="GS77" s="62"/>
      <c r="GT77" s="62"/>
      <c r="GU77" s="62"/>
      <c r="GV77" s="62"/>
      <c r="GW77" s="62"/>
      <c r="GX77" s="62"/>
      <c r="GY77" s="62"/>
      <c r="GZ77" s="62"/>
      <c r="HA77" s="62"/>
      <c r="HB77" s="62"/>
      <c r="HC77" s="62"/>
      <c r="HD77" s="62"/>
      <c r="HE77" s="62"/>
      <c r="HF77" s="62"/>
      <c r="HG77" s="62"/>
      <c r="HH77" s="62"/>
      <c r="HI77" s="62"/>
      <c r="HJ77" s="62"/>
      <c r="HK77" s="62"/>
      <c r="HL77" s="62"/>
      <c r="HM77" s="62"/>
      <c r="HN77" s="62"/>
      <c r="HO77" s="62"/>
      <c r="HP77" s="62"/>
      <c r="HQ77" s="62"/>
      <c r="HR77" s="62"/>
      <c r="HS77" s="62"/>
      <c r="HT77" s="62"/>
      <c r="HU77" s="62"/>
      <c r="HV77" s="62"/>
      <c r="HW77" s="62"/>
      <c r="HX77" s="62"/>
      <c r="HY77" s="62"/>
      <c r="HZ77" s="62"/>
      <c r="IA77" s="62"/>
      <c r="IB77" s="62"/>
      <c r="IC77" s="62"/>
      <c r="ID77" s="62"/>
      <c r="IE77" s="62"/>
      <c r="IF77" s="62"/>
      <c r="IG77" s="62"/>
      <c r="IH77" s="62"/>
      <c r="II77" s="62"/>
      <c r="IJ77" s="62"/>
      <c r="IK77" s="62"/>
      <c r="IL77" s="62"/>
      <c r="IM77" s="62"/>
      <c r="IN77" s="62"/>
      <c r="IO77" s="62"/>
      <c r="IP77" s="62"/>
      <c r="IQ77" s="62"/>
    </row>
    <row r="78" spans="1:256">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c r="BO78" s="62"/>
      <c r="BP78" s="62"/>
      <c r="BQ78" s="62"/>
      <c r="BR78" s="62"/>
      <c r="BS78" s="62"/>
      <c r="BT78" s="62"/>
      <c r="BU78" s="62"/>
      <c r="BV78" s="62"/>
      <c r="BW78" s="62"/>
      <c r="BX78" s="62"/>
      <c r="BY78" s="62"/>
      <c r="BZ78" s="62"/>
      <c r="CA78" s="62"/>
      <c r="CB78" s="62"/>
      <c r="CC78" s="62"/>
      <c r="CD78" s="62"/>
      <c r="CE78" s="62"/>
      <c r="CF78" s="62"/>
      <c r="CG78" s="62"/>
      <c r="CH78" s="62"/>
      <c r="CI78" s="62"/>
      <c r="CJ78" s="62"/>
      <c r="CK78" s="62"/>
      <c r="CL78" s="62"/>
      <c r="CM78" s="62"/>
      <c r="CN78" s="62"/>
      <c r="CO78" s="62"/>
      <c r="CP78" s="62"/>
      <c r="CQ78" s="62"/>
      <c r="CR78" s="62"/>
      <c r="CS78" s="62"/>
      <c r="CT78" s="62"/>
      <c r="CU78" s="62"/>
      <c r="CV78" s="62"/>
      <c r="CW78" s="62"/>
      <c r="CX78" s="62"/>
      <c r="CY78" s="62"/>
      <c r="CZ78" s="62"/>
      <c r="DA78" s="62"/>
      <c r="DB78" s="62"/>
      <c r="DC78" s="62"/>
      <c r="DD78" s="62"/>
      <c r="DE78" s="62"/>
      <c r="DF78" s="62"/>
      <c r="DG78" s="62"/>
      <c r="DH78" s="62"/>
      <c r="DI78" s="62"/>
      <c r="DJ78" s="62"/>
      <c r="DK78" s="62"/>
      <c r="DL78" s="62"/>
      <c r="DM78" s="62"/>
      <c r="DN78" s="62"/>
      <c r="DO78" s="62"/>
      <c r="DP78" s="62"/>
      <c r="DQ78" s="62"/>
      <c r="DR78" s="62"/>
      <c r="DS78" s="62"/>
      <c r="DT78" s="62"/>
      <c r="DU78" s="62"/>
      <c r="DV78" s="62"/>
      <c r="DW78" s="62"/>
      <c r="DX78" s="62"/>
      <c r="DY78" s="62"/>
      <c r="DZ78" s="62"/>
      <c r="EA78" s="62"/>
      <c r="EB78" s="62"/>
      <c r="EC78" s="62"/>
      <c r="ED78" s="62"/>
      <c r="EE78" s="62"/>
      <c r="EF78" s="62"/>
      <c r="EG78" s="62"/>
      <c r="EH78" s="62"/>
      <c r="EI78" s="62"/>
      <c r="EJ78" s="62"/>
      <c r="EK78" s="62"/>
      <c r="EL78" s="62"/>
      <c r="EM78" s="62"/>
      <c r="EN78" s="62"/>
      <c r="EO78" s="62"/>
      <c r="EP78" s="62"/>
      <c r="EQ78" s="62"/>
      <c r="ER78" s="62"/>
      <c r="ES78" s="62"/>
      <c r="ET78" s="62"/>
      <c r="EU78" s="62"/>
      <c r="EV78" s="62"/>
      <c r="EW78" s="62"/>
      <c r="EX78" s="62"/>
      <c r="EY78" s="62"/>
      <c r="EZ78" s="62"/>
      <c r="FA78" s="62"/>
      <c r="FB78" s="62"/>
      <c r="FC78" s="62"/>
      <c r="FD78" s="62"/>
      <c r="FE78" s="62"/>
      <c r="FF78" s="62"/>
      <c r="FG78" s="62"/>
      <c r="FH78" s="62"/>
      <c r="FI78" s="62"/>
      <c r="FJ78" s="62"/>
      <c r="FK78" s="62"/>
      <c r="FL78" s="62"/>
      <c r="FM78" s="62"/>
      <c r="FN78" s="62"/>
      <c r="FO78" s="62"/>
      <c r="FP78" s="62"/>
      <c r="FQ78" s="62"/>
      <c r="FR78" s="62"/>
      <c r="FS78" s="62"/>
      <c r="FT78" s="62"/>
      <c r="FU78" s="62"/>
      <c r="FV78" s="62"/>
      <c r="FW78" s="62"/>
      <c r="FX78" s="62"/>
      <c r="FY78" s="62"/>
      <c r="FZ78" s="62"/>
      <c r="GA78" s="62"/>
      <c r="GB78" s="62"/>
      <c r="GC78" s="62"/>
      <c r="GD78" s="62"/>
      <c r="GE78" s="62"/>
      <c r="GF78" s="62"/>
      <c r="GG78" s="62"/>
      <c r="GH78" s="62"/>
      <c r="GI78" s="62"/>
      <c r="GJ78" s="62"/>
      <c r="GK78" s="62"/>
      <c r="GL78" s="62"/>
      <c r="GM78" s="62"/>
      <c r="GN78" s="62"/>
      <c r="GO78" s="62"/>
      <c r="GP78" s="62"/>
      <c r="GQ78" s="62"/>
      <c r="GR78" s="62"/>
      <c r="GS78" s="62"/>
      <c r="GT78" s="62"/>
      <c r="GU78" s="62"/>
      <c r="GV78" s="62"/>
      <c r="GW78" s="62"/>
      <c r="GX78" s="62"/>
      <c r="GY78" s="62"/>
      <c r="GZ78" s="62"/>
      <c r="HA78" s="62"/>
      <c r="HB78" s="62"/>
      <c r="HC78" s="62"/>
      <c r="HD78" s="62"/>
      <c r="HE78" s="62"/>
      <c r="HF78" s="62"/>
      <c r="HG78" s="62"/>
      <c r="HH78" s="62"/>
      <c r="HI78" s="62"/>
      <c r="HJ78" s="62"/>
      <c r="HK78" s="62"/>
      <c r="HL78" s="62"/>
      <c r="HM78" s="62"/>
      <c r="HN78" s="62"/>
      <c r="HO78" s="62"/>
      <c r="HP78" s="62"/>
      <c r="HQ78" s="62"/>
      <c r="HR78" s="62"/>
      <c r="HS78" s="62"/>
      <c r="HT78" s="62"/>
      <c r="HU78" s="62"/>
      <c r="HV78" s="62"/>
      <c r="HW78" s="62"/>
      <c r="HX78" s="62"/>
      <c r="HY78" s="62"/>
      <c r="HZ78" s="62"/>
      <c r="IA78" s="62"/>
      <c r="IB78" s="62"/>
      <c r="IC78" s="62"/>
      <c r="ID78" s="62"/>
      <c r="IE78" s="62"/>
      <c r="IF78" s="62"/>
      <c r="IG78" s="62"/>
      <c r="IH78" s="62"/>
      <c r="II78" s="62"/>
      <c r="IJ78" s="62"/>
      <c r="IK78" s="62"/>
      <c r="IL78" s="62"/>
      <c r="IM78" s="62"/>
      <c r="IN78" s="62"/>
      <c r="IO78" s="62"/>
      <c r="IP78" s="62"/>
      <c r="IQ78" s="62"/>
    </row>
    <row r="79" spans="1:256">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62"/>
      <c r="EC79" s="62"/>
      <c r="ED79" s="62"/>
      <c r="EE79" s="62"/>
      <c r="EF79" s="62"/>
      <c r="EG79" s="62"/>
      <c r="EH79" s="62"/>
      <c r="EI79" s="62"/>
      <c r="EJ79" s="62"/>
      <c r="EK79" s="62"/>
      <c r="EL79" s="62"/>
      <c r="EM79" s="62"/>
      <c r="EN79" s="62"/>
      <c r="EO79" s="62"/>
      <c r="EP79" s="62"/>
      <c r="EQ79" s="62"/>
      <c r="ER79" s="62"/>
      <c r="ES79" s="62"/>
      <c r="ET79" s="62"/>
      <c r="EU79" s="62"/>
      <c r="EV79" s="62"/>
      <c r="EW79" s="62"/>
      <c r="EX79" s="62"/>
      <c r="EY79" s="62"/>
      <c r="EZ79" s="62"/>
      <c r="FA79" s="62"/>
      <c r="FB79" s="62"/>
      <c r="FC79" s="62"/>
      <c r="FD79" s="62"/>
      <c r="FE79" s="62"/>
      <c r="FF79" s="62"/>
      <c r="FG79" s="62"/>
      <c r="FH79" s="62"/>
      <c r="FI79" s="62"/>
      <c r="FJ79" s="62"/>
      <c r="FK79" s="62"/>
      <c r="FL79" s="62"/>
      <c r="FM79" s="62"/>
      <c r="FN79" s="62"/>
      <c r="FO79" s="62"/>
      <c r="FP79" s="62"/>
      <c r="FQ79" s="62"/>
      <c r="FR79" s="62"/>
      <c r="FS79" s="62"/>
      <c r="FT79" s="62"/>
      <c r="FU79" s="62"/>
      <c r="FV79" s="62"/>
      <c r="FW79" s="62"/>
      <c r="FX79" s="62"/>
      <c r="FY79" s="62"/>
      <c r="FZ79" s="62"/>
      <c r="GA79" s="62"/>
      <c r="GB79" s="62"/>
      <c r="GC79" s="62"/>
      <c r="GD79" s="62"/>
      <c r="GE79" s="62"/>
      <c r="GF79" s="62"/>
      <c r="GG79" s="62"/>
      <c r="GH79" s="62"/>
      <c r="GI79" s="62"/>
      <c r="GJ79" s="62"/>
      <c r="GK79" s="62"/>
      <c r="GL79" s="62"/>
      <c r="GM79" s="62"/>
      <c r="GN79" s="62"/>
      <c r="GO79" s="62"/>
      <c r="GP79" s="62"/>
      <c r="GQ79" s="62"/>
      <c r="GR79" s="62"/>
      <c r="GS79" s="62"/>
      <c r="GT79" s="62"/>
      <c r="GU79" s="62"/>
      <c r="GV79" s="62"/>
      <c r="GW79" s="62"/>
      <c r="GX79" s="62"/>
      <c r="GY79" s="62"/>
      <c r="GZ79" s="62"/>
      <c r="HA79" s="62"/>
      <c r="HB79" s="62"/>
      <c r="HC79" s="62"/>
      <c r="HD79" s="62"/>
      <c r="HE79" s="62"/>
      <c r="HF79" s="62"/>
      <c r="HG79" s="62"/>
      <c r="HH79" s="62"/>
      <c r="HI79" s="62"/>
      <c r="HJ79" s="62"/>
      <c r="HK79" s="62"/>
      <c r="HL79" s="62"/>
      <c r="HM79" s="62"/>
      <c r="HN79" s="62"/>
      <c r="HO79" s="62"/>
      <c r="HP79" s="62"/>
      <c r="HQ79" s="62"/>
      <c r="HR79" s="62"/>
      <c r="HS79" s="62"/>
      <c r="HT79" s="62"/>
      <c r="HU79" s="62"/>
      <c r="HV79" s="62"/>
      <c r="HW79" s="62"/>
      <c r="HX79" s="62"/>
      <c r="HY79" s="62"/>
      <c r="HZ79" s="62"/>
      <c r="IA79" s="62"/>
      <c r="IB79" s="62"/>
      <c r="IC79" s="62"/>
      <c r="ID79" s="62"/>
      <c r="IE79" s="62"/>
      <c r="IF79" s="62"/>
      <c r="IG79" s="62"/>
      <c r="IH79" s="62"/>
      <c r="II79" s="62"/>
      <c r="IJ79" s="62"/>
      <c r="IK79" s="62"/>
      <c r="IL79" s="62"/>
      <c r="IM79" s="62"/>
      <c r="IN79" s="62"/>
      <c r="IO79" s="62"/>
      <c r="IP79" s="62"/>
      <c r="IQ79" s="62"/>
    </row>
    <row r="80" spans="1:256">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c r="BO80" s="62"/>
      <c r="BP80" s="62"/>
      <c r="BQ80" s="62"/>
      <c r="BR80" s="62"/>
      <c r="BS80" s="62"/>
      <c r="BT80" s="62"/>
      <c r="BU80" s="62"/>
      <c r="BV80" s="62"/>
      <c r="BW80" s="62"/>
      <c r="BX80" s="62"/>
      <c r="BY80" s="62"/>
      <c r="BZ80" s="62"/>
      <c r="CA80" s="62"/>
      <c r="CB80" s="62"/>
      <c r="CC80" s="62"/>
      <c r="CD80" s="62"/>
      <c r="CE80" s="62"/>
      <c r="CF80" s="62"/>
      <c r="CG80" s="62"/>
      <c r="CH80" s="62"/>
      <c r="CI80" s="62"/>
      <c r="CJ80" s="62"/>
      <c r="CK80" s="62"/>
      <c r="CL80" s="62"/>
      <c r="CM80" s="62"/>
      <c r="CN80" s="62"/>
      <c r="CO80" s="62"/>
      <c r="CP80" s="62"/>
      <c r="CQ80" s="62"/>
      <c r="CR80" s="62"/>
      <c r="CS80" s="62"/>
      <c r="CT80" s="62"/>
      <c r="CU80" s="62"/>
      <c r="CV80" s="62"/>
      <c r="CW80" s="62"/>
      <c r="CX80" s="62"/>
      <c r="CY80" s="62"/>
      <c r="CZ80" s="62"/>
      <c r="DA80" s="62"/>
      <c r="DB80" s="62"/>
      <c r="DC80" s="62"/>
      <c r="DD80" s="62"/>
      <c r="DE80" s="62"/>
      <c r="DF80" s="62"/>
      <c r="DG80" s="62"/>
      <c r="DH80" s="62"/>
      <c r="DI80" s="62"/>
      <c r="DJ80" s="62"/>
      <c r="DK80" s="62"/>
      <c r="DL80" s="62"/>
      <c r="DM80" s="62"/>
      <c r="DN80" s="62"/>
      <c r="DO80" s="62"/>
      <c r="DP80" s="62"/>
      <c r="DQ80" s="62"/>
      <c r="DR80" s="62"/>
      <c r="DS80" s="62"/>
      <c r="DT80" s="62"/>
      <c r="DU80" s="62"/>
      <c r="DV80" s="62"/>
      <c r="DW80" s="62"/>
      <c r="DX80" s="62"/>
      <c r="DY80" s="62"/>
      <c r="DZ80" s="62"/>
      <c r="EA80" s="62"/>
      <c r="EB80" s="62"/>
      <c r="EC80" s="62"/>
      <c r="ED80" s="62"/>
      <c r="EE80" s="62"/>
      <c r="EF80" s="62"/>
      <c r="EG80" s="62"/>
      <c r="EH80" s="62"/>
      <c r="EI80" s="62"/>
      <c r="EJ80" s="62"/>
      <c r="EK80" s="62"/>
      <c r="EL80" s="62"/>
      <c r="EM80" s="62"/>
      <c r="EN80" s="62"/>
      <c r="EO80" s="62"/>
      <c r="EP80" s="62"/>
      <c r="EQ80" s="62"/>
      <c r="ER80" s="62"/>
      <c r="ES80" s="62"/>
      <c r="ET80" s="62"/>
      <c r="EU80" s="62"/>
      <c r="EV80" s="62"/>
      <c r="EW80" s="62"/>
      <c r="EX80" s="62"/>
      <c r="EY80" s="62"/>
      <c r="EZ80" s="62"/>
      <c r="FA80" s="62"/>
      <c r="FB80" s="62"/>
      <c r="FC80" s="62"/>
      <c r="FD80" s="62"/>
      <c r="FE80" s="62"/>
      <c r="FF80" s="62"/>
      <c r="FG80" s="62"/>
      <c r="FH80" s="62"/>
      <c r="FI80" s="62"/>
      <c r="FJ80" s="62"/>
      <c r="FK80" s="62"/>
      <c r="FL80" s="62"/>
      <c r="FM80" s="62"/>
      <c r="FN80" s="62"/>
      <c r="FO80" s="62"/>
      <c r="FP80" s="62"/>
      <c r="FQ80" s="62"/>
      <c r="FR80" s="62"/>
      <c r="FS80" s="62"/>
      <c r="FT80" s="62"/>
      <c r="FU80" s="62"/>
      <c r="FV80" s="62"/>
      <c r="FW80" s="62"/>
      <c r="FX80" s="62"/>
      <c r="FY80" s="62"/>
      <c r="FZ80" s="62"/>
      <c r="GA80" s="62"/>
      <c r="GB80" s="62"/>
      <c r="GC80" s="62"/>
      <c r="GD80" s="62"/>
      <c r="GE80" s="62"/>
      <c r="GF80" s="62"/>
      <c r="GG80" s="62"/>
      <c r="GH80" s="62"/>
      <c r="GI80" s="62"/>
      <c r="GJ80" s="62"/>
      <c r="GK80" s="62"/>
      <c r="GL80" s="62"/>
      <c r="GM80" s="62"/>
      <c r="GN80" s="62"/>
      <c r="GO80" s="62"/>
      <c r="GP80" s="62"/>
      <c r="GQ80" s="62"/>
      <c r="GR80" s="62"/>
      <c r="GS80" s="62"/>
      <c r="GT80" s="62"/>
      <c r="GU80" s="62"/>
      <c r="GV80" s="62"/>
      <c r="GW80" s="62"/>
      <c r="GX80" s="62"/>
      <c r="GY80" s="62"/>
      <c r="GZ80" s="62"/>
      <c r="HA80" s="62"/>
      <c r="HB80" s="62"/>
      <c r="HC80" s="62"/>
      <c r="HD80" s="62"/>
      <c r="HE80" s="62"/>
      <c r="HF80" s="62"/>
      <c r="HG80" s="62"/>
      <c r="HH80" s="62"/>
      <c r="HI80" s="62"/>
      <c r="HJ80" s="62"/>
      <c r="HK80" s="62"/>
      <c r="HL80" s="62"/>
      <c r="HM80" s="62"/>
      <c r="HN80" s="62"/>
      <c r="HO80" s="62"/>
      <c r="HP80" s="62"/>
      <c r="HQ80" s="62"/>
      <c r="HR80" s="62"/>
      <c r="HS80" s="62"/>
      <c r="HT80" s="62"/>
      <c r="HU80" s="62"/>
      <c r="HV80" s="62"/>
      <c r="HW80" s="62"/>
      <c r="HX80" s="62"/>
      <c r="HY80" s="62"/>
      <c r="HZ80" s="62"/>
      <c r="IA80" s="62"/>
      <c r="IB80" s="62"/>
      <c r="IC80" s="62"/>
      <c r="ID80" s="62"/>
      <c r="IE80" s="62"/>
      <c r="IF80" s="62"/>
      <c r="IG80" s="62"/>
      <c r="IH80" s="62"/>
      <c r="II80" s="62"/>
      <c r="IJ80" s="62"/>
      <c r="IK80" s="62"/>
      <c r="IL80" s="62"/>
      <c r="IM80" s="62"/>
      <c r="IN80" s="62"/>
      <c r="IO80" s="62"/>
      <c r="IP80" s="62"/>
      <c r="IQ80" s="62"/>
    </row>
    <row r="81" spans="1:251">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2"/>
      <c r="BP81" s="62"/>
      <c r="BQ81" s="62"/>
      <c r="BR81" s="62"/>
      <c r="BS81" s="62"/>
      <c r="BT81" s="62"/>
      <c r="BU81" s="62"/>
      <c r="BV81" s="62"/>
      <c r="BW81" s="62"/>
      <c r="BX81" s="62"/>
      <c r="BY81" s="62"/>
      <c r="BZ81" s="62"/>
      <c r="CA81" s="62"/>
      <c r="CB81" s="62"/>
      <c r="CC81" s="62"/>
      <c r="CD81" s="62"/>
      <c r="CE81" s="62"/>
      <c r="CF81" s="62"/>
      <c r="CG81" s="62"/>
      <c r="CH81" s="62"/>
      <c r="CI81" s="62"/>
      <c r="CJ81" s="62"/>
      <c r="CK81" s="62"/>
      <c r="CL81" s="62"/>
      <c r="CM81" s="62"/>
      <c r="CN81" s="62"/>
      <c r="CO81" s="62"/>
      <c r="CP81" s="62"/>
      <c r="CQ81" s="62"/>
      <c r="CR81" s="62"/>
      <c r="CS81" s="62"/>
      <c r="CT81" s="62"/>
      <c r="CU81" s="62"/>
      <c r="CV81" s="62"/>
      <c r="CW81" s="62"/>
      <c r="CX81" s="62"/>
      <c r="CY81" s="62"/>
      <c r="CZ81" s="62"/>
      <c r="DA81" s="62"/>
      <c r="DB81" s="62"/>
      <c r="DC81" s="62"/>
      <c r="DD81" s="62"/>
      <c r="DE81" s="62"/>
      <c r="DF81" s="62"/>
      <c r="DG81" s="62"/>
      <c r="DH81" s="62"/>
      <c r="DI81" s="62"/>
      <c r="DJ81" s="62"/>
      <c r="DK81" s="62"/>
      <c r="DL81" s="62"/>
      <c r="DM81" s="62"/>
      <c r="DN81" s="62"/>
      <c r="DO81" s="62"/>
      <c r="DP81" s="62"/>
      <c r="DQ81" s="62"/>
      <c r="DR81" s="62"/>
      <c r="DS81" s="62"/>
      <c r="DT81" s="62"/>
      <c r="DU81" s="62"/>
      <c r="DV81" s="62"/>
      <c r="DW81" s="62"/>
      <c r="DX81" s="62"/>
      <c r="DY81" s="62"/>
      <c r="DZ81" s="62"/>
      <c r="EA81" s="62"/>
      <c r="EB81" s="62"/>
      <c r="EC81" s="62"/>
      <c r="ED81" s="62"/>
      <c r="EE81" s="62"/>
      <c r="EF81" s="62"/>
      <c r="EG81" s="62"/>
      <c r="EH81" s="62"/>
      <c r="EI81" s="62"/>
      <c r="EJ81" s="62"/>
      <c r="EK81" s="62"/>
      <c r="EL81" s="62"/>
      <c r="EM81" s="62"/>
      <c r="EN81" s="62"/>
      <c r="EO81" s="62"/>
      <c r="EP81" s="62"/>
      <c r="EQ81" s="62"/>
      <c r="ER81" s="62"/>
      <c r="ES81" s="62"/>
      <c r="ET81" s="62"/>
      <c r="EU81" s="62"/>
      <c r="EV81" s="62"/>
      <c r="EW81" s="62"/>
      <c r="EX81" s="62"/>
      <c r="EY81" s="62"/>
      <c r="EZ81" s="62"/>
      <c r="FA81" s="62"/>
      <c r="FB81" s="62"/>
      <c r="FC81" s="62"/>
      <c r="FD81" s="62"/>
      <c r="FE81" s="62"/>
      <c r="FF81" s="62"/>
      <c r="FG81" s="62"/>
      <c r="FH81" s="62"/>
      <c r="FI81" s="62"/>
      <c r="FJ81" s="62"/>
      <c r="FK81" s="62"/>
      <c r="FL81" s="62"/>
      <c r="FM81" s="62"/>
      <c r="FN81" s="62"/>
      <c r="FO81" s="62"/>
      <c r="FP81" s="62"/>
      <c r="FQ81" s="62"/>
      <c r="FR81" s="62"/>
      <c r="FS81" s="62"/>
      <c r="FT81" s="62"/>
      <c r="FU81" s="62"/>
      <c r="FV81" s="62"/>
      <c r="FW81" s="62"/>
      <c r="FX81" s="62"/>
      <c r="FY81" s="62"/>
      <c r="FZ81" s="62"/>
      <c r="GA81" s="62"/>
      <c r="GB81" s="62"/>
      <c r="GC81" s="62"/>
      <c r="GD81" s="62"/>
      <c r="GE81" s="62"/>
      <c r="GF81" s="62"/>
      <c r="GG81" s="62"/>
      <c r="GH81" s="62"/>
      <c r="GI81" s="62"/>
      <c r="GJ81" s="62"/>
      <c r="GK81" s="62"/>
      <c r="GL81" s="62"/>
      <c r="GM81" s="62"/>
      <c r="GN81" s="62"/>
      <c r="GO81" s="62"/>
      <c r="GP81" s="62"/>
      <c r="GQ81" s="62"/>
      <c r="GR81" s="62"/>
      <c r="GS81" s="62"/>
      <c r="GT81" s="62"/>
      <c r="GU81" s="62"/>
      <c r="GV81" s="62"/>
      <c r="GW81" s="62"/>
      <c r="GX81" s="62"/>
      <c r="GY81" s="62"/>
      <c r="GZ81" s="62"/>
      <c r="HA81" s="62"/>
      <c r="HB81" s="62"/>
      <c r="HC81" s="62"/>
      <c r="HD81" s="62"/>
      <c r="HE81" s="62"/>
      <c r="HF81" s="62"/>
      <c r="HG81" s="62"/>
      <c r="HH81" s="62"/>
      <c r="HI81" s="62"/>
      <c r="HJ81" s="62"/>
      <c r="HK81" s="62"/>
      <c r="HL81" s="62"/>
      <c r="HM81" s="62"/>
      <c r="HN81" s="62"/>
      <c r="HO81" s="62"/>
      <c r="HP81" s="62"/>
      <c r="HQ81" s="62"/>
      <c r="HR81" s="62"/>
      <c r="HS81" s="62"/>
      <c r="HT81" s="62"/>
      <c r="HU81" s="62"/>
      <c r="HV81" s="62"/>
      <c r="HW81" s="62"/>
      <c r="HX81" s="62"/>
      <c r="HY81" s="62"/>
      <c r="HZ81" s="62"/>
      <c r="IA81" s="62"/>
      <c r="IB81" s="62"/>
      <c r="IC81" s="62"/>
      <c r="ID81" s="62"/>
      <c r="IE81" s="62"/>
      <c r="IF81" s="62"/>
      <c r="IG81" s="62"/>
      <c r="IH81" s="62"/>
      <c r="II81" s="62"/>
      <c r="IJ81" s="62"/>
      <c r="IK81" s="62"/>
      <c r="IL81" s="62"/>
      <c r="IM81" s="62"/>
      <c r="IN81" s="62"/>
      <c r="IO81" s="62"/>
      <c r="IP81" s="62"/>
      <c r="IQ81" s="62"/>
    </row>
    <row r="82" spans="1:251">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c r="BO82" s="62"/>
      <c r="BP82" s="62"/>
      <c r="BQ82" s="62"/>
      <c r="BR82" s="62"/>
      <c r="BS82" s="62"/>
      <c r="BT82" s="62"/>
      <c r="BU82" s="62"/>
      <c r="BV82" s="62"/>
      <c r="BW82" s="62"/>
      <c r="BX82" s="62"/>
      <c r="BY82" s="62"/>
      <c r="BZ82" s="62"/>
      <c r="CA82" s="62"/>
      <c r="CB82" s="62"/>
      <c r="CC82" s="62"/>
      <c r="CD82" s="62"/>
      <c r="CE82" s="62"/>
      <c r="CF82" s="62"/>
      <c r="CG82" s="62"/>
      <c r="CH82" s="62"/>
      <c r="CI82" s="62"/>
      <c r="CJ82" s="62"/>
      <c r="CK82" s="62"/>
      <c r="CL82" s="62"/>
      <c r="CM82" s="62"/>
      <c r="CN82" s="62"/>
      <c r="CO82" s="62"/>
      <c r="CP82" s="62"/>
      <c r="CQ82" s="62"/>
      <c r="CR82" s="62"/>
      <c r="CS82" s="62"/>
      <c r="CT82" s="62"/>
      <c r="CU82" s="62"/>
      <c r="CV82" s="62"/>
      <c r="CW82" s="62"/>
      <c r="CX82" s="62"/>
      <c r="CY82" s="62"/>
      <c r="CZ82" s="62"/>
      <c r="DA82" s="62"/>
      <c r="DB82" s="62"/>
      <c r="DC82" s="62"/>
      <c r="DD82" s="62"/>
      <c r="DE82" s="62"/>
      <c r="DF82" s="62"/>
      <c r="DG82" s="62"/>
      <c r="DH82" s="62"/>
      <c r="DI82" s="62"/>
      <c r="DJ82" s="62"/>
      <c r="DK82" s="62"/>
      <c r="DL82" s="62"/>
      <c r="DM82" s="62"/>
      <c r="DN82" s="62"/>
      <c r="DO82" s="62"/>
      <c r="DP82" s="62"/>
      <c r="DQ82" s="62"/>
      <c r="DR82" s="62"/>
      <c r="DS82" s="62"/>
      <c r="DT82" s="62"/>
      <c r="DU82" s="62"/>
      <c r="DV82" s="62"/>
      <c r="DW82" s="62"/>
      <c r="DX82" s="62"/>
      <c r="DY82" s="62"/>
      <c r="DZ82" s="62"/>
      <c r="EA82" s="62"/>
      <c r="EB82" s="62"/>
      <c r="EC82" s="62"/>
      <c r="ED82" s="62"/>
      <c r="EE82" s="62"/>
      <c r="EF82" s="62"/>
      <c r="EG82" s="62"/>
      <c r="EH82" s="62"/>
      <c r="EI82" s="62"/>
      <c r="EJ82" s="62"/>
      <c r="EK82" s="62"/>
      <c r="EL82" s="62"/>
      <c r="EM82" s="62"/>
      <c r="EN82" s="62"/>
      <c r="EO82" s="62"/>
      <c r="EP82" s="62"/>
      <c r="EQ82" s="62"/>
      <c r="ER82" s="62"/>
      <c r="ES82" s="62"/>
      <c r="ET82" s="62"/>
      <c r="EU82" s="62"/>
      <c r="EV82" s="62"/>
      <c r="EW82" s="62"/>
      <c r="EX82" s="62"/>
      <c r="EY82" s="62"/>
      <c r="EZ82" s="62"/>
      <c r="FA82" s="62"/>
      <c r="FB82" s="62"/>
      <c r="FC82" s="62"/>
      <c r="FD82" s="62"/>
      <c r="FE82" s="62"/>
      <c r="FF82" s="62"/>
      <c r="FG82" s="62"/>
      <c r="FH82" s="62"/>
      <c r="FI82" s="62"/>
      <c r="FJ82" s="62"/>
      <c r="FK82" s="62"/>
      <c r="FL82" s="62"/>
      <c r="FM82" s="62"/>
      <c r="FN82" s="62"/>
      <c r="FO82" s="62"/>
      <c r="FP82" s="62"/>
      <c r="FQ82" s="62"/>
      <c r="FR82" s="62"/>
      <c r="FS82" s="62"/>
      <c r="FT82" s="62"/>
      <c r="FU82" s="62"/>
      <c r="FV82" s="62"/>
      <c r="FW82" s="62"/>
      <c r="FX82" s="62"/>
      <c r="FY82" s="62"/>
      <c r="FZ82" s="62"/>
      <c r="GA82" s="62"/>
      <c r="GB82" s="62"/>
      <c r="GC82" s="62"/>
      <c r="GD82" s="62"/>
      <c r="GE82" s="62"/>
      <c r="GF82" s="62"/>
      <c r="GG82" s="62"/>
      <c r="GH82" s="62"/>
      <c r="GI82" s="62"/>
      <c r="GJ82" s="62"/>
      <c r="GK82" s="62"/>
      <c r="GL82" s="62"/>
      <c r="GM82" s="62"/>
      <c r="GN82" s="62"/>
      <c r="GO82" s="62"/>
      <c r="GP82" s="62"/>
      <c r="GQ82" s="62"/>
      <c r="GR82" s="62"/>
      <c r="GS82" s="62"/>
      <c r="GT82" s="62"/>
      <c r="GU82" s="62"/>
      <c r="GV82" s="62"/>
      <c r="GW82" s="62"/>
      <c r="GX82" s="62"/>
      <c r="GY82" s="62"/>
      <c r="GZ82" s="62"/>
      <c r="HA82" s="62"/>
      <c r="HB82" s="62"/>
      <c r="HC82" s="62"/>
      <c r="HD82" s="62"/>
      <c r="HE82" s="62"/>
      <c r="HF82" s="62"/>
      <c r="HG82" s="62"/>
      <c r="HH82" s="62"/>
      <c r="HI82" s="62"/>
      <c r="HJ82" s="62"/>
      <c r="HK82" s="62"/>
      <c r="HL82" s="62"/>
      <c r="HM82" s="62"/>
      <c r="HN82" s="62"/>
      <c r="HO82" s="62"/>
      <c r="HP82" s="62"/>
      <c r="HQ82" s="62"/>
      <c r="HR82" s="62"/>
      <c r="HS82" s="62"/>
      <c r="HT82" s="62"/>
      <c r="HU82" s="62"/>
      <c r="HV82" s="62"/>
      <c r="HW82" s="62"/>
      <c r="HX82" s="62"/>
      <c r="HY82" s="62"/>
      <c r="HZ82" s="62"/>
      <c r="IA82" s="62"/>
      <c r="IB82" s="62"/>
      <c r="IC82" s="62"/>
      <c r="ID82" s="62"/>
      <c r="IE82" s="62"/>
      <c r="IF82" s="62"/>
      <c r="IG82" s="62"/>
      <c r="IH82" s="62"/>
      <c r="II82" s="62"/>
      <c r="IJ82" s="62"/>
      <c r="IK82" s="62"/>
      <c r="IL82" s="62"/>
      <c r="IM82" s="62"/>
      <c r="IN82" s="62"/>
      <c r="IO82" s="62"/>
      <c r="IP82" s="62"/>
      <c r="IQ82" s="62"/>
    </row>
    <row r="83" spans="1:251">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c r="BO83" s="62"/>
      <c r="BP83" s="62"/>
      <c r="BQ83" s="62"/>
      <c r="BR83" s="62"/>
      <c r="BS83" s="62"/>
      <c r="BT83" s="62"/>
      <c r="BU83" s="62"/>
      <c r="BV83" s="62"/>
      <c r="BW83" s="62"/>
      <c r="BX83" s="62"/>
      <c r="BY83" s="62"/>
      <c r="BZ83" s="62"/>
      <c r="CA83" s="62"/>
      <c r="CB83" s="62"/>
      <c r="CC83" s="62"/>
      <c r="CD83" s="62"/>
      <c r="CE83" s="62"/>
      <c r="CF83" s="62"/>
      <c r="CG83" s="62"/>
      <c r="CH83" s="62"/>
      <c r="CI83" s="62"/>
      <c r="CJ83" s="62"/>
      <c r="CK83" s="62"/>
      <c r="CL83" s="62"/>
      <c r="CM83" s="62"/>
      <c r="CN83" s="62"/>
      <c r="CO83" s="62"/>
      <c r="CP83" s="62"/>
      <c r="CQ83" s="62"/>
      <c r="CR83" s="62"/>
      <c r="CS83" s="62"/>
      <c r="CT83" s="62"/>
      <c r="CU83" s="62"/>
      <c r="CV83" s="62"/>
      <c r="CW83" s="62"/>
      <c r="CX83" s="62"/>
      <c r="CY83" s="62"/>
      <c r="CZ83" s="62"/>
      <c r="DA83" s="62"/>
      <c r="DB83" s="62"/>
      <c r="DC83" s="62"/>
      <c r="DD83" s="62"/>
      <c r="DE83" s="62"/>
      <c r="DF83" s="62"/>
      <c r="DG83" s="62"/>
      <c r="DH83" s="62"/>
      <c r="DI83" s="62"/>
      <c r="DJ83" s="62"/>
      <c r="DK83" s="62"/>
      <c r="DL83" s="62"/>
      <c r="DM83" s="62"/>
      <c r="DN83" s="62"/>
      <c r="DO83" s="62"/>
      <c r="DP83" s="62"/>
      <c r="DQ83" s="62"/>
      <c r="DR83" s="62"/>
      <c r="DS83" s="62"/>
      <c r="DT83" s="62"/>
      <c r="DU83" s="62"/>
      <c r="DV83" s="62"/>
      <c r="DW83" s="62"/>
      <c r="DX83" s="62"/>
      <c r="DY83" s="62"/>
      <c r="DZ83" s="62"/>
      <c r="EA83" s="62"/>
      <c r="EB83" s="62"/>
      <c r="EC83" s="62"/>
      <c r="ED83" s="62"/>
      <c r="EE83" s="62"/>
      <c r="EF83" s="62"/>
      <c r="EG83" s="62"/>
      <c r="EH83" s="62"/>
      <c r="EI83" s="62"/>
      <c r="EJ83" s="62"/>
      <c r="EK83" s="62"/>
      <c r="EL83" s="62"/>
      <c r="EM83" s="62"/>
      <c r="EN83" s="62"/>
      <c r="EO83" s="62"/>
      <c r="EP83" s="62"/>
      <c r="EQ83" s="62"/>
      <c r="ER83" s="62"/>
      <c r="ES83" s="62"/>
      <c r="ET83" s="62"/>
      <c r="EU83" s="62"/>
      <c r="EV83" s="62"/>
      <c r="EW83" s="62"/>
      <c r="EX83" s="62"/>
      <c r="EY83" s="62"/>
      <c r="EZ83" s="62"/>
      <c r="FA83" s="62"/>
      <c r="FB83" s="62"/>
      <c r="FC83" s="62"/>
      <c r="FD83" s="62"/>
      <c r="FE83" s="62"/>
      <c r="FF83" s="62"/>
      <c r="FG83" s="62"/>
      <c r="FH83" s="62"/>
      <c r="FI83" s="62"/>
      <c r="FJ83" s="62"/>
      <c r="FK83" s="62"/>
      <c r="FL83" s="62"/>
      <c r="FM83" s="62"/>
      <c r="FN83" s="62"/>
      <c r="FO83" s="62"/>
      <c r="FP83" s="62"/>
      <c r="FQ83" s="62"/>
      <c r="FR83" s="62"/>
      <c r="FS83" s="62"/>
      <c r="FT83" s="62"/>
      <c r="FU83" s="62"/>
      <c r="FV83" s="62"/>
      <c r="FW83" s="62"/>
      <c r="FX83" s="62"/>
      <c r="FY83" s="62"/>
      <c r="FZ83" s="62"/>
      <c r="GA83" s="62"/>
      <c r="GB83" s="62"/>
      <c r="GC83" s="62"/>
      <c r="GD83" s="62"/>
      <c r="GE83" s="62"/>
      <c r="GF83" s="62"/>
      <c r="GG83" s="62"/>
      <c r="GH83" s="62"/>
      <c r="GI83" s="62"/>
      <c r="GJ83" s="62"/>
      <c r="GK83" s="62"/>
      <c r="GL83" s="62"/>
      <c r="GM83" s="62"/>
      <c r="GN83" s="62"/>
      <c r="GO83" s="62"/>
      <c r="GP83" s="62"/>
      <c r="GQ83" s="62"/>
      <c r="GR83" s="62"/>
      <c r="GS83" s="62"/>
      <c r="GT83" s="62"/>
      <c r="GU83" s="62"/>
      <c r="GV83" s="62"/>
      <c r="GW83" s="62"/>
      <c r="GX83" s="62"/>
      <c r="GY83" s="62"/>
      <c r="GZ83" s="62"/>
      <c r="HA83" s="62"/>
      <c r="HB83" s="62"/>
      <c r="HC83" s="62"/>
      <c r="HD83" s="62"/>
      <c r="HE83" s="62"/>
      <c r="HF83" s="62"/>
      <c r="HG83" s="62"/>
      <c r="HH83" s="62"/>
      <c r="HI83" s="62"/>
      <c r="HJ83" s="62"/>
      <c r="HK83" s="62"/>
      <c r="HL83" s="62"/>
      <c r="HM83" s="62"/>
      <c r="HN83" s="62"/>
      <c r="HO83" s="62"/>
      <c r="HP83" s="62"/>
      <c r="HQ83" s="62"/>
      <c r="HR83" s="62"/>
      <c r="HS83" s="62"/>
      <c r="HT83" s="62"/>
      <c r="HU83" s="62"/>
      <c r="HV83" s="62"/>
      <c r="HW83" s="62"/>
      <c r="HX83" s="62"/>
      <c r="HY83" s="62"/>
      <c r="HZ83" s="62"/>
      <c r="IA83" s="62"/>
      <c r="IB83" s="62"/>
      <c r="IC83" s="62"/>
      <c r="ID83" s="62"/>
      <c r="IE83" s="62"/>
      <c r="IF83" s="62"/>
      <c r="IG83" s="62"/>
      <c r="IH83" s="62"/>
      <c r="II83" s="62"/>
      <c r="IJ83" s="62"/>
      <c r="IK83" s="62"/>
      <c r="IL83" s="62"/>
      <c r="IM83" s="62"/>
      <c r="IN83" s="62"/>
      <c r="IO83" s="62"/>
      <c r="IP83" s="62"/>
      <c r="IQ83" s="62"/>
    </row>
    <row r="84" spans="1:251">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c r="BO84" s="62"/>
      <c r="BP84" s="62"/>
      <c r="BQ84" s="62"/>
      <c r="BR84" s="62"/>
      <c r="BS84" s="62"/>
      <c r="BT84" s="62"/>
      <c r="BU84" s="62"/>
      <c r="BV84" s="62"/>
      <c r="BW84" s="62"/>
      <c r="BX84" s="62"/>
      <c r="BY84" s="62"/>
      <c r="BZ84" s="62"/>
      <c r="CA84" s="62"/>
      <c r="CB84" s="62"/>
      <c r="CC84" s="62"/>
      <c r="CD84" s="62"/>
      <c r="CE84" s="62"/>
      <c r="CF84" s="62"/>
      <c r="CG84" s="62"/>
      <c r="CH84" s="62"/>
      <c r="CI84" s="62"/>
      <c r="CJ84" s="62"/>
      <c r="CK84" s="62"/>
      <c r="CL84" s="62"/>
      <c r="CM84" s="62"/>
      <c r="CN84" s="62"/>
      <c r="CO84" s="62"/>
      <c r="CP84" s="62"/>
      <c r="CQ84" s="62"/>
      <c r="CR84" s="62"/>
      <c r="CS84" s="62"/>
      <c r="CT84" s="62"/>
      <c r="CU84" s="62"/>
      <c r="CV84" s="62"/>
      <c r="CW84" s="62"/>
      <c r="CX84" s="62"/>
      <c r="CY84" s="62"/>
      <c r="CZ84" s="62"/>
      <c r="DA84" s="62"/>
      <c r="DB84" s="62"/>
      <c r="DC84" s="62"/>
      <c r="DD84" s="62"/>
      <c r="DE84" s="62"/>
      <c r="DF84" s="62"/>
      <c r="DG84" s="62"/>
      <c r="DH84" s="62"/>
      <c r="DI84" s="62"/>
      <c r="DJ84" s="62"/>
      <c r="DK84" s="62"/>
      <c r="DL84" s="62"/>
      <c r="DM84" s="62"/>
      <c r="DN84" s="62"/>
      <c r="DO84" s="62"/>
      <c r="DP84" s="62"/>
      <c r="DQ84" s="62"/>
      <c r="DR84" s="62"/>
      <c r="DS84" s="62"/>
      <c r="DT84" s="62"/>
      <c r="DU84" s="62"/>
      <c r="DV84" s="62"/>
      <c r="DW84" s="62"/>
      <c r="DX84" s="62"/>
      <c r="DY84" s="62"/>
      <c r="DZ84" s="62"/>
      <c r="EA84" s="62"/>
      <c r="EB84" s="62"/>
      <c r="EC84" s="62"/>
      <c r="ED84" s="62"/>
      <c r="EE84" s="62"/>
      <c r="EF84" s="62"/>
      <c r="EG84" s="62"/>
      <c r="EH84" s="62"/>
      <c r="EI84" s="62"/>
      <c r="EJ84" s="62"/>
      <c r="EK84" s="62"/>
      <c r="EL84" s="62"/>
      <c r="EM84" s="62"/>
      <c r="EN84" s="62"/>
      <c r="EO84" s="62"/>
      <c r="EP84" s="62"/>
      <c r="EQ84" s="62"/>
      <c r="ER84" s="62"/>
      <c r="ES84" s="62"/>
      <c r="ET84" s="62"/>
      <c r="EU84" s="62"/>
      <c r="EV84" s="62"/>
      <c r="EW84" s="62"/>
      <c r="EX84" s="62"/>
      <c r="EY84" s="62"/>
      <c r="EZ84" s="62"/>
      <c r="FA84" s="62"/>
      <c r="FB84" s="62"/>
      <c r="FC84" s="62"/>
      <c r="FD84" s="62"/>
      <c r="FE84" s="62"/>
      <c r="FF84" s="62"/>
      <c r="FG84" s="62"/>
      <c r="FH84" s="62"/>
      <c r="FI84" s="62"/>
      <c r="FJ84" s="62"/>
      <c r="FK84" s="62"/>
      <c r="FL84" s="62"/>
      <c r="FM84" s="62"/>
      <c r="FN84" s="62"/>
      <c r="FO84" s="62"/>
      <c r="FP84" s="62"/>
      <c r="FQ84" s="62"/>
      <c r="FR84" s="62"/>
      <c r="FS84" s="62"/>
      <c r="FT84" s="62"/>
      <c r="FU84" s="62"/>
      <c r="FV84" s="62"/>
      <c r="FW84" s="62"/>
      <c r="FX84" s="62"/>
      <c r="FY84" s="62"/>
      <c r="FZ84" s="62"/>
      <c r="GA84" s="62"/>
      <c r="GB84" s="62"/>
      <c r="GC84" s="62"/>
      <c r="GD84" s="62"/>
      <c r="GE84" s="62"/>
      <c r="GF84" s="62"/>
      <c r="GG84" s="62"/>
      <c r="GH84" s="62"/>
      <c r="GI84" s="62"/>
      <c r="GJ84" s="62"/>
      <c r="GK84" s="62"/>
      <c r="GL84" s="62"/>
      <c r="GM84" s="62"/>
      <c r="GN84" s="62"/>
      <c r="GO84" s="62"/>
      <c r="GP84" s="62"/>
      <c r="GQ84" s="62"/>
      <c r="GR84" s="62"/>
      <c r="GS84" s="62"/>
      <c r="GT84" s="62"/>
      <c r="GU84" s="62"/>
      <c r="GV84" s="62"/>
      <c r="GW84" s="62"/>
      <c r="GX84" s="62"/>
      <c r="GY84" s="62"/>
      <c r="GZ84" s="62"/>
      <c r="HA84" s="62"/>
      <c r="HB84" s="62"/>
      <c r="HC84" s="62"/>
      <c r="HD84" s="62"/>
      <c r="HE84" s="62"/>
      <c r="HF84" s="62"/>
      <c r="HG84" s="62"/>
      <c r="HH84" s="62"/>
      <c r="HI84" s="62"/>
      <c r="HJ84" s="62"/>
      <c r="HK84" s="62"/>
      <c r="HL84" s="62"/>
      <c r="HM84" s="62"/>
      <c r="HN84" s="62"/>
      <c r="HO84" s="62"/>
      <c r="HP84" s="62"/>
      <c r="HQ84" s="62"/>
      <c r="HR84" s="62"/>
      <c r="HS84" s="62"/>
      <c r="HT84" s="62"/>
      <c r="HU84" s="62"/>
      <c r="HV84" s="62"/>
      <c r="HW84" s="62"/>
      <c r="HX84" s="62"/>
      <c r="HY84" s="62"/>
      <c r="HZ84" s="62"/>
      <c r="IA84" s="62"/>
      <c r="IB84" s="62"/>
      <c r="IC84" s="62"/>
      <c r="ID84" s="62"/>
      <c r="IE84" s="62"/>
      <c r="IF84" s="62"/>
      <c r="IG84" s="62"/>
      <c r="IH84" s="62"/>
      <c r="II84" s="62"/>
      <c r="IJ84" s="62"/>
      <c r="IK84" s="62"/>
      <c r="IL84" s="62"/>
      <c r="IM84" s="62"/>
      <c r="IN84" s="62"/>
      <c r="IO84" s="62"/>
      <c r="IP84" s="62"/>
      <c r="IQ84" s="62"/>
    </row>
  </sheetData>
  <printOptions horizontalCentered="1"/>
  <pageMargins left="0.5" right="0.5" top="0.5" bottom="0.5" header="0.5" footer="0.5"/>
  <pageSetup scale="8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V77"/>
  <sheetViews>
    <sheetView defaultGridColor="0" colorId="22" zoomScaleNormal="75" workbookViewId="0">
      <selection activeCell="D39" sqref="D39"/>
    </sheetView>
  </sheetViews>
  <sheetFormatPr defaultColWidth="9.84375" defaultRowHeight="15.5"/>
  <cols>
    <col min="1" max="1" width="5.84375" customWidth="1"/>
    <col min="2" max="2" width="47.84375" customWidth="1"/>
    <col min="3" max="3" width="10.84375" customWidth="1"/>
    <col min="4" max="4" width="13.07421875" customWidth="1"/>
  </cols>
  <sheetData>
    <row r="1" spans="1:256" ht="16" thickBot="1">
      <c r="A1" s="142" t="str">
        <f>'Data Sheet'!A46</f>
        <v>Annual Report of VERIZON NEW YORK INC.                                      For the period ending DECEMBER 31, 2021</v>
      </c>
      <c r="B1" s="62"/>
      <c r="C1" s="154"/>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row>
    <row r="2" spans="1:256" ht="6.9" customHeight="1">
      <c r="A2" s="63"/>
      <c r="B2" s="64"/>
      <c r="C2" s="64"/>
      <c r="D2" s="65"/>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c r="EC2" s="62"/>
      <c r="ED2" s="62"/>
      <c r="EE2" s="62"/>
      <c r="EF2" s="62"/>
      <c r="EG2" s="62"/>
      <c r="EH2" s="62"/>
      <c r="EI2" s="62"/>
      <c r="EJ2" s="62"/>
      <c r="EK2" s="62"/>
      <c r="EL2" s="62"/>
      <c r="EM2" s="62"/>
      <c r="EN2" s="62"/>
      <c r="EO2" s="62"/>
      <c r="EP2" s="62"/>
      <c r="EQ2" s="62"/>
      <c r="ER2" s="62"/>
      <c r="ES2" s="62"/>
      <c r="ET2" s="62"/>
      <c r="EU2" s="62"/>
      <c r="EV2" s="62"/>
      <c r="EW2" s="62"/>
      <c r="EX2" s="62"/>
      <c r="EY2" s="62"/>
      <c r="EZ2" s="62"/>
      <c r="FA2" s="62"/>
      <c r="FB2" s="62"/>
      <c r="FC2" s="62"/>
      <c r="FD2" s="62"/>
      <c r="FE2" s="62"/>
      <c r="FF2" s="62"/>
      <c r="FG2" s="62"/>
      <c r="FH2" s="62"/>
      <c r="FI2" s="62"/>
      <c r="FJ2" s="62"/>
      <c r="FK2" s="62"/>
      <c r="FL2" s="62"/>
      <c r="FM2" s="62"/>
      <c r="FN2" s="62"/>
      <c r="FO2" s="62"/>
      <c r="FP2" s="62"/>
      <c r="FQ2" s="62"/>
      <c r="FR2" s="62"/>
      <c r="FS2" s="62"/>
      <c r="FT2" s="62"/>
      <c r="FU2" s="62"/>
      <c r="FV2" s="62"/>
      <c r="FW2" s="62"/>
      <c r="FX2" s="62"/>
      <c r="FY2" s="62"/>
      <c r="FZ2" s="62"/>
      <c r="GA2" s="62"/>
      <c r="GB2" s="62"/>
      <c r="GC2" s="62"/>
      <c r="GD2" s="62"/>
      <c r="GE2" s="62"/>
      <c r="GF2" s="62"/>
      <c r="GG2" s="62"/>
      <c r="GH2" s="62"/>
      <c r="GI2" s="62"/>
      <c r="GJ2" s="62"/>
      <c r="GK2" s="62"/>
      <c r="GL2" s="62"/>
      <c r="GM2" s="62"/>
      <c r="GN2" s="62"/>
      <c r="GO2" s="62"/>
      <c r="GP2" s="62"/>
      <c r="GQ2" s="62"/>
      <c r="GR2" s="62"/>
      <c r="GS2" s="62"/>
      <c r="GT2" s="62"/>
      <c r="GU2" s="62"/>
      <c r="GV2" s="62"/>
      <c r="GW2" s="62"/>
      <c r="GX2" s="62"/>
      <c r="GY2" s="62"/>
      <c r="GZ2" s="62"/>
      <c r="HA2" s="62"/>
      <c r="HB2" s="62"/>
      <c r="HC2" s="62"/>
      <c r="HD2" s="62"/>
      <c r="HE2" s="62"/>
      <c r="HF2" s="62"/>
      <c r="HG2" s="62"/>
      <c r="HH2" s="62"/>
      <c r="HI2" s="62"/>
      <c r="HJ2" s="62"/>
      <c r="HK2" s="62"/>
      <c r="HL2" s="62"/>
      <c r="HM2" s="62"/>
      <c r="HN2" s="62"/>
      <c r="HO2" s="62"/>
      <c r="HP2" s="62"/>
      <c r="HQ2" s="62"/>
      <c r="HR2" s="62"/>
      <c r="HS2" s="62"/>
      <c r="HT2" s="62"/>
      <c r="HU2" s="62"/>
      <c r="HV2" s="62"/>
      <c r="HW2" s="62"/>
      <c r="HX2" s="62"/>
      <c r="HY2" s="62"/>
      <c r="HZ2" s="62"/>
      <c r="IA2" s="62"/>
      <c r="IB2" s="62"/>
      <c r="IC2" s="62"/>
      <c r="ID2" s="62"/>
      <c r="IE2" s="62"/>
      <c r="IF2" s="62"/>
      <c r="IG2" s="62"/>
      <c r="IH2" s="62"/>
      <c r="II2" s="62"/>
      <c r="IJ2" s="62"/>
      <c r="IK2" s="62"/>
      <c r="IL2" s="62"/>
      <c r="IM2" s="62"/>
      <c r="IN2" s="62"/>
      <c r="IO2" s="62"/>
      <c r="IP2" s="62"/>
      <c r="IQ2" s="62"/>
      <c r="IR2" s="62"/>
      <c r="IS2" s="62"/>
      <c r="IT2" s="62"/>
      <c r="IU2" s="62"/>
      <c r="IV2" s="62"/>
    </row>
    <row r="3" spans="1:256">
      <c r="A3" s="241" t="s">
        <v>1646</v>
      </c>
      <c r="B3" s="242"/>
      <c r="C3" s="242"/>
      <c r="D3" s="243"/>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2"/>
      <c r="CH3" s="62"/>
      <c r="CI3" s="62"/>
      <c r="CJ3" s="62"/>
      <c r="CK3" s="62"/>
      <c r="CL3" s="62"/>
      <c r="CM3" s="62"/>
      <c r="CN3" s="62"/>
      <c r="CO3" s="62"/>
      <c r="CP3" s="62"/>
      <c r="CQ3" s="62"/>
      <c r="CR3" s="62"/>
      <c r="CS3" s="62"/>
      <c r="CT3" s="62"/>
      <c r="CU3" s="62"/>
      <c r="CV3" s="62"/>
      <c r="CW3" s="62"/>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62"/>
      <c r="EB3" s="62"/>
      <c r="EC3" s="62"/>
      <c r="ED3" s="62"/>
      <c r="EE3" s="62"/>
      <c r="EF3" s="62"/>
      <c r="EG3" s="62"/>
      <c r="EH3" s="62"/>
      <c r="EI3" s="62"/>
      <c r="EJ3" s="62"/>
      <c r="EK3" s="62"/>
      <c r="EL3" s="62"/>
      <c r="EM3" s="62"/>
      <c r="EN3" s="62"/>
      <c r="EO3" s="62"/>
      <c r="EP3" s="62"/>
      <c r="EQ3" s="62"/>
      <c r="ER3" s="62"/>
      <c r="ES3" s="62"/>
      <c r="ET3" s="62"/>
      <c r="EU3" s="62"/>
      <c r="EV3" s="62"/>
      <c r="EW3" s="62"/>
      <c r="EX3" s="62"/>
      <c r="EY3" s="62"/>
      <c r="EZ3" s="62"/>
      <c r="FA3" s="62"/>
      <c r="FB3" s="62"/>
      <c r="FC3" s="62"/>
      <c r="FD3" s="62"/>
      <c r="FE3" s="62"/>
      <c r="FF3" s="62"/>
      <c r="FG3" s="62"/>
      <c r="FH3" s="62"/>
      <c r="FI3" s="62"/>
      <c r="FJ3" s="62"/>
      <c r="FK3" s="62"/>
      <c r="FL3" s="62"/>
      <c r="FM3" s="62"/>
      <c r="FN3" s="62"/>
      <c r="FO3" s="62"/>
      <c r="FP3" s="62"/>
      <c r="FQ3" s="62"/>
      <c r="FR3" s="62"/>
      <c r="FS3" s="62"/>
      <c r="FT3" s="62"/>
      <c r="FU3" s="62"/>
      <c r="FV3" s="62"/>
      <c r="FW3" s="62"/>
      <c r="FX3" s="62"/>
      <c r="FY3" s="62"/>
      <c r="FZ3" s="62"/>
      <c r="GA3" s="62"/>
      <c r="GB3" s="62"/>
      <c r="GC3" s="62"/>
      <c r="GD3" s="62"/>
      <c r="GE3" s="62"/>
      <c r="GF3" s="62"/>
      <c r="GG3" s="62"/>
      <c r="GH3" s="62"/>
      <c r="GI3" s="62"/>
      <c r="GJ3" s="62"/>
      <c r="GK3" s="62"/>
      <c r="GL3" s="62"/>
      <c r="GM3" s="62"/>
      <c r="GN3" s="62"/>
      <c r="GO3" s="62"/>
      <c r="GP3" s="62"/>
      <c r="GQ3" s="62"/>
      <c r="GR3" s="62"/>
      <c r="GS3" s="62"/>
      <c r="GT3" s="62"/>
      <c r="GU3" s="62"/>
      <c r="GV3" s="62"/>
      <c r="GW3" s="62"/>
      <c r="GX3" s="62"/>
      <c r="GY3" s="62"/>
      <c r="GZ3" s="62"/>
      <c r="HA3" s="62"/>
      <c r="HB3" s="62"/>
      <c r="HC3" s="62"/>
      <c r="HD3" s="62"/>
      <c r="HE3" s="62"/>
      <c r="HF3" s="62"/>
      <c r="HG3" s="62"/>
      <c r="HH3" s="62"/>
      <c r="HI3" s="62"/>
      <c r="HJ3" s="62"/>
      <c r="HK3" s="62"/>
      <c r="HL3" s="62"/>
      <c r="HM3" s="62"/>
      <c r="HN3" s="62"/>
      <c r="HO3" s="62"/>
      <c r="HP3" s="62"/>
      <c r="HQ3" s="62"/>
      <c r="HR3" s="62"/>
      <c r="HS3" s="62"/>
      <c r="HT3" s="62"/>
      <c r="HU3" s="62"/>
      <c r="HV3" s="62"/>
      <c r="HW3" s="62"/>
      <c r="HX3" s="62"/>
      <c r="HY3" s="62"/>
      <c r="HZ3" s="62"/>
      <c r="IA3" s="62"/>
      <c r="IB3" s="62"/>
      <c r="IC3" s="62"/>
      <c r="ID3" s="62"/>
      <c r="IE3" s="62"/>
      <c r="IF3" s="62"/>
      <c r="IG3" s="62"/>
      <c r="IH3" s="62"/>
      <c r="II3" s="62"/>
      <c r="IJ3" s="62"/>
      <c r="IK3" s="62"/>
      <c r="IL3" s="62"/>
      <c r="IM3" s="62"/>
      <c r="IN3" s="62"/>
      <c r="IO3" s="62"/>
      <c r="IP3" s="62"/>
      <c r="IQ3" s="62"/>
      <c r="IR3" s="62"/>
      <c r="IS3" s="62"/>
      <c r="IT3" s="62"/>
      <c r="IU3" s="62"/>
      <c r="IV3" s="62"/>
    </row>
    <row r="4" spans="1:256" ht="6.9" customHeight="1">
      <c r="A4" s="190"/>
      <c r="B4" s="26"/>
      <c r="C4" s="26"/>
      <c r="D4" s="139"/>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c r="DA4" s="62"/>
      <c r="DB4" s="62"/>
      <c r="DC4" s="62"/>
      <c r="DD4" s="62"/>
      <c r="DE4" s="62"/>
      <c r="DF4" s="62"/>
      <c r="DG4" s="62"/>
      <c r="DH4" s="62"/>
      <c r="DI4" s="62"/>
      <c r="DJ4" s="62"/>
      <c r="DK4" s="62"/>
      <c r="DL4" s="62"/>
      <c r="DM4" s="62"/>
      <c r="DN4" s="62"/>
      <c r="DO4" s="62"/>
      <c r="DP4" s="62"/>
      <c r="DQ4" s="62"/>
      <c r="DR4" s="62"/>
      <c r="DS4" s="62"/>
      <c r="DT4" s="62"/>
      <c r="DU4" s="62"/>
      <c r="DV4" s="62"/>
      <c r="DW4" s="62"/>
      <c r="DX4" s="62"/>
      <c r="DY4" s="62"/>
      <c r="DZ4" s="62"/>
      <c r="EA4" s="62"/>
      <c r="EB4" s="62"/>
      <c r="EC4" s="62"/>
      <c r="ED4" s="62"/>
      <c r="EE4" s="62"/>
      <c r="EF4" s="62"/>
      <c r="EG4" s="62"/>
      <c r="EH4" s="62"/>
      <c r="EI4" s="62"/>
      <c r="EJ4" s="62"/>
      <c r="EK4" s="62"/>
      <c r="EL4" s="62"/>
      <c r="EM4" s="62"/>
      <c r="EN4" s="62"/>
      <c r="EO4" s="62"/>
      <c r="EP4" s="62"/>
      <c r="EQ4" s="62"/>
      <c r="ER4" s="62"/>
      <c r="ES4" s="62"/>
      <c r="ET4" s="62"/>
      <c r="EU4" s="62"/>
      <c r="EV4" s="62"/>
      <c r="EW4" s="62"/>
      <c r="EX4" s="62"/>
      <c r="EY4" s="62"/>
      <c r="EZ4" s="62"/>
      <c r="FA4" s="62"/>
      <c r="FB4" s="62"/>
      <c r="FC4" s="62"/>
      <c r="FD4" s="62"/>
      <c r="FE4" s="62"/>
      <c r="FF4" s="62"/>
      <c r="FG4" s="62"/>
      <c r="FH4" s="62"/>
      <c r="FI4" s="62"/>
      <c r="FJ4" s="62"/>
      <c r="FK4" s="62"/>
      <c r="FL4" s="62"/>
      <c r="FM4" s="62"/>
      <c r="FN4" s="62"/>
      <c r="FO4" s="62"/>
      <c r="FP4" s="62"/>
      <c r="FQ4" s="62"/>
      <c r="FR4" s="62"/>
      <c r="FS4" s="62"/>
      <c r="FT4" s="62"/>
      <c r="FU4" s="62"/>
      <c r="FV4" s="62"/>
      <c r="FW4" s="62"/>
      <c r="FX4" s="62"/>
      <c r="FY4" s="62"/>
      <c r="FZ4" s="62"/>
      <c r="GA4" s="62"/>
      <c r="GB4" s="62"/>
      <c r="GC4" s="62"/>
      <c r="GD4" s="62"/>
      <c r="GE4" s="62"/>
      <c r="GF4" s="62"/>
      <c r="GG4" s="62"/>
      <c r="GH4" s="62"/>
      <c r="GI4" s="62"/>
      <c r="GJ4" s="62"/>
      <c r="GK4" s="62"/>
      <c r="GL4" s="62"/>
      <c r="GM4" s="62"/>
      <c r="GN4" s="62"/>
      <c r="GO4" s="62"/>
      <c r="GP4" s="62"/>
      <c r="GQ4" s="62"/>
      <c r="GR4" s="62"/>
      <c r="GS4" s="62"/>
      <c r="GT4" s="62"/>
      <c r="GU4" s="62"/>
      <c r="GV4" s="62"/>
      <c r="GW4" s="62"/>
      <c r="GX4" s="62"/>
      <c r="GY4" s="62"/>
      <c r="GZ4" s="62"/>
      <c r="HA4" s="62"/>
      <c r="HB4" s="62"/>
      <c r="HC4" s="62"/>
      <c r="HD4" s="62"/>
      <c r="HE4" s="62"/>
      <c r="HF4" s="62"/>
      <c r="HG4" s="62"/>
      <c r="HH4" s="62"/>
      <c r="HI4" s="62"/>
      <c r="HJ4" s="62"/>
      <c r="HK4" s="62"/>
      <c r="HL4" s="62"/>
      <c r="HM4" s="62"/>
      <c r="HN4" s="62"/>
      <c r="HO4" s="62"/>
      <c r="HP4" s="62"/>
      <c r="HQ4" s="62"/>
      <c r="HR4" s="62"/>
      <c r="HS4" s="62"/>
      <c r="HT4" s="62"/>
      <c r="HU4" s="62"/>
      <c r="HV4" s="62"/>
      <c r="HW4" s="62"/>
      <c r="HX4" s="62"/>
      <c r="HY4" s="62"/>
      <c r="HZ4" s="62"/>
      <c r="IA4" s="62"/>
      <c r="IB4" s="62"/>
      <c r="IC4" s="62"/>
      <c r="ID4" s="62"/>
      <c r="IE4" s="62"/>
      <c r="IF4" s="62"/>
      <c r="IG4" s="62"/>
      <c r="IH4" s="62"/>
      <c r="II4" s="62"/>
      <c r="IJ4" s="62"/>
      <c r="IK4" s="62"/>
      <c r="IL4" s="62"/>
      <c r="IM4" s="62"/>
      <c r="IN4" s="62"/>
      <c r="IO4" s="62"/>
      <c r="IP4" s="62"/>
      <c r="IQ4" s="62"/>
      <c r="IR4" s="62"/>
      <c r="IS4" s="62"/>
      <c r="IT4" s="62"/>
      <c r="IU4" s="62"/>
      <c r="IV4" s="62"/>
    </row>
    <row r="5" spans="1:256">
      <c r="A5" s="244" t="s">
        <v>2952</v>
      </c>
      <c r="B5" s="26"/>
      <c r="C5" s="245"/>
      <c r="D5" s="246"/>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c r="HV5" s="215"/>
      <c r="HW5" s="215"/>
      <c r="HX5" s="215"/>
      <c r="HY5" s="215"/>
      <c r="HZ5" s="215"/>
      <c r="IA5" s="215"/>
      <c r="IB5" s="215"/>
      <c r="IC5" s="215"/>
      <c r="ID5" s="215"/>
      <c r="IE5" s="215"/>
      <c r="IF5" s="215"/>
      <c r="IG5" s="215"/>
      <c r="IH5" s="215"/>
      <c r="II5" s="215"/>
      <c r="IJ5" s="215"/>
      <c r="IK5" s="215"/>
      <c r="IL5" s="215"/>
      <c r="IM5" s="215"/>
      <c r="IN5" s="215"/>
      <c r="IO5" s="215"/>
      <c r="IP5" s="215"/>
      <c r="IQ5" s="215"/>
      <c r="IR5" s="215"/>
      <c r="IS5" s="215"/>
      <c r="IT5" s="215"/>
      <c r="IU5" s="215"/>
      <c r="IV5" s="215"/>
    </row>
    <row r="6" spans="1:256">
      <c r="A6" s="244"/>
      <c r="B6" s="245"/>
      <c r="C6" s="245"/>
      <c r="D6" s="246"/>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c r="HV6" s="215"/>
      <c r="HW6" s="215"/>
      <c r="HX6" s="215"/>
      <c r="HY6" s="215"/>
      <c r="HZ6" s="215"/>
      <c r="IA6" s="215"/>
      <c r="IB6" s="215"/>
      <c r="IC6" s="215"/>
      <c r="ID6" s="215"/>
      <c r="IE6" s="215"/>
      <c r="IF6" s="215"/>
      <c r="IG6" s="215"/>
      <c r="IH6" s="215"/>
      <c r="II6" s="215"/>
      <c r="IJ6" s="215"/>
      <c r="IK6" s="215"/>
      <c r="IL6" s="215"/>
      <c r="IM6" s="215"/>
      <c r="IN6" s="215"/>
      <c r="IO6" s="215"/>
      <c r="IP6" s="215"/>
      <c r="IQ6" s="215"/>
      <c r="IR6" s="215"/>
      <c r="IS6" s="215"/>
      <c r="IT6" s="215"/>
      <c r="IU6" s="215"/>
      <c r="IV6" s="215"/>
    </row>
    <row r="7" spans="1:256">
      <c r="A7" s="244" t="s">
        <v>2953</v>
      </c>
      <c r="B7" s="245"/>
      <c r="C7" s="245"/>
      <c r="D7" s="246"/>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c r="HV7" s="215"/>
      <c r="HW7" s="215"/>
      <c r="HX7" s="215"/>
      <c r="HY7" s="215"/>
      <c r="HZ7" s="215"/>
      <c r="IA7" s="215"/>
      <c r="IB7" s="215"/>
      <c r="IC7" s="215"/>
      <c r="ID7" s="215"/>
      <c r="IE7" s="215"/>
      <c r="IF7" s="215"/>
      <c r="IG7" s="215"/>
      <c r="IH7" s="215"/>
      <c r="II7" s="215"/>
      <c r="IJ7" s="215"/>
      <c r="IK7" s="215"/>
      <c r="IL7" s="215"/>
      <c r="IM7" s="215"/>
      <c r="IN7" s="215"/>
      <c r="IO7" s="215"/>
      <c r="IP7" s="215"/>
      <c r="IQ7" s="215"/>
      <c r="IR7" s="215"/>
      <c r="IS7" s="215"/>
      <c r="IT7" s="215"/>
      <c r="IU7" s="215"/>
      <c r="IV7" s="215"/>
    </row>
    <row r="8" spans="1:256">
      <c r="A8" s="244" t="s">
        <v>1647</v>
      </c>
      <c r="B8" s="245"/>
      <c r="C8" s="245"/>
      <c r="D8" s="246"/>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c r="HV8" s="215"/>
      <c r="HW8" s="215"/>
      <c r="HX8" s="215"/>
      <c r="HY8" s="215"/>
      <c r="HZ8" s="215"/>
      <c r="IA8" s="215"/>
      <c r="IB8" s="215"/>
      <c r="IC8" s="215"/>
      <c r="ID8" s="215"/>
      <c r="IE8" s="215"/>
      <c r="IF8" s="215"/>
      <c r="IG8" s="215"/>
      <c r="IH8" s="215"/>
      <c r="II8" s="215"/>
      <c r="IJ8" s="215"/>
      <c r="IK8" s="215"/>
      <c r="IL8" s="215"/>
      <c r="IM8" s="215"/>
      <c r="IN8" s="215"/>
      <c r="IO8" s="215"/>
      <c r="IP8" s="215"/>
      <c r="IQ8" s="215"/>
      <c r="IR8" s="215"/>
      <c r="IS8" s="215"/>
      <c r="IT8" s="215"/>
      <c r="IU8" s="215"/>
      <c r="IV8" s="215"/>
    </row>
    <row r="9" spans="1:256">
      <c r="A9" s="190"/>
      <c r="B9" s="245"/>
      <c r="C9" s="245"/>
      <c r="D9" s="246"/>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c r="EW9" s="62"/>
      <c r="EX9" s="62"/>
      <c r="EY9" s="62"/>
      <c r="EZ9" s="62"/>
      <c r="FA9" s="62"/>
      <c r="FB9" s="62"/>
      <c r="FC9" s="62"/>
      <c r="FD9" s="62"/>
      <c r="FE9" s="62"/>
      <c r="FF9" s="62"/>
      <c r="FG9" s="62"/>
      <c r="FH9" s="62"/>
      <c r="FI9" s="62"/>
      <c r="FJ9" s="62"/>
      <c r="FK9" s="62"/>
      <c r="FL9" s="62"/>
      <c r="FM9" s="62"/>
      <c r="FN9" s="62"/>
      <c r="FO9" s="62"/>
      <c r="FP9" s="62"/>
      <c r="FQ9" s="62"/>
      <c r="FR9" s="62"/>
      <c r="FS9" s="62"/>
      <c r="FT9" s="62"/>
      <c r="FU9" s="62"/>
      <c r="FV9" s="62"/>
      <c r="FW9" s="62"/>
      <c r="FX9" s="62"/>
      <c r="FY9" s="62"/>
      <c r="FZ9" s="62"/>
      <c r="GA9" s="62"/>
      <c r="GB9" s="62"/>
      <c r="GC9" s="62"/>
      <c r="GD9" s="62"/>
      <c r="GE9" s="62"/>
      <c r="GF9" s="62"/>
      <c r="GG9" s="62"/>
      <c r="GH9" s="62"/>
      <c r="GI9" s="62"/>
      <c r="GJ9" s="62"/>
      <c r="GK9" s="62"/>
      <c r="GL9" s="62"/>
      <c r="GM9" s="62"/>
      <c r="GN9" s="62"/>
      <c r="GO9" s="62"/>
      <c r="GP9" s="62"/>
      <c r="GQ9" s="62"/>
      <c r="GR9" s="62"/>
      <c r="GS9" s="62"/>
      <c r="GT9" s="62"/>
      <c r="GU9" s="62"/>
      <c r="GV9" s="62"/>
      <c r="GW9" s="62"/>
      <c r="GX9" s="62"/>
      <c r="GY9" s="62"/>
      <c r="GZ9" s="62"/>
      <c r="HA9" s="62"/>
      <c r="HB9" s="62"/>
      <c r="HC9" s="62"/>
      <c r="HD9" s="62"/>
      <c r="HE9" s="62"/>
      <c r="HF9" s="62"/>
      <c r="HG9" s="62"/>
      <c r="HH9" s="62"/>
      <c r="HI9" s="62"/>
      <c r="HJ9" s="62"/>
      <c r="HK9" s="62"/>
      <c r="HL9" s="62"/>
      <c r="HM9" s="62"/>
      <c r="HN9" s="62"/>
      <c r="HO9" s="62"/>
      <c r="HP9" s="62"/>
      <c r="HQ9" s="62"/>
      <c r="HR9" s="62"/>
      <c r="HS9" s="62"/>
      <c r="HT9" s="62"/>
      <c r="HU9" s="62"/>
      <c r="HV9" s="62"/>
      <c r="HW9" s="62"/>
      <c r="HX9" s="62"/>
      <c r="HY9" s="62"/>
      <c r="HZ9" s="62"/>
      <c r="IA9" s="62"/>
      <c r="IB9" s="62"/>
      <c r="IC9" s="62"/>
      <c r="ID9" s="62"/>
      <c r="IE9" s="62"/>
      <c r="IF9" s="62"/>
      <c r="IG9" s="62"/>
      <c r="IH9" s="62"/>
      <c r="II9" s="62"/>
      <c r="IJ9" s="62"/>
      <c r="IK9" s="62"/>
      <c r="IL9" s="62"/>
      <c r="IM9" s="62"/>
      <c r="IN9" s="62"/>
      <c r="IO9" s="62"/>
      <c r="IP9" s="62"/>
      <c r="IQ9" s="62"/>
      <c r="IR9" s="62"/>
      <c r="IS9" s="62"/>
      <c r="IT9" s="62"/>
      <c r="IU9" s="62"/>
      <c r="IV9" s="62"/>
    </row>
    <row r="10" spans="1:256">
      <c r="A10" s="244" t="s">
        <v>2954</v>
      </c>
      <c r="B10" s="245"/>
      <c r="C10" s="245"/>
      <c r="D10" s="246"/>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62"/>
      <c r="HO10" s="62"/>
      <c r="HP10" s="62"/>
      <c r="HQ10" s="62"/>
      <c r="HR10" s="62"/>
      <c r="HS10" s="62"/>
      <c r="HT10" s="62"/>
      <c r="HU10" s="62"/>
      <c r="HV10" s="62"/>
      <c r="HW10" s="62"/>
      <c r="HX10" s="62"/>
      <c r="HY10" s="62"/>
      <c r="HZ10" s="62"/>
      <c r="IA10" s="62"/>
      <c r="IB10" s="62"/>
      <c r="IC10" s="62"/>
      <c r="ID10" s="62"/>
      <c r="IE10" s="62"/>
      <c r="IF10" s="62"/>
      <c r="IG10" s="62"/>
      <c r="IH10" s="62"/>
      <c r="II10" s="62"/>
      <c r="IJ10" s="62"/>
      <c r="IK10" s="62"/>
      <c r="IL10" s="62"/>
      <c r="IM10" s="62"/>
      <c r="IN10" s="62"/>
      <c r="IO10" s="62"/>
      <c r="IP10" s="62"/>
      <c r="IQ10" s="62"/>
      <c r="IR10" s="62"/>
      <c r="IS10" s="62"/>
      <c r="IT10" s="62"/>
      <c r="IU10" s="62"/>
      <c r="IV10" s="62"/>
    </row>
    <row r="11" spans="1:256">
      <c r="A11" s="244"/>
      <c r="B11" s="245"/>
      <c r="C11" s="245"/>
      <c r="D11" s="246"/>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c r="GQ11" s="62"/>
      <c r="GR11" s="62"/>
      <c r="GS11" s="62"/>
      <c r="GT11" s="62"/>
      <c r="GU11" s="62"/>
      <c r="GV11" s="62"/>
      <c r="GW11" s="62"/>
      <c r="GX11" s="62"/>
      <c r="GY11" s="62"/>
      <c r="GZ11" s="62"/>
      <c r="HA11" s="62"/>
      <c r="HB11" s="62"/>
      <c r="HC11" s="62"/>
      <c r="HD11" s="62"/>
      <c r="HE11" s="62"/>
      <c r="HF11" s="62"/>
      <c r="HG11" s="62"/>
      <c r="HH11" s="62"/>
      <c r="HI11" s="62"/>
      <c r="HJ11" s="62"/>
      <c r="HK11" s="62"/>
      <c r="HL11" s="62"/>
      <c r="HM11" s="62"/>
      <c r="HN11" s="62"/>
      <c r="HO11" s="62"/>
      <c r="HP11" s="62"/>
      <c r="HQ11" s="62"/>
      <c r="HR11" s="62"/>
      <c r="HS11" s="62"/>
      <c r="HT11" s="62"/>
      <c r="HU11" s="62"/>
      <c r="HV11" s="62"/>
      <c r="HW11" s="62"/>
      <c r="HX11" s="62"/>
      <c r="HY11" s="62"/>
      <c r="HZ11" s="62"/>
      <c r="IA11" s="62"/>
      <c r="IB11" s="62"/>
      <c r="IC11" s="62"/>
      <c r="ID11" s="62"/>
      <c r="IE11" s="62"/>
      <c r="IF11" s="62"/>
      <c r="IG11" s="62"/>
      <c r="IH11" s="62"/>
      <c r="II11" s="62"/>
      <c r="IJ11" s="62"/>
      <c r="IK11" s="62"/>
      <c r="IL11" s="62"/>
      <c r="IM11" s="62"/>
      <c r="IN11" s="62"/>
      <c r="IO11" s="62"/>
      <c r="IP11" s="62"/>
      <c r="IQ11" s="62"/>
      <c r="IR11" s="62"/>
      <c r="IS11" s="62"/>
      <c r="IT11" s="62"/>
      <c r="IU11" s="62"/>
      <c r="IV11" s="62"/>
    </row>
    <row r="12" spans="1:256">
      <c r="A12" s="244" t="s">
        <v>1648</v>
      </c>
      <c r="B12" s="245"/>
      <c r="C12" s="245"/>
      <c r="D12" s="246"/>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c r="EZ12" s="62"/>
      <c r="FA12" s="62"/>
      <c r="FB12" s="62"/>
      <c r="FC12" s="62"/>
      <c r="FD12" s="62"/>
      <c r="FE12" s="62"/>
      <c r="FF12" s="62"/>
      <c r="FG12" s="62"/>
      <c r="FH12" s="62"/>
      <c r="FI12" s="62"/>
      <c r="FJ12" s="62"/>
      <c r="FK12" s="62"/>
      <c r="FL12" s="62"/>
      <c r="FM12" s="62"/>
      <c r="FN12" s="62"/>
      <c r="FO12" s="62"/>
      <c r="FP12" s="62"/>
      <c r="FQ12" s="62"/>
      <c r="FR12" s="62"/>
      <c r="FS12" s="62"/>
      <c r="FT12" s="62"/>
      <c r="FU12" s="62"/>
      <c r="FV12" s="62"/>
      <c r="FW12" s="62"/>
      <c r="FX12" s="62"/>
      <c r="FY12" s="62"/>
      <c r="FZ12" s="62"/>
      <c r="GA12" s="62"/>
      <c r="GB12" s="62"/>
      <c r="GC12" s="62"/>
      <c r="GD12" s="62"/>
      <c r="GE12" s="62"/>
      <c r="GF12" s="62"/>
      <c r="GG12" s="62"/>
      <c r="GH12" s="62"/>
      <c r="GI12" s="62"/>
      <c r="GJ12" s="62"/>
      <c r="GK12" s="62"/>
      <c r="GL12" s="62"/>
      <c r="GM12" s="62"/>
      <c r="GN12" s="62"/>
      <c r="GO12" s="62"/>
      <c r="GP12" s="62"/>
      <c r="GQ12" s="62"/>
      <c r="GR12" s="62"/>
      <c r="GS12" s="62"/>
      <c r="GT12" s="62"/>
      <c r="GU12" s="62"/>
      <c r="GV12" s="62"/>
      <c r="GW12" s="62"/>
      <c r="GX12" s="62"/>
      <c r="GY12" s="62"/>
      <c r="GZ12" s="62"/>
      <c r="HA12" s="62"/>
      <c r="HB12" s="62"/>
      <c r="HC12" s="62"/>
      <c r="HD12" s="62"/>
      <c r="HE12" s="62"/>
      <c r="HF12" s="62"/>
      <c r="HG12" s="62"/>
      <c r="HH12" s="62"/>
      <c r="HI12" s="62"/>
      <c r="HJ12" s="62"/>
      <c r="HK12" s="62"/>
      <c r="HL12" s="62"/>
      <c r="HM12" s="62"/>
      <c r="HN12" s="62"/>
      <c r="HO12" s="62"/>
      <c r="HP12" s="62"/>
      <c r="HQ12" s="62"/>
      <c r="HR12" s="62"/>
      <c r="HS12" s="62"/>
      <c r="HT12" s="62"/>
      <c r="HU12" s="62"/>
      <c r="HV12" s="62"/>
      <c r="HW12" s="62"/>
      <c r="HX12" s="62"/>
      <c r="HY12" s="62"/>
      <c r="HZ12" s="62"/>
      <c r="IA12" s="62"/>
      <c r="IB12" s="62"/>
      <c r="IC12" s="62"/>
      <c r="ID12" s="62"/>
      <c r="IE12" s="62"/>
      <c r="IF12" s="62"/>
      <c r="IG12" s="62"/>
      <c r="IH12" s="62"/>
      <c r="II12" s="62"/>
      <c r="IJ12" s="62"/>
      <c r="IK12" s="62"/>
      <c r="IL12" s="62"/>
      <c r="IM12" s="62"/>
      <c r="IN12" s="62"/>
      <c r="IO12" s="62"/>
      <c r="IP12" s="62"/>
      <c r="IQ12" s="62"/>
      <c r="IR12" s="62"/>
      <c r="IS12" s="62"/>
      <c r="IT12" s="62"/>
      <c r="IU12" s="62"/>
      <c r="IV12" s="62"/>
    </row>
    <row r="13" spans="1:256" ht="31.5">
      <c r="A13" s="190"/>
      <c r="B13" s="747" t="s">
        <v>3551</v>
      </c>
      <c r="C13" s="26"/>
      <c r="D13" s="246"/>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c r="GQ13" s="62"/>
      <c r="GR13" s="62"/>
      <c r="GS13" s="62"/>
      <c r="GT13" s="62"/>
      <c r="GU13" s="62"/>
      <c r="GV13" s="62"/>
      <c r="GW13" s="62"/>
      <c r="GX13" s="62"/>
      <c r="GY13" s="62"/>
      <c r="GZ13" s="62"/>
      <c r="HA13" s="62"/>
      <c r="HB13" s="62"/>
      <c r="HC13" s="62"/>
      <c r="HD13" s="62"/>
      <c r="HE13" s="62"/>
      <c r="HF13" s="62"/>
      <c r="HG13" s="62"/>
      <c r="HH13" s="62"/>
      <c r="HI13" s="62"/>
      <c r="HJ13" s="62"/>
      <c r="HK13" s="62"/>
      <c r="HL13" s="62"/>
      <c r="HM13" s="62"/>
      <c r="HN13" s="62"/>
      <c r="HO13" s="62"/>
      <c r="HP13" s="62"/>
      <c r="HQ13" s="62"/>
      <c r="HR13" s="62"/>
      <c r="HS13" s="62"/>
      <c r="HT13" s="62"/>
      <c r="HU13" s="62"/>
      <c r="HV13" s="62"/>
      <c r="HW13" s="62"/>
      <c r="HX13" s="62"/>
      <c r="HY13" s="62"/>
      <c r="HZ13" s="62"/>
      <c r="IA13" s="62"/>
      <c r="IB13" s="62"/>
      <c r="IC13" s="62"/>
      <c r="ID13" s="62"/>
      <c r="IE13" s="62"/>
      <c r="IF13" s="62"/>
      <c r="IG13" s="62"/>
      <c r="IH13" s="62"/>
      <c r="II13" s="62"/>
      <c r="IJ13" s="62"/>
      <c r="IK13" s="62"/>
      <c r="IL13" s="62"/>
      <c r="IM13" s="62"/>
      <c r="IN13" s="62"/>
      <c r="IO13" s="62"/>
      <c r="IP13" s="62"/>
      <c r="IQ13" s="62"/>
      <c r="IR13" s="62"/>
      <c r="IS13" s="62"/>
      <c r="IT13" s="62"/>
      <c r="IU13" s="62"/>
      <c r="IV13" s="62"/>
    </row>
    <row r="14" spans="1:256">
      <c r="A14" s="244" t="s">
        <v>2955</v>
      </c>
      <c r="B14" s="26"/>
      <c r="C14" s="245"/>
      <c r="D14" s="246"/>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row>
    <row r="15" spans="1:256" ht="12" customHeight="1">
      <c r="A15" s="244"/>
      <c r="B15" s="26"/>
      <c r="C15" s="245"/>
      <c r="D15" s="246"/>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c r="II15" s="62"/>
      <c r="IJ15" s="62"/>
      <c r="IK15" s="62"/>
      <c r="IL15" s="62"/>
      <c r="IM15" s="62"/>
      <c r="IN15" s="62"/>
      <c r="IO15" s="62"/>
      <c r="IP15" s="62"/>
      <c r="IQ15" s="62"/>
      <c r="IR15" s="62"/>
      <c r="IS15" s="62"/>
      <c r="IT15" s="62"/>
      <c r="IU15" s="62"/>
      <c r="IV15" s="62"/>
    </row>
    <row r="16" spans="1:256" ht="12" customHeight="1">
      <c r="A16" s="244" t="s">
        <v>2956</v>
      </c>
      <c r="B16" s="245"/>
      <c r="C16" s="245"/>
      <c r="D16" s="246"/>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c r="FW16" s="62"/>
      <c r="FX16" s="62"/>
      <c r="FY16" s="62"/>
      <c r="FZ16" s="62"/>
      <c r="GA16" s="62"/>
      <c r="GB16" s="62"/>
      <c r="GC16" s="62"/>
      <c r="GD16" s="62"/>
      <c r="GE16" s="62"/>
      <c r="GF16" s="62"/>
      <c r="GG16" s="62"/>
      <c r="GH16" s="62"/>
      <c r="GI16" s="62"/>
      <c r="GJ16" s="62"/>
      <c r="GK16" s="62"/>
      <c r="GL16" s="62"/>
      <c r="GM16" s="62"/>
      <c r="GN16" s="62"/>
      <c r="GO16" s="62"/>
      <c r="GP16" s="62"/>
      <c r="GQ16" s="62"/>
      <c r="GR16" s="62"/>
      <c r="GS16" s="62"/>
      <c r="GT16" s="62"/>
      <c r="GU16" s="62"/>
      <c r="GV16" s="62"/>
      <c r="GW16" s="62"/>
      <c r="GX16" s="62"/>
      <c r="GY16" s="62"/>
      <c r="GZ16" s="62"/>
      <c r="HA16" s="62"/>
      <c r="HB16" s="62"/>
      <c r="HC16" s="62"/>
      <c r="HD16" s="62"/>
      <c r="HE16" s="62"/>
      <c r="HF16" s="62"/>
      <c r="HG16" s="62"/>
      <c r="HH16" s="62"/>
      <c r="HI16" s="62"/>
      <c r="HJ16" s="62"/>
      <c r="HK16" s="62"/>
      <c r="HL16" s="62"/>
      <c r="HM16" s="62"/>
      <c r="HN16" s="62"/>
      <c r="HO16" s="62"/>
      <c r="HP16" s="62"/>
      <c r="HQ16" s="62"/>
      <c r="HR16" s="62"/>
      <c r="HS16" s="62"/>
      <c r="HT16" s="62"/>
      <c r="HU16" s="62"/>
      <c r="HV16" s="62"/>
      <c r="HW16" s="62"/>
      <c r="HX16" s="62"/>
      <c r="HY16" s="62"/>
      <c r="HZ16" s="62"/>
      <c r="IA16" s="62"/>
      <c r="IB16" s="62"/>
      <c r="IC16" s="62"/>
      <c r="ID16" s="62"/>
      <c r="IE16" s="62"/>
      <c r="IF16" s="62"/>
      <c r="IG16" s="62"/>
      <c r="IH16" s="62"/>
      <c r="II16" s="62"/>
      <c r="IJ16" s="62"/>
      <c r="IK16" s="62"/>
      <c r="IL16" s="62"/>
      <c r="IM16" s="62"/>
      <c r="IN16" s="62"/>
      <c r="IO16" s="62"/>
      <c r="IP16" s="62"/>
      <c r="IQ16" s="62"/>
      <c r="IR16" s="62"/>
      <c r="IS16" s="62"/>
      <c r="IT16" s="62"/>
      <c r="IU16" s="62"/>
      <c r="IV16" s="62"/>
    </row>
    <row r="17" spans="1:256" ht="12" customHeight="1">
      <c r="A17" s="244" t="s">
        <v>1649</v>
      </c>
      <c r="B17" s="245"/>
      <c r="C17" s="245"/>
      <c r="D17" s="246"/>
      <c r="E17" s="62"/>
      <c r="F17" s="920"/>
      <c r="G17" s="566"/>
      <c r="H17" s="566"/>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c r="IP17" s="62"/>
      <c r="IQ17" s="62"/>
      <c r="IR17" s="62"/>
      <c r="IS17" s="62"/>
      <c r="IT17" s="62"/>
      <c r="IU17" s="62"/>
      <c r="IV17" s="62"/>
    </row>
    <row r="18" spans="1:256" ht="12" customHeight="1">
      <c r="A18" s="190"/>
      <c r="B18" s="245"/>
      <c r="C18" s="245"/>
      <c r="D18" s="246"/>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c r="EO18" s="62"/>
      <c r="EP18" s="62"/>
      <c r="EQ18" s="62"/>
      <c r="ER18" s="62"/>
      <c r="ES18" s="62"/>
      <c r="ET18" s="62"/>
      <c r="EU18" s="62"/>
      <c r="EV18" s="62"/>
      <c r="EW18" s="62"/>
      <c r="EX18" s="62"/>
      <c r="EY18" s="62"/>
      <c r="EZ18" s="62"/>
      <c r="FA18" s="62"/>
      <c r="FB18" s="62"/>
      <c r="FC18" s="62"/>
      <c r="FD18" s="62"/>
      <c r="FE18" s="62"/>
      <c r="FF18" s="62"/>
      <c r="FG18" s="62"/>
      <c r="FH18" s="62"/>
      <c r="FI18" s="62"/>
      <c r="FJ18" s="62"/>
      <c r="FK18" s="62"/>
      <c r="FL18" s="62"/>
      <c r="FM18" s="62"/>
      <c r="FN18" s="62"/>
      <c r="FO18" s="62"/>
      <c r="FP18" s="62"/>
      <c r="FQ18" s="62"/>
      <c r="FR18" s="62"/>
      <c r="FS18" s="62"/>
      <c r="FT18" s="62"/>
      <c r="FU18" s="62"/>
      <c r="FV18" s="62"/>
      <c r="FW18" s="62"/>
      <c r="FX18" s="62"/>
      <c r="FY18" s="62"/>
      <c r="FZ18" s="62"/>
      <c r="GA18" s="62"/>
      <c r="GB18" s="62"/>
      <c r="GC18" s="62"/>
      <c r="GD18" s="62"/>
      <c r="GE18" s="62"/>
      <c r="GF18" s="62"/>
      <c r="GG18" s="62"/>
      <c r="GH18" s="62"/>
      <c r="GI18" s="62"/>
      <c r="GJ18" s="62"/>
      <c r="GK18" s="62"/>
      <c r="GL18" s="62"/>
      <c r="GM18" s="62"/>
      <c r="GN18" s="62"/>
      <c r="GO18" s="62"/>
      <c r="GP18" s="62"/>
      <c r="GQ18" s="62"/>
      <c r="GR18" s="62"/>
      <c r="GS18" s="62"/>
      <c r="GT18" s="62"/>
      <c r="GU18" s="62"/>
      <c r="GV18" s="62"/>
      <c r="GW18" s="62"/>
      <c r="GX18" s="62"/>
      <c r="GY18" s="62"/>
      <c r="GZ18" s="62"/>
      <c r="HA18" s="62"/>
      <c r="HB18" s="62"/>
      <c r="HC18" s="62"/>
      <c r="HD18" s="62"/>
      <c r="HE18" s="62"/>
      <c r="HF18" s="62"/>
      <c r="HG18" s="62"/>
      <c r="HH18" s="62"/>
      <c r="HI18" s="62"/>
      <c r="HJ18" s="62"/>
      <c r="HK18" s="62"/>
      <c r="HL18" s="62"/>
      <c r="HM18" s="62"/>
      <c r="HN18" s="62"/>
      <c r="HO18" s="62"/>
      <c r="HP18" s="62"/>
      <c r="HQ18" s="62"/>
      <c r="HR18" s="62"/>
      <c r="HS18" s="62"/>
      <c r="HT18" s="62"/>
      <c r="HU18" s="62"/>
      <c r="HV18" s="62"/>
      <c r="HW18" s="62"/>
      <c r="HX18" s="62"/>
      <c r="HY18" s="62"/>
      <c r="HZ18" s="62"/>
      <c r="IA18" s="62"/>
      <c r="IB18" s="62"/>
      <c r="IC18" s="62"/>
      <c r="ID18" s="62"/>
      <c r="IE18" s="62"/>
      <c r="IF18" s="62"/>
      <c r="IG18" s="62"/>
      <c r="IH18" s="62"/>
      <c r="II18" s="62"/>
      <c r="IJ18" s="62"/>
      <c r="IK18" s="62"/>
      <c r="IL18" s="62"/>
      <c r="IM18" s="62"/>
      <c r="IN18" s="62"/>
      <c r="IO18" s="62"/>
      <c r="IP18" s="62"/>
      <c r="IQ18" s="62"/>
      <c r="IR18" s="62"/>
      <c r="IS18" s="62"/>
      <c r="IT18" s="62"/>
      <c r="IU18" s="62"/>
      <c r="IV18" s="62"/>
    </row>
    <row r="19" spans="1:256" ht="12" customHeight="1">
      <c r="A19" s="244" t="s">
        <v>1650</v>
      </c>
      <c r="B19" s="245"/>
      <c r="C19" s="245"/>
      <c r="D19" s="246"/>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c r="FW19" s="62"/>
      <c r="FX19" s="62"/>
      <c r="FY19" s="62"/>
      <c r="FZ19" s="62"/>
      <c r="GA19" s="62"/>
      <c r="GB19" s="62"/>
      <c r="GC19" s="62"/>
      <c r="GD19" s="62"/>
      <c r="GE19" s="62"/>
      <c r="GF19" s="62"/>
      <c r="GG19" s="62"/>
      <c r="GH19" s="62"/>
      <c r="GI19" s="62"/>
      <c r="GJ19" s="62"/>
      <c r="GK19" s="62"/>
      <c r="GL19" s="62"/>
      <c r="GM19" s="62"/>
      <c r="GN19" s="62"/>
      <c r="GO19" s="62"/>
      <c r="GP19" s="62"/>
      <c r="GQ19" s="62"/>
      <c r="GR19" s="62"/>
      <c r="GS19" s="62"/>
      <c r="GT19" s="62"/>
      <c r="GU19" s="62"/>
      <c r="GV19" s="62"/>
      <c r="GW19" s="62"/>
      <c r="GX19" s="62"/>
      <c r="GY19" s="62"/>
      <c r="GZ19" s="62"/>
      <c r="HA19" s="62"/>
      <c r="HB19" s="62"/>
      <c r="HC19" s="62"/>
      <c r="HD19" s="62"/>
      <c r="HE19" s="62"/>
      <c r="HF19" s="62"/>
      <c r="HG19" s="62"/>
      <c r="HH19" s="62"/>
      <c r="HI19" s="62"/>
      <c r="HJ19" s="62"/>
      <c r="HK19" s="62"/>
      <c r="HL19" s="62"/>
      <c r="HM19" s="62"/>
      <c r="HN19" s="62"/>
      <c r="HO19" s="62"/>
      <c r="HP19" s="62"/>
      <c r="HQ19" s="62"/>
      <c r="HR19" s="62"/>
      <c r="HS19" s="62"/>
      <c r="HT19" s="62"/>
      <c r="HU19" s="62"/>
      <c r="HV19" s="62"/>
      <c r="HW19" s="62"/>
      <c r="HX19" s="62"/>
      <c r="HY19" s="62"/>
      <c r="HZ19" s="62"/>
      <c r="IA19" s="62"/>
      <c r="IB19" s="62"/>
      <c r="IC19" s="62"/>
      <c r="ID19" s="62"/>
      <c r="IE19" s="62"/>
      <c r="IF19" s="62"/>
      <c r="IG19" s="62"/>
      <c r="IH19" s="62"/>
      <c r="II19" s="62"/>
      <c r="IJ19" s="62"/>
      <c r="IK19" s="62"/>
      <c r="IL19" s="62"/>
      <c r="IM19" s="62"/>
      <c r="IN19" s="62"/>
      <c r="IO19" s="62"/>
      <c r="IP19" s="62"/>
      <c r="IQ19" s="62"/>
      <c r="IR19" s="62"/>
      <c r="IS19" s="62"/>
      <c r="IT19" s="62"/>
      <c r="IU19" s="62"/>
      <c r="IV19" s="62"/>
    </row>
    <row r="20" spans="1:256" ht="12" customHeight="1">
      <c r="A20" s="244" t="s">
        <v>1651</v>
      </c>
      <c r="B20" s="245"/>
      <c r="C20" s="245"/>
      <c r="D20" s="246"/>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c r="EO20" s="62"/>
      <c r="EP20" s="62"/>
      <c r="EQ20" s="62"/>
      <c r="ER20" s="62"/>
      <c r="ES20" s="62"/>
      <c r="ET20" s="62"/>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2"/>
      <c r="FV20" s="62"/>
      <c r="FW20" s="62"/>
      <c r="FX20" s="62"/>
      <c r="FY20" s="62"/>
      <c r="FZ20" s="62"/>
      <c r="GA20" s="62"/>
      <c r="GB20" s="62"/>
      <c r="GC20" s="62"/>
      <c r="GD20" s="62"/>
      <c r="GE20" s="62"/>
      <c r="GF20" s="62"/>
      <c r="GG20" s="62"/>
      <c r="GH20" s="62"/>
      <c r="GI20" s="62"/>
      <c r="GJ20" s="62"/>
      <c r="GK20" s="62"/>
      <c r="GL20" s="62"/>
      <c r="GM20" s="62"/>
      <c r="GN20" s="62"/>
      <c r="GO20" s="62"/>
      <c r="GP20" s="62"/>
      <c r="GQ20" s="62"/>
      <c r="GR20" s="62"/>
      <c r="GS20" s="62"/>
      <c r="GT20" s="62"/>
      <c r="GU20" s="62"/>
      <c r="GV20" s="62"/>
      <c r="GW20" s="62"/>
      <c r="GX20" s="62"/>
      <c r="GY20" s="62"/>
      <c r="GZ20" s="62"/>
      <c r="HA20" s="62"/>
      <c r="HB20" s="62"/>
      <c r="HC20" s="62"/>
      <c r="HD20" s="62"/>
      <c r="HE20" s="62"/>
      <c r="HF20" s="62"/>
      <c r="HG20" s="62"/>
      <c r="HH20" s="62"/>
      <c r="HI20" s="62"/>
      <c r="HJ20" s="62"/>
      <c r="HK20" s="62"/>
      <c r="HL20" s="62"/>
      <c r="HM20" s="62"/>
      <c r="HN20" s="62"/>
      <c r="HO20" s="62"/>
      <c r="HP20" s="62"/>
      <c r="HQ20" s="62"/>
      <c r="HR20" s="62"/>
      <c r="HS20" s="62"/>
      <c r="HT20" s="62"/>
      <c r="HU20" s="62"/>
      <c r="HV20" s="62"/>
      <c r="HW20" s="62"/>
      <c r="HX20" s="62"/>
      <c r="HY20" s="62"/>
      <c r="HZ20" s="62"/>
      <c r="IA20" s="62"/>
      <c r="IB20" s="62"/>
      <c r="IC20" s="62"/>
      <c r="ID20" s="62"/>
      <c r="IE20" s="62"/>
      <c r="IF20" s="62"/>
      <c r="IG20" s="62"/>
      <c r="IH20" s="62"/>
      <c r="II20" s="62"/>
      <c r="IJ20" s="62"/>
      <c r="IK20" s="62"/>
      <c r="IL20" s="62"/>
      <c r="IM20" s="62"/>
      <c r="IN20" s="62"/>
      <c r="IO20" s="62"/>
      <c r="IP20" s="62"/>
      <c r="IQ20" s="62"/>
      <c r="IR20" s="62"/>
      <c r="IS20" s="62"/>
      <c r="IT20" s="62"/>
      <c r="IU20" s="62"/>
      <c r="IV20" s="62"/>
    </row>
    <row r="21" spans="1:256" ht="12" customHeight="1">
      <c r="A21" s="244"/>
      <c r="B21" s="245"/>
      <c r="C21" s="245"/>
      <c r="D21" s="246"/>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2"/>
      <c r="HX21" s="62"/>
      <c r="HY21" s="62"/>
      <c r="HZ21" s="62"/>
      <c r="IA21" s="62"/>
      <c r="IB21" s="62"/>
      <c r="IC21" s="62"/>
      <c r="ID21" s="62"/>
      <c r="IE21" s="62"/>
      <c r="IF21" s="62"/>
      <c r="IG21" s="62"/>
      <c r="IH21" s="62"/>
      <c r="II21" s="62"/>
      <c r="IJ21" s="62"/>
      <c r="IK21" s="62"/>
      <c r="IL21" s="62"/>
      <c r="IM21" s="62"/>
      <c r="IN21" s="62"/>
      <c r="IO21" s="62"/>
      <c r="IP21" s="62"/>
      <c r="IQ21" s="62"/>
      <c r="IR21" s="62"/>
      <c r="IS21" s="62"/>
      <c r="IT21" s="62"/>
      <c r="IU21" s="62"/>
      <c r="IV21" s="62"/>
    </row>
    <row r="22" spans="1:256" ht="12" customHeight="1">
      <c r="A22" s="247"/>
      <c r="B22" s="183"/>
      <c r="C22" s="183"/>
      <c r="D22" s="248"/>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c r="GQ22" s="62"/>
      <c r="GR22" s="62"/>
      <c r="GS22" s="62"/>
      <c r="GT22" s="62"/>
      <c r="GU22" s="62"/>
      <c r="GV22" s="62"/>
      <c r="GW22" s="62"/>
      <c r="GX22" s="62"/>
      <c r="GY22" s="62"/>
      <c r="GZ22" s="62"/>
      <c r="HA22" s="62"/>
      <c r="HB22" s="62"/>
      <c r="HC22" s="62"/>
      <c r="HD22" s="62"/>
      <c r="HE22" s="62"/>
      <c r="HF22" s="62"/>
      <c r="HG22" s="62"/>
      <c r="HH22" s="62"/>
      <c r="HI22" s="62"/>
      <c r="HJ22" s="62"/>
      <c r="HK22" s="62"/>
      <c r="HL22" s="62"/>
      <c r="HM22" s="62"/>
      <c r="HN22" s="62"/>
      <c r="HO22" s="62"/>
      <c r="HP22" s="62"/>
      <c r="HQ22" s="62"/>
      <c r="HR22" s="62"/>
      <c r="HS22" s="62"/>
      <c r="HT22" s="62"/>
      <c r="HU22" s="62"/>
      <c r="HV22" s="62"/>
      <c r="HW22" s="62"/>
      <c r="HX22" s="62"/>
      <c r="HY22" s="62"/>
      <c r="HZ22" s="62"/>
      <c r="IA22" s="62"/>
      <c r="IB22" s="62"/>
      <c r="IC22" s="62"/>
      <c r="ID22" s="62"/>
      <c r="IE22" s="62"/>
      <c r="IF22" s="62"/>
      <c r="IG22" s="62"/>
      <c r="IH22" s="62"/>
      <c r="II22" s="62"/>
      <c r="IJ22" s="62"/>
      <c r="IK22" s="62"/>
      <c r="IL22" s="62"/>
      <c r="IM22" s="62"/>
      <c r="IN22" s="62"/>
      <c r="IO22" s="62"/>
      <c r="IP22" s="62"/>
      <c r="IQ22" s="62"/>
      <c r="IR22" s="62"/>
      <c r="IS22" s="62"/>
      <c r="IT22" s="62"/>
      <c r="IU22" s="62"/>
      <c r="IV22" s="62"/>
    </row>
    <row r="23" spans="1:256" ht="12" customHeight="1">
      <c r="A23" s="190"/>
      <c r="B23" s="26"/>
      <c r="C23" s="180"/>
      <c r="D23" s="178"/>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c r="EO23" s="62"/>
      <c r="EP23" s="62"/>
      <c r="EQ23" s="62"/>
      <c r="ER23" s="62"/>
      <c r="ES23" s="62"/>
      <c r="ET23" s="62"/>
      <c r="EU23" s="62"/>
      <c r="EV23" s="62"/>
      <c r="EW23" s="62"/>
      <c r="EX23" s="62"/>
      <c r="EY23" s="62"/>
      <c r="EZ23" s="62"/>
      <c r="FA23" s="62"/>
      <c r="FB23" s="62"/>
      <c r="FC23" s="62"/>
      <c r="FD23" s="62"/>
      <c r="FE23" s="62"/>
      <c r="FF23" s="62"/>
      <c r="FG23" s="62"/>
      <c r="FH23" s="62"/>
      <c r="FI23" s="62"/>
      <c r="FJ23" s="62"/>
      <c r="FK23" s="62"/>
      <c r="FL23" s="62"/>
      <c r="FM23" s="62"/>
      <c r="FN23" s="62"/>
      <c r="FO23" s="62"/>
      <c r="FP23" s="62"/>
      <c r="FQ23" s="62"/>
      <c r="FR23" s="62"/>
      <c r="FS23" s="62"/>
      <c r="FT23" s="62"/>
      <c r="FU23" s="62"/>
      <c r="FV23" s="62"/>
      <c r="FW23" s="62"/>
      <c r="FX23" s="62"/>
      <c r="FY23" s="62"/>
      <c r="FZ23" s="62"/>
      <c r="GA23" s="62"/>
      <c r="GB23" s="62"/>
      <c r="GC23" s="62"/>
      <c r="GD23" s="62"/>
      <c r="GE23" s="62"/>
      <c r="GF23" s="62"/>
      <c r="GG23" s="62"/>
      <c r="GH23" s="62"/>
      <c r="GI23" s="62"/>
      <c r="GJ23" s="62"/>
      <c r="GK23" s="62"/>
      <c r="GL23" s="62"/>
      <c r="GM23" s="62"/>
      <c r="GN23" s="62"/>
      <c r="GO23" s="62"/>
      <c r="GP23" s="62"/>
      <c r="GQ23" s="62"/>
      <c r="GR23" s="62"/>
      <c r="GS23" s="62"/>
      <c r="GT23" s="62"/>
      <c r="GU23" s="62"/>
      <c r="GV23" s="62"/>
      <c r="GW23" s="62"/>
      <c r="GX23" s="62"/>
      <c r="GY23" s="62"/>
      <c r="GZ23" s="62"/>
      <c r="HA23" s="62"/>
      <c r="HB23" s="62"/>
      <c r="HC23" s="62"/>
      <c r="HD23" s="62"/>
      <c r="HE23" s="62"/>
      <c r="HF23" s="62"/>
      <c r="HG23" s="62"/>
      <c r="HH23" s="62"/>
      <c r="HI23" s="62"/>
      <c r="HJ23" s="62"/>
      <c r="HK23" s="62"/>
      <c r="HL23" s="62"/>
      <c r="HM23" s="62"/>
      <c r="HN23" s="62"/>
      <c r="HO23" s="62"/>
      <c r="HP23" s="62"/>
      <c r="HQ23" s="62"/>
      <c r="HR23" s="62"/>
      <c r="HS23" s="62"/>
      <c r="HT23" s="62"/>
      <c r="HU23" s="62"/>
      <c r="HV23" s="62"/>
      <c r="HW23" s="62"/>
      <c r="HX23" s="62"/>
      <c r="HY23" s="62"/>
      <c r="HZ23" s="62"/>
      <c r="IA23" s="62"/>
      <c r="IB23" s="62"/>
      <c r="IC23" s="62"/>
      <c r="ID23" s="62"/>
      <c r="IE23" s="62"/>
      <c r="IF23" s="62"/>
      <c r="IG23" s="62"/>
      <c r="IH23" s="62"/>
      <c r="II23" s="62"/>
      <c r="IJ23" s="62"/>
      <c r="IK23" s="62"/>
      <c r="IL23" s="62"/>
      <c r="IM23" s="62"/>
      <c r="IN23" s="62"/>
      <c r="IO23" s="62"/>
      <c r="IP23" s="62"/>
      <c r="IQ23" s="62"/>
      <c r="IR23" s="62"/>
      <c r="IS23" s="62"/>
      <c r="IT23" s="62"/>
      <c r="IU23" s="62"/>
      <c r="IV23" s="62"/>
    </row>
    <row r="24" spans="1:256" ht="12" customHeight="1">
      <c r="A24" s="190"/>
      <c r="B24" s="26"/>
      <c r="C24" s="180"/>
      <c r="D24" s="178"/>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c r="DT24" s="62"/>
      <c r="DU24" s="62"/>
      <c r="DV24" s="62"/>
      <c r="DW24" s="62"/>
      <c r="DX24" s="62"/>
      <c r="DY24" s="62"/>
      <c r="DZ24" s="62"/>
      <c r="EA24" s="62"/>
      <c r="EB24" s="62"/>
      <c r="EC24" s="62"/>
      <c r="ED24" s="62"/>
      <c r="EE24" s="62"/>
      <c r="EF24" s="62"/>
      <c r="EG24" s="62"/>
      <c r="EH24" s="62"/>
      <c r="EI24" s="62"/>
      <c r="EJ24" s="62"/>
      <c r="EK24" s="62"/>
      <c r="EL24" s="62"/>
      <c r="EM24" s="62"/>
      <c r="EN24" s="62"/>
      <c r="EO24" s="62"/>
      <c r="EP24" s="62"/>
      <c r="EQ24" s="62"/>
      <c r="ER24" s="62"/>
      <c r="ES24" s="62"/>
      <c r="ET24" s="62"/>
      <c r="EU24" s="62"/>
      <c r="EV24" s="62"/>
      <c r="EW24" s="62"/>
      <c r="EX24" s="62"/>
      <c r="EY24" s="62"/>
      <c r="EZ24" s="62"/>
      <c r="FA24" s="62"/>
      <c r="FB24" s="62"/>
      <c r="FC24" s="62"/>
      <c r="FD24" s="62"/>
      <c r="FE24" s="62"/>
      <c r="FF24" s="62"/>
      <c r="FG24" s="62"/>
      <c r="FH24" s="62"/>
      <c r="FI24" s="62"/>
      <c r="FJ24" s="62"/>
      <c r="FK24" s="62"/>
      <c r="FL24" s="62"/>
      <c r="FM24" s="62"/>
      <c r="FN24" s="62"/>
      <c r="FO24" s="62"/>
      <c r="FP24" s="62"/>
      <c r="FQ24" s="62"/>
      <c r="FR24" s="62"/>
      <c r="FS24" s="62"/>
      <c r="FT24" s="62"/>
      <c r="FU24" s="62"/>
      <c r="FV24" s="62"/>
      <c r="FW24" s="62"/>
      <c r="FX24" s="62"/>
      <c r="FY24" s="62"/>
      <c r="FZ24" s="62"/>
      <c r="GA24" s="62"/>
      <c r="GB24" s="62"/>
      <c r="GC24" s="62"/>
      <c r="GD24" s="62"/>
      <c r="GE24" s="62"/>
      <c r="GF24" s="62"/>
      <c r="GG24" s="62"/>
      <c r="GH24" s="62"/>
      <c r="GI24" s="62"/>
      <c r="GJ24" s="62"/>
      <c r="GK24" s="62"/>
      <c r="GL24" s="62"/>
      <c r="GM24" s="62"/>
      <c r="GN24" s="62"/>
      <c r="GO24" s="62"/>
      <c r="GP24" s="62"/>
      <c r="GQ24" s="62"/>
      <c r="GR24" s="62"/>
      <c r="GS24" s="62"/>
      <c r="GT24" s="62"/>
      <c r="GU24" s="62"/>
      <c r="GV24" s="62"/>
      <c r="GW24" s="62"/>
      <c r="GX24" s="62"/>
      <c r="GY24" s="62"/>
      <c r="GZ24" s="62"/>
      <c r="HA24" s="62"/>
      <c r="HB24" s="62"/>
      <c r="HC24" s="62"/>
      <c r="HD24" s="62"/>
      <c r="HE24" s="62"/>
      <c r="HF24" s="62"/>
      <c r="HG24" s="62"/>
      <c r="HH24" s="62"/>
      <c r="HI24" s="62"/>
      <c r="HJ24" s="62"/>
      <c r="HK24" s="62"/>
      <c r="HL24" s="62"/>
      <c r="HM24" s="62"/>
      <c r="HN24" s="62"/>
      <c r="HO24" s="62"/>
      <c r="HP24" s="62"/>
      <c r="HQ24" s="62"/>
      <c r="HR24" s="62"/>
      <c r="HS24" s="62"/>
      <c r="HT24" s="62"/>
      <c r="HU24" s="62"/>
      <c r="HV24" s="62"/>
      <c r="HW24" s="62"/>
      <c r="HX24" s="62"/>
      <c r="HY24" s="62"/>
      <c r="HZ24" s="62"/>
      <c r="IA24" s="62"/>
      <c r="IB24" s="62"/>
      <c r="IC24" s="62"/>
      <c r="ID24" s="62"/>
      <c r="IE24" s="62"/>
      <c r="IF24" s="62"/>
      <c r="IG24" s="62"/>
      <c r="IH24" s="62"/>
      <c r="II24" s="62"/>
      <c r="IJ24" s="62"/>
      <c r="IK24" s="62"/>
      <c r="IL24" s="62"/>
      <c r="IM24" s="62"/>
      <c r="IN24" s="62"/>
      <c r="IO24" s="62"/>
      <c r="IP24" s="62"/>
      <c r="IQ24" s="62"/>
      <c r="IR24" s="62"/>
      <c r="IS24" s="62"/>
      <c r="IT24" s="62"/>
      <c r="IU24" s="62"/>
      <c r="IV24" s="62"/>
    </row>
    <row r="25" spans="1:256" ht="12" customHeight="1">
      <c r="A25" s="190"/>
      <c r="B25" s="26"/>
      <c r="C25" s="180"/>
      <c r="D25" s="178"/>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2"/>
      <c r="DD25" s="62"/>
      <c r="DE25" s="62"/>
      <c r="DF25" s="62"/>
      <c r="DG25" s="62"/>
      <c r="DH25" s="62"/>
      <c r="DI25" s="62"/>
      <c r="DJ25" s="62"/>
      <c r="DK25" s="62"/>
      <c r="DL25" s="62"/>
      <c r="DM25" s="62"/>
      <c r="DN25" s="62"/>
      <c r="DO25" s="62"/>
      <c r="DP25" s="62"/>
      <c r="DQ25" s="62"/>
      <c r="DR25" s="62"/>
      <c r="DS25" s="62"/>
      <c r="DT25" s="62"/>
      <c r="DU25" s="62"/>
      <c r="DV25" s="62"/>
      <c r="DW25" s="62"/>
      <c r="DX25" s="62"/>
      <c r="DY25" s="62"/>
      <c r="DZ25" s="62"/>
      <c r="EA25" s="62"/>
      <c r="EB25" s="62"/>
      <c r="EC25" s="62"/>
      <c r="ED25" s="62"/>
      <c r="EE25" s="62"/>
      <c r="EF25" s="62"/>
      <c r="EG25" s="62"/>
      <c r="EH25" s="62"/>
      <c r="EI25" s="62"/>
      <c r="EJ25" s="62"/>
      <c r="EK25" s="62"/>
      <c r="EL25" s="62"/>
      <c r="EM25" s="62"/>
      <c r="EN25" s="62"/>
      <c r="EO25" s="62"/>
      <c r="EP25" s="62"/>
      <c r="EQ25" s="62"/>
      <c r="ER25" s="62"/>
      <c r="ES25" s="62"/>
      <c r="ET25" s="62"/>
      <c r="EU25" s="62"/>
      <c r="EV25" s="62"/>
      <c r="EW25" s="62"/>
      <c r="EX25" s="62"/>
      <c r="EY25" s="62"/>
      <c r="EZ25" s="62"/>
      <c r="FA25" s="62"/>
      <c r="FB25" s="62"/>
      <c r="FC25" s="62"/>
      <c r="FD25" s="62"/>
      <c r="FE25" s="62"/>
      <c r="FF25" s="62"/>
      <c r="FG25" s="62"/>
      <c r="FH25" s="62"/>
      <c r="FI25" s="62"/>
      <c r="FJ25" s="62"/>
      <c r="FK25" s="62"/>
      <c r="FL25" s="62"/>
      <c r="FM25" s="62"/>
      <c r="FN25" s="62"/>
      <c r="FO25" s="62"/>
      <c r="FP25" s="62"/>
      <c r="FQ25" s="62"/>
      <c r="FR25" s="62"/>
      <c r="FS25" s="62"/>
      <c r="FT25" s="62"/>
      <c r="FU25" s="62"/>
      <c r="FV25" s="62"/>
      <c r="FW25" s="62"/>
      <c r="FX25" s="62"/>
      <c r="FY25" s="62"/>
      <c r="FZ25" s="62"/>
      <c r="GA25" s="62"/>
      <c r="GB25" s="62"/>
      <c r="GC25" s="62"/>
      <c r="GD25" s="62"/>
      <c r="GE25" s="62"/>
      <c r="GF25" s="62"/>
      <c r="GG25" s="62"/>
      <c r="GH25" s="62"/>
      <c r="GI25" s="62"/>
      <c r="GJ25" s="62"/>
      <c r="GK25" s="62"/>
      <c r="GL25" s="62"/>
      <c r="GM25" s="62"/>
      <c r="GN25" s="62"/>
      <c r="GO25" s="62"/>
      <c r="GP25" s="62"/>
      <c r="GQ25" s="62"/>
      <c r="GR25" s="62"/>
      <c r="GS25" s="62"/>
      <c r="GT25" s="62"/>
      <c r="GU25" s="62"/>
      <c r="GV25" s="62"/>
      <c r="GW25" s="62"/>
      <c r="GX25" s="62"/>
      <c r="GY25" s="62"/>
      <c r="GZ25" s="62"/>
      <c r="HA25" s="62"/>
      <c r="HB25" s="62"/>
      <c r="HC25" s="62"/>
      <c r="HD25" s="62"/>
      <c r="HE25" s="62"/>
      <c r="HF25" s="62"/>
      <c r="HG25" s="62"/>
      <c r="HH25" s="62"/>
      <c r="HI25" s="62"/>
      <c r="HJ25" s="62"/>
      <c r="HK25" s="62"/>
      <c r="HL25" s="62"/>
      <c r="HM25" s="62"/>
      <c r="HN25" s="62"/>
      <c r="HO25" s="62"/>
      <c r="HP25" s="62"/>
      <c r="HQ25" s="62"/>
      <c r="HR25" s="62"/>
      <c r="HS25" s="62"/>
      <c r="HT25" s="62"/>
      <c r="HU25" s="62"/>
      <c r="HV25" s="62"/>
      <c r="HW25" s="62"/>
      <c r="HX25" s="62"/>
      <c r="HY25" s="62"/>
      <c r="HZ25" s="62"/>
      <c r="IA25" s="62"/>
      <c r="IB25" s="62"/>
      <c r="IC25" s="62"/>
      <c r="ID25" s="62"/>
      <c r="IE25" s="62"/>
      <c r="IF25" s="62"/>
      <c r="IG25" s="62"/>
      <c r="IH25" s="62"/>
      <c r="II25" s="62"/>
      <c r="IJ25" s="62"/>
      <c r="IK25" s="62"/>
      <c r="IL25" s="62"/>
      <c r="IM25" s="62"/>
      <c r="IN25" s="62"/>
      <c r="IO25" s="62"/>
      <c r="IP25" s="62"/>
      <c r="IQ25" s="62"/>
      <c r="IR25" s="62"/>
      <c r="IS25" s="62"/>
      <c r="IT25" s="62"/>
      <c r="IU25" s="62"/>
      <c r="IV25" s="62"/>
    </row>
    <row r="26" spans="1:256" ht="12" customHeight="1">
      <c r="A26" s="190"/>
      <c r="B26" s="26"/>
      <c r="C26" s="180"/>
      <c r="D26" s="178"/>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c r="CT26" s="62"/>
      <c r="CU26" s="62"/>
      <c r="CV26" s="62"/>
      <c r="CW26" s="62"/>
      <c r="CX26" s="62"/>
      <c r="CY26" s="62"/>
      <c r="CZ26" s="62"/>
      <c r="DA26" s="62"/>
      <c r="DB26" s="62"/>
      <c r="DC26" s="62"/>
      <c r="DD26" s="62"/>
      <c r="DE26" s="62"/>
      <c r="DF26" s="62"/>
      <c r="DG26" s="62"/>
      <c r="DH26" s="62"/>
      <c r="DI26" s="62"/>
      <c r="DJ26" s="62"/>
      <c r="DK26" s="62"/>
      <c r="DL26" s="62"/>
      <c r="DM26" s="62"/>
      <c r="DN26" s="62"/>
      <c r="DO26" s="62"/>
      <c r="DP26" s="62"/>
      <c r="DQ26" s="62"/>
      <c r="DR26" s="62"/>
      <c r="DS26" s="62"/>
      <c r="DT26" s="62"/>
      <c r="DU26" s="62"/>
      <c r="DV26" s="62"/>
      <c r="DW26" s="62"/>
      <c r="DX26" s="62"/>
      <c r="DY26" s="62"/>
      <c r="DZ26" s="62"/>
      <c r="EA26" s="62"/>
      <c r="EB26" s="62"/>
      <c r="EC26" s="62"/>
      <c r="ED26" s="62"/>
      <c r="EE26" s="62"/>
      <c r="EF26" s="62"/>
      <c r="EG26" s="62"/>
      <c r="EH26" s="62"/>
      <c r="EI26" s="62"/>
      <c r="EJ26" s="62"/>
      <c r="EK26" s="62"/>
      <c r="EL26" s="62"/>
      <c r="EM26" s="62"/>
      <c r="EN26" s="62"/>
      <c r="EO26" s="62"/>
      <c r="EP26" s="62"/>
      <c r="EQ26" s="62"/>
      <c r="ER26" s="62"/>
      <c r="ES26" s="62"/>
      <c r="ET26" s="62"/>
      <c r="EU26" s="62"/>
      <c r="EV26" s="62"/>
      <c r="EW26" s="62"/>
      <c r="EX26" s="62"/>
      <c r="EY26" s="62"/>
      <c r="EZ26" s="62"/>
      <c r="FA26" s="62"/>
      <c r="FB26" s="62"/>
      <c r="FC26" s="62"/>
      <c r="FD26" s="62"/>
      <c r="FE26" s="62"/>
      <c r="FF26" s="62"/>
      <c r="FG26" s="62"/>
      <c r="FH26" s="62"/>
      <c r="FI26" s="62"/>
      <c r="FJ26" s="62"/>
      <c r="FK26" s="62"/>
      <c r="FL26" s="62"/>
      <c r="FM26" s="62"/>
      <c r="FN26" s="62"/>
      <c r="FO26" s="62"/>
      <c r="FP26" s="62"/>
      <c r="FQ26" s="62"/>
      <c r="FR26" s="62"/>
      <c r="FS26" s="62"/>
      <c r="FT26" s="62"/>
      <c r="FU26" s="62"/>
      <c r="FV26" s="62"/>
      <c r="FW26" s="62"/>
      <c r="FX26" s="62"/>
      <c r="FY26" s="62"/>
      <c r="FZ26" s="62"/>
      <c r="GA26" s="62"/>
      <c r="GB26" s="62"/>
      <c r="GC26" s="62"/>
      <c r="GD26" s="62"/>
      <c r="GE26" s="62"/>
      <c r="GF26" s="62"/>
      <c r="GG26" s="62"/>
      <c r="GH26" s="62"/>
      <c r="GI26" s="62"/>
      <c r="GJ26" s="62"/>
      <c r="GK26" s="62"/>
      <c r="GL26" s="62"/>
      <c r="GM26" s="62"/>
      <c r="GN26" s="62"/>
      <c r="GO26" s="62"/>
      <c r="GP26" s="62"/>
      <c r="GQ26" s="62"/>
      <c r="GR26" s="62"/>
      <c r="GS26" s="62"/>
      <c r="GT26" s="62"/>
      <c r="GU26" s="62"/>
      <c r="GV26" s="62"/>
      <c r="GW26" s="62"/>
      <c r="GX26" s="62"/>
      <c r="GY26" s="62"/>
      <c r="GZ26" s="62"/>
      <c r="HA26" s="62"/>
      <c r="HB26" s="62"/>
      <c r="HC26" s="62"/>
      <c r="HD26" s="62"/>
      <c r="HE26" s="62"/>
      <c r="HF26" s="62"/>
      <c r="HG26" s="62"/>
      <c r="HH26" s="62"/>
      <c r="HI26" s="62"/>
      <c r="HJ26" s="62"/>
      <c r="HK26" s="62"/>
      <c r="HL26" s="62"/>
      <c r="HM26" s="62"/>
      <c r="HN26" s="62"/>
      <c r="HO26" s="62"/>
      <c r="HP26" s="62"/>
      <c r="HQ26" s="62"/>
      <c r="HR26" s="62"/>
      <c r="HS26" s="62"/>
      <c r="HT26" s="62"/>
      <c r="HU26" s="62"/>
      <c r="HV26" s="62"/>
      <c r="HW26" s="62"/>
      <c r="HX26" s="62"/>
      <c r="HY26" s="62"/>
      <c r="HZ26" s="62"/>
      <c r="IA26" s="62"/>
      <c r="IB26" s="62"/>
      <c r="IC26" s="62"/>
      <c r="ID26" s="62"/>
      <c r="IE26" s="62"/>
      <c r="IF26" s="62"/>
      <c r="IG26" s="62"/>
      <c r="IH26" s="62"/>
      <c r="II26" s="62"/>
      <c r="IJ26" s="62"/>
      <c r="IK26" s="62"/>
      <c r="IL26" s="62"/>
      <c r="IM26" s="62"/>
      <c r="IN26" s="62"/>
      <c r="IO26" s="62"/>
      <c r="IP26" s="62"/>
      <c r="IQ26" s="62"/>
      <c r="IR26" s="62"/>
      <c r="IS26" s="62"/>
      <c r="IT26" s="62"/>
      <c r="IU26" s="62"/>
      <c r="IV26" s="62"/>
    </row>
    <row r="27" spans="1:256" ht="12" customHeight="1">
      <c r="A27" s="190"/>
      <c r="B27" s="26"/>
      <c r="C27" s="180"/>
      <c r="D27" s="178"/>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c r="FX27" s="62"/>
      <c r="FY27" s="62"/>
      <c r="FZ27" s="62"/>
      <c r="GA27" s="62"/>
      <c r="GB27" s="62"/>
      <c r="GC27" s="62"/>
      <c r="GD27" s="62"/>
      <c r="GE27" s="62"/>
      <c r="GF27" s="62"/>
      <c r="GG27" s="62"/>
      <c r="GH27" s="62"/>
      <c r="GI27" s="62"/>
      <c r="GJ27" s="62"/>
      <c r="GK27" s="62"/>
      <c r="GL27" s="62"/>
      <c r="GM27" s="62"/>
      <c r="GN27" s="62"/>
      <c r="GO27" s="62"/>
      <c r="GP27" s="62"/>
      <c r="GQ27" s="62"/>
      <c r="GR27" s="62"/>
      <c r="GS27" s="62"/>
      <c r="GT27" s="62"/>
      <c r="GU27" s="62"/>
      <c r="GV27" s="62"/>
      <c r="GW27" s="62"/>
      <c r="GX27" s="62"/>
      <c r="GY27" s="62"/>
      <c r="GZ27" s="62"/>
      <c r="HA27" s="62"/>
      <c r="HB27" s="62"/>
      <c r="HC27" s="62"/>
      <c r="HD27" s="62"/>
      <c r="HE27" s="62"/>
      <c r="HF27" s="62"/>
      <c r="HG27" s="62"/>
      <c r="HH27" s="62"/>
      <c r="HI27" s="62"/>
      <c r="HJ27" s="62"/>
      <c r="HK27" s="62"/>
      <c r="HL27" s="62"/>
      <c r="HM27" s="62"/>
      <c r="HN27" s="62"/>
      <c r="HO27" s="62"/>
      <c r="HP27" s="62"/>
      <c r="HQ27" s="62"/>
      <c r="HR27" s="62"/>
      <c r="HS27" s="62"/>
      <c r="HT27" s="62"/>
      <c r="HU27" s="62"/>
      <c r="HV27" s="62"/>
      <c r="HW27" s="62"/>
      <c r="HX27" s="62"/>
      <c r="HY27" s="62"/>
      <c r="HZ27" s="62"/>
      <c r="IA27" s="62"/>
      <c r="IB27" s="62"/>
      <c r="IC27" s="62"/>
      <c r="ID27" s="62"/>
      <c r="IE27" s="62"/>
      <c r="IF27" s="62"/>
      <c r="IG27" s="62"/>
      <c r="IH27" s="62"/>
      <c r="II27" s="62"/>
      <c r="IJ27" s="62"/>
      <c r="IK27" s="62"/>
      <c r="IL27" s="62"/>
      <c r="IM27" s="62"/>
      <c r="IN27" s="62"/>
      <c r="IO27" s="62"/>
      <c r="IP27" s="62"/>
      <c r="IQ27" s="62"/>
      <c r="IR27" s="62"/>
      <c r="IS27" s="62"/>
      <c r="IT27" s="62"/>
      <c r="IU27" s="62"/>
      <c r="IV27" s="62"/>
    </row>
    <row r="28" spans="1:256" ht="12" customHeight="1">
      <c r="A28" s="190"/>
      <c r="B28" s="26"/>
      <c r="C28" s="180"/>
      <c r="D28" s="178"/>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2"/>
      <c r="BW28" s="62"/>
      <c r="BX28" s="62"/>
      <c r="BY28" s="62"/>
      <c r="BZ28" s="62"/>
      <c r="CA28" s="62"/>
      <c r="CB28" s="62"/>
      <c r="CC28" s="62"/>
      <c r="CD28" s="62"/>
      <c r="CE28" s="62"/>
      <c r="CF28" s="62"/>
      <c r="CG28" s="62"/>
      <c r="CH28" s="62"/>
      <c r="CI28" s="62"/>
      <c r="CJ28" s="62"/>
      <c r="CK28" s="62"/>
      <c r="CL28" s="62"/>
      <c r="CM28" s="62"/>
      <c r="CN28" s="62"/>
      <c r="CO28" s="62"/>
      <c r="CP28" s="62"/>
      <c r="CQ28" s="62"/>
      <c r="CR28" s="62"/>
      <c r="CS28" s="62"/>
      <c r="CT28" s="62"/>
      <c r="CU28" s="62"/>
      <c r="CV28" s="62"/>
      <c r="CW28" s="62"/>
      <c r="CX28" s="62"/>
      <c r="CY28" s="62"/>
      <c r="CZ28" s="62"/>
      <c r="DA28" s="62"/>
      <c r="DB28" s="62"/>
      <c r="DC28" s="62"/>
      <c r="DD28" s="62"/>
      <c r="DE28" s="62"/>
      <c r="DF28" s="62"/>
      <c r="DG28" s="62"/>
      <c r="DH28" s="62"/>
      <c r="DI28" s="62"/>
      <c r="DJ28" s="62"/>
      <c r="DK28" s="62"/>
      <c r="DL28" s="62"/>
      <c r="DM28" s="62"/>
      <c r="DN28" s="62"/>
      <c r="DO28" s="62"/>
      <c r="DP28" s="62"/>
      <c r="DQ28" s="62"/>
      <c r="DR28" s="62"/>
      <c r="DS28" s="62"/>
      <c r="DT28" s="62"/>
      <c r="DU28" s="62"/>
      <c r="DV28" s="62"/>
      <c r="DW28" s="62"/>
      <c r="DX28" s="62"/>
      <c r="DY28" s="62"/>
      <c r="DZ28" s="62"/>
      <c r="EA28" s="62"/>
      <c r="EB28" s="62"/>
      <c r="EC28" s="62"/>
      <c r="ED28" s="62"/>
      <c r="EE28" s="62"/>
      <c r="EF28" s="62"/>
      <c r="EG28" s="62"/>
      <c r="EH28" s="62"/>
      <c r="EI28" s="62"/>
      <c r="EJ28" s="62"/>
      <c r="EK28" s="62"/>
      <c r="EL28" s="62"/>
      <c r="EM28" s="62"/>
      <c r="EN28" s="62"/>
      <c r="EO28" s="62"/>
      <c r="EP28" s="62"/>
      <c r="EQ28" s="62"/>
      <c r="ER28" s="62"/>
      <c r="ES28" s="62"/>
      <c r="ET28" s="62"/>
      <c r="EU28" s="62"/>
      <c r="EV28" s="62"/>
      <c r="EW28" s="62"/>
      <c r="EX28" s="62"/>
      <c r="EY28" s="62"/>
      <c r="EZ28" s="62"/>
      <c r="FA28" s="62"/>
      <c r="FB28" s="62"/>
      <c r="FC28" s="62"/>
      <c r="FD28" s="62"/>
      <c r="FE28" s="62"/>
      <c r="FF28" s="62"/>
      <c r="FG28" s="62"/>
      <c r="FH28" s="62"/>
      <c r="FI28" s="62"/>
      <c r="FJ28" s="62"/>
      <c r="FK28" s="62"/>
      <c r="FL28" s="62"/>
      <c r="FM28" s="62"/>
      <c r="FN28" s="62"/>
      <c r="FO28" s="62"/>
      <c r="FP28" s="62"/>
      <c r="FQ28" s="62"/>
      <c r="FR28" s="62"/>
      <c r="FS28" s="62"/>
      <c r="FT28" s="62"/>
      <c r="FU28" s="62"/>
      <c r="FV28" s="62"/>
      <c r="FW28" s="62"/>
      <c r="FX28" s="62"/>
      <c r="FY28" s="62"/>
      <c r="FZ28" s="62"/>
      <c r="GA28" s="62"/>
      <c r="GB28" s="62"/>
      <c r="GC28" s="62"/>
      <c r="GD28" s="62"/>
      <c r="GE28" s="62"/>
      <c r="GF28" s="62"/>
      <c r="GG28" s="62"/>
      <c r="GH28" s="62"/>
      <c r="GI28" s="62"/>
      <c r="GJ28" s="62"/>
      <c r="GK28" s="62"/>
      <c r="GL28" s="62"/>
      <c r="GM28" s="62"/>
      <c r="GN28" s="62"/>
      <c r="GO28" s="62"/>
      <c r="GP28" s="62"/>
      <c r="GQ28" s="62"/>
      <c r="GR28" s="62"/>
      <c r="GS28" s="62"/>
      <c r="GT28" s="62"/>
      <c r="GU28" s="62"/>
      <c r="GV28" s="62"/>
      <c r="GW28" s="62"/>
      <c r="GX28" s="62"/>
      <c r="GY28" s="62"/>
      <c r="GZ28" s="62"/>
      <c r="HA28" s="62"/>
      <c r="HB28" s="62"/>
      <c r="HC28" s="62"/>
      <c r="HD28" s="62"/>
      <c r="HE28" s="62"/>
      <c r="HF28" s="62"/>
      <c r="HG28" s="62"/>
      <c r="HH28" s="62"/>
      <c r="HI28" s="62"/>
      <c r="HJ28" s="62"/>
      <c r="HK28" s="62"/>
      <c r="HL28" s="62"/>
      <c r="HM28" s="62"/>
      <c r="HN28" s="62"/>
      <c r="HO28" s="62"/>
      <c r="HP28" s="62"/>
      <c r="HQ28" s="62"/>
      <c r="HR28" s="62"/>
      <c r="HS28" s="62"/>
      <c r="HT28" s="62"/>
      <c r="HU28" s="62"/>
      <c r="HV28" s="62"/>
      <c r="HW28" s="62"/>
      <c r="HX28" s="62"/>
      <c r="HY28" s="62"/>
      <c r="HZ28" s="62"/>
      <c r="IA28" s="62"/>
      <c r="IB28" s="62"/>
      <c r="IC28" s="62"/>
      <c r="ID28" s="62"/>
      <c r="IE28" s="62"/>
      <c r="IF28" s="62"/>
      <c r="IG28" s="62"/>
      <c r="IH28" s="62"/>
      <c r="II28" s="62"/>
      <c r="IJ28" s="62"/>
      <c r="IK28" s="62"/>
      <c r="IL28" s="62"/>
      <c r="IM28" s="62"/>
      <c r="IN28" s="62"/>
      <c r="IO28" s="62"/>
      <c r="IP28" s="62"/>
      <c r="IQ28" s="62"/>
      <c r="IR28" s="62"/>
      <c r="IS28" s="62"/>
      <c r="IT28" s="62"/>
      <c r="IU28" s="62"/>
      <c r="IV28" s="62"/>
    </row>
    <row r="29" spans="1:256" ht="12" customHeight="1">
      <c r="A29" s="190"/>
      <c r="B29" s="26"/>
      <c r="C29" s="180"/>
      <c r="D29" s="178"/>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c r="BY29" s="62"/>
      <c r="BZ29" s="62"/>
      <c r="CA29" s="62"/>
      <c r="CB29" s="62"/>
      <c r="CC29" s="62"/>
      <c r="CD29" s="62"/>
      <c r="CE29" s="62"/>
      <c r="CF29" s="62"/>
      <c r="CG29" s="62"/>
      <c r="CH29" s="62"/>
      <c r="CI29" s="62"/>
      <c r="CJ29" s="62"/>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62"/>
      <c r="DT29" s="62"/>
      <c r="DU29" s="62"/>
      <c r="DV29" s="62"/>
      <c r="DW29" s="62"/>
      <c r="DX29" s="62"/>
      <c r="DY29" s="62"/>
      <c r="DZ29" s="62"/>
      <c r="EA29" s="62"/>
      <c r="EB29" s="62"/>
      <c r="EC29" s="62"/>
      <c r="ED29" s="62"/>
      <c r="EE29" s="62"/>
      <c r="EF29" s="62"/>
      <c r="EG29" s="62"/>
      <c r="EH29" s="62"/>
      <c r="EI29" s="62"/>
      <c r="EJ29" s="62"/>
      <c r="EK29" s="62"/>
      <c r="EL29" s="62"/>
      <c r="EM29" s="62"/>
      <c r="EN29" s="62"/>
      <c r="EO29" s="62"/>
      <c r="EP29" s="62"/>
      <c r="EQ29" s="62"/>
      <c r="ER29" s="62"/>
      <c r="ES29" s="62"/>
      <c r="ET29" s="62"/>
      <c r="EU29" s="62"/>
      <c r="EV29" s="62"/>
      <c r="EW29" s="62"/>
      <c r="EX29" s="62"/>
      <c r="EY29" s="62"/>
      <c r="EZ29" s="62"/>
      <c r="FA29" s="62"/>
      <c r="FB29" s="62"/>
      <c r="FC29" s="62"/>
      <c r="FD29" s="62"/>
      <c r="FE29" s="62"/>
      <c r="FF29" s="62"/>
      <c r="FG29" s="62"/>
      <c r="FH29" s="62"/>
      <c r="FI29" s="62"/>
      <c r="FJ29" s="62"/>
      <c r="FK29" s="62"/>
      <c r="FL29" s="62"/>
      <c r="FM29" s="62"/>
      <c r="FN29" s="62"/>
      <c r="FO29" s="62"/>
      <c r="FP29" s="62"/>
      <c r="FQ29" s="62"/>
      <c r="FR29" s="62"/>
      <c r="FS29" s="62"/>
      <c r="FT29" s="62"/>
      <c r="FU29" s="62"/>
      <c r="FV29" s="62"/>
      <c r="FW29" s="62"/>
      <c r="FX29" s="62"/>
      <c r="FY29" s="62"/>
      <c r="FZ29" s="62"/>
      <c r="GA29" s="62"/>
      <c r="GB29" s="62"/>
      <c r="GC29" s="62"/>
      <c r="GD29" s="62"/>
      <c r="GE29" s="62"/>
      <c r="GF29" s="62"/>
      <c r="GG29" s="62"/>
      <c r="GH29" s="62"/>
      <c r="GI29" s="62"/>
      <c r="GJ29" s="62"/>
      <c r="GK29" s="62"/>
      <c r="GL29" s="62"/>
      <c r="GM29" s="62"/>
      <c r="GN29" s="62"/>
      <c r="GO29" s="62"/>
      <c r="GP29" s="62"/>
      <c r="GQ29" s="62"/>
      <c r="GR29" s="62"/>
      <c r="GS29" s="62"/>
      <c r="GT29" s="62"/>
      <c r="GU29" s="62"/>
      <c r="GV29" s="62"/>
      <c r="GW29" s="62"/>
      <c r="GX29" s="62"/>
      <c r="GY29" s="62"/>
      <c r="GZ29" s="62"/>
      <c r="HA29" s="62"/>
      <c r="HB29" s="62"/>
      <c r="HC29" s="62"/>
      <c r="HD29" s="62"/>
      <c r="HE29" s="62"/>
      <c r="HF29" s="62"/>
      <c r="HG29" s="62"/>
      <c r="HH29" s="62"/>
      <c r="HI29" s="62"/>
      <c r="HJ29" s="62"/>
      <c r="HK29" s="62"/>
      <c r="HL29" s="62"/>
      <c r="HM29" s="62"/>
      <c r="HN29" s="62"/>
      <c r="HO29" s="62"/>
      <c r="HP29" s="62"/>
      <c r="HQ29" s="62"/>
      <c r="HR29" s="62"/>
      <c r="HS29" s="62"/>
      <c r="HT29" s="62"/>
      <c r="HU29" s="62"/>
      <c r="HV29" s="62"/>
      <c r="HW29" s="62"/>
      <c r="HX29" s="62"/>
      <c r="HY29" s="62"/>
      <c r="HZ29" s="62"/>
      <c r="IA29" s="62"/>
      <c r="IB29" s="62"/>
      <c r="IC29" s="62"/>
      <c r="ID29" s="62"/>
      <c r="IE29" s="62"/>
      <c r="IF29" s="62"/>
      <c r="IG29" s="62"/>
      <c r="IH29" s="62"/>
      <c r="II29" s="62"/>
      <c r="IJ29" s="62"/>
      <c r="IK29" s="62"/>
      <c r="IL29" s="62"/>
      <c r="IM29" s="62"/>
      <c r="IN29" s="62"/>
      <c r="IO29" s="62"/>
      <c r="IP29" s="62"/>
      <c r="IQ29" s="62"/>
      <c r="IR29" s="62"/>
      <c r="IS29" s="62"/>
      <c r="IT29" s="62"/>
      <c r="IU29" s="62"/>
      <c r="IV29" s="62"/>
    </row>
    <row r="30" spans="1:256" ht="12" customHeight="1">
      <c r="A30" s="190"/>
      <c r="B30" s="26"/>
      <c r="C30" s="180"/>
      <c r="D30" s="178"/>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62"/>
      <c r="GD30" s="62"/>
      <c r="GE30" s="62"/>
      <c r="GF30" s="62"/>
      <c r="GG30" s="62"/>
      <c r="GH30" s="62"/>
      <c r="GI30" s="62"/>
      <c r="GJ30" s="62"/>
      <c r="GK30" s="62"/>
      <c r="GL30" s="62"/>
      <c r="GM30" s="62"/>
      <c r="GN30" s="62"/>
      <c r="GO30" s="62"/>
      <c r="GP30" s="62"/>
      <c r="GQ30" s="62"/>
      <c r="GR30" s="62"/>
      <c r="GS30" s="62"/>
      <c r="GT30" s="62"/>
      <c r="GU30" s="62"/>
      <c r="GV30" s="62"/>
      <c r="GW30" s="62"/>
      <c r="GX30" s="62"/>
      <c r="GY30" s="62"/>
      <c r="GZ30" s="62"/>
      <c r="HA30" s="62"/>
      <c r="HB30" s="62"/>
      <c r="HC30" s="62"/>
      <c r="HD30" s="62"/>
      <c r="HE30" s="62"/>
      <c r="HF30" s="62"/>
      <c r="HG30" s="62"/>
      <c r="HH30" s="62"/>
      <c r="HI30" s="62"/>
      <c r="HJ30" s="62"/>
      <c r="HK30" s="62"/>
      <c r="HL30" s="62"/>
      <c r="HM30" s="62"/>
      <c r="HN30" s="62"/>
      <c r="HO30" s="62"/>
      <c r="HP30" s="62"/>
      <c r="HQ30" s="62"/>
      <c r="HR30" s="62"/>
      <c r="HS30" s="62"/>
      <c r="HT30" s="62"/>
      <c r="HU30" s="62"/>
      <c r="HV30" s="62"/>
      <c r="HW30" s="62"/>
      <c r="HX30" s="62"/>
      <c r="HY30" s="62"/>
      <c r="HZ30" s="62"/>
      <c r="IA30" s="62"/>
      <c r="IB30" s="62"/>
      <c r="IC30" s="62"/>
      <c r="ID30" s="62"/>
      <c r="IE30" s="62"/>
      <c r="IF30" s="62"/>
      <c r="IG30" s="62"/>
      <c r="IH30" s="62"/>
      <c r="II30" s="62"/>
      <c r="IJ30" s="62"/>
      <c r="IK30" s="62"/>
      <c r="IL30" s="62"/>
      <c r="IM30" s="62"/>
      <c r="IN30" s="62"/>
      <c r="IO30" s="62"/>
      <c r="IP30" s="62"/>
      <c r="IQ30" s="62"/>
      <c r="IR30" s="62"/>
      <c r="IS30" s="62"/>
      <c r="IT30" s="62"/>
      <c r="IU30" s="62"/>
      <c r="IV30" s="62"/>
    </row>
    <row r="31" spans="1:256" ht="12" customHeight="1">
      <c r="A31" s="190"/>
      <c r="B31" s="26"/>
      <c r="C31" s="180"/>
      <c r="D31" s="178"/>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2"/>
      <c r="EX31" s="62"/>
      <c r="EY31" s="62"/>
      <c r="EZ31" s="62"/>
      <c r="FA31" s="62"/>
      <c r="FB31" s="62"/>
      <c r="FC31" s="62"/>
      <c r="FD31" s="62"/>
      <c r="FE31" s="62"/>
      <c r="FF31" s="62"/>
      <c r="FG31" s="62"/>
      <c r="FH31" s="62"/>
      <c r="FI31" s="62"/>
      <c r="FJ31" s="62"/>
      <c r="FK31" s="62"/>
      <c r="FL31" s="62"/>
      <c r="FM31" s="62"/>
      <c r="FN31" s="62"/>
      <c r="FO31" s="62"/>
      <c r="FP31" s="62"/>
      <c r="FQ31" s="62"/>
      <c r="FR31" s="62"/>
      <c r="FS31" s="62"/>
      <c r="FT31" s="62"/>
      <c r="FU31" s="62"/>
      <c r="FV31" s="62"/>
      <c r="FW31" s="62"/>
      <c r="FX31" s="62"/>
      <c r="FY31" s="62"/>
      <c r="FZ31" s="62"/>
      <c r="GA31" s="62"/>
      <c r="GB31" s="62"/>
      <c r="GC31" s="62"/>
      <c r="GD31" s="62"/>
      <c r="GE31" s="62"/>
      <c r="GF31" s="62"/>
      <c r="GG31" s="62"/>
      <c r="GH31" s="62"/>
      <c r="GI31" s="62"/>
      <c r="GJ31" s="62"/>
      <c r="GK31" s="62"/>
      <c r="GL31" s="62"/>
      <c r="GM31" s="62"/>
      <c r="GN31" s="62"/>
      <c r="GO31" s="62"/>
      <c r="GP31" s="62"/>
      <c r="GQ31" s="62"/>
      <c r="GR31" s="62"/>
      <c r="GS31" s="62"/>
      <c r="GT31" s="62"/>
      <c r="GU31" s="62"/>
      <c r="GV31" s="62"/>
      <c r="GW31" s="62"/>
      <c r="GX31" s="62"/>
      <c r="GY31" s="62"/>
      <c r="GZ31" s="62"/>
      <c r="HA31" s="62"/>
      <c r="HB31" s="62"/>
      <c r="HC31" s="62"/>
      <c r="HD31" s="62"/>
      <c r="HE31" s="62"/>
      <c r="HF31" s="62"/>
      <c r="HG31" s="62"/>
      <c r="HH31" s="62"/>
      <c r="HI31" s="62"/>
      <c r="HJ31" s="62"/>
      <c r="HK31" s="62"/>
      <c r="HL31" s="62"/>
      <c r="HM31" s="62"/>
      <c r="HN31" s="62"/>
      <c r="HO31" s="62"/>
      <c r="HP31" s="62"/>
      <c r="HQ31" s="62"/>
      <c r="HR31" s="62"/>
      <c r="HS31" s="62"/>
      <c r="HT31" s="62"/>
      <c r="HU31" s="62"/>
      <c r="HV31" s="62"/>
      <c r="HW31" s="62"/>
      <c r="HX31" s="62"/>
      <c r="HY31" s="62"/>
      <c r="HZ31" s="62"/>
      <c r="IA31" s="62"/>
      <c r="IB31" s="62"/>
      <c r="IC31" s="62"/>
      <c r="ID31" s="62"/>
      <c r="IE31" s="62"/>
      <c r="IF31" s="62"/>
      <c r="IG31" s="62"/>
      <c r="IH31" s="62"/>
      <c r="II31" s="62"/>
      <c r="IJ31" s="62"/>
      <c r="IK31" s="62"/>
      <c r="IL31" s="62"/>
      <c r="IM31" s="62"/>
      <c r="IN31" s="62"/>
      <c r="IO31" s="62"/>
      <c r="IP31" s="62"/>
      <c r="IQ31" s="62"/>
      <c r="IR31" s="62"/>
      <c r="IS31" s="62"/>
      <c r="IT31" s="62"/>
      <c r="IU31" s="62"/>
      <c r="IV31" s="62"/>
    </row>
    <row r="32" spans="1:256" ht="12" customHeight="1">
      <c r="A32" s="190"/>
      <c r="B32" s="26"/>
      <c r="C32" s="180"/>
      <c r="D32" s="178"/>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2"/>
      <c r="FV32" s="62"/>
      <c r="FW32" s="62"/>
      <c r="FX32" s="62"/>
      <c r="FY32" s="62"/>
      <c r="FZ32" s="62"/>
      <c r="GA32" s="62"/>
      <c r="GB32" s="62"/>
      <c r="GC32" s="62"/>
      <c r="GD32" s="62"/>
      <c r="GE32" s="62"/>
      <c r="GF32" s="62"/>
      <c r="GG32" s="62"/>
      <c r="GH32" s="62"/>
      <c r="GI32" s="62"/>
      <c r="GJ32" s="62"/>
      <c r="GK32" s="62"/>
      <c r="GL32" s="62"/>
      <c r="GM32" s="62"/>
      <c r="GN32" s="62"/>
      <c r="GO32" s="62"/>
      <c r="GP32" s="62"/>
      <c r="GQ32" s="62"/>
      <c r="GR32" s="62"/>
      <c r="GS32" s="62"/>
      <c r="GT32" s="62"/>
      <c r="GU32" s="62"/>
      <c r="GV32" s="62"/>
      <c r="GW32" s="62"/>
      <c r="GX32" s="62"/>
      <c r="GY32" s="62"/>
      <c r="GZ32" s="62"/>
      <c r="HA32" s="62"/>
      <c r="HB32" s="62"/>
      <c r="HC32" s="62"/>
      <c r="HD32" s="62"/>
      <c r="HE32" s="62"/>
      <c r="HF32" s="62"/>
      <c r="HG32" s="62"/>
      <c r="HH32" s="62"/>
      <c r="HI32" s="62"/>
      <c r="HJ32" s="62"/>
      <c r="HK32" s="62"/>
      <c r="HL32" s="62"/>
      <c r="HM32" s="62"/>
      <c r="HN32" s="62"/>
      <c r="HO32" s="62"/>
      <c r="HP32" s="62"/>
      <c r="HQ32" s="62"/>
      <c r="HR32" s="62"/>
      <c r="HS32" s="62"/>
      <c r="HT32" s="62"/>
      <c r="HU32" s="62"/>
      <c r="HV32" s="62"/>
      <c r="HW32" s="62"/>
      <c r="HX32" s="62"/>
      <c r="HY32" s="62"/>
      <c r="HZ32" s="62"/>
      <c r="IA32" s="62"/>
      <c r="IB32" s="62"/>
      <c r="IC32" s="62"/>
      <c r="ID32" s="62"/>
      <c r="IE32" s="62"/>
      <c r="IF32" s="62"/>
      <c r="IG32" s="62"/>
      <c r="IH32" s="62"/>
      <c r="II32" s="62"/>
      <c r="IJ32" s="62"/>
      <c r="IK32" s="62"/>
      <c r="IL32" s="62"/>
      <c r="IM32" s="62"/>
      <c r="IN32" s="62"/>
      <c r="IO32" s="62"/>
      <c r="IP32" s="62"/>
      <c r="IQ32" s="62"/>
      <c r="IR32" s="62"/>
      <c r="IS32" s="62"/>
      <c r="IT32" s="62"/>
      <c r="IU32" s="62"/>
      <c r="IV32" s="62"/>
    </row>
    <row r="33" spans="1:256" ht="12" customHeight="1">
      <c r="A33" s="190"/>
      <c r="B33" s="26"/>
      <c r="C33" s="180"/>
      <c r="D33" s="178"/>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2"/>
      <c r="EX33" s="62"/>
      <c r="EY33" s="62"/>
      <c r="EZ33" s="62"/>
      <c r="FA33" s="62"/>
      <c r="FB33" s="62"/>
      <c r="FC33" s="62"/>
      <c r="FD33" s="62"/>
      <c r="FE33" s="62"/>
      <c r="FF33" s="62"/>
      <c r="FG33" s="62"/>
      <c r="FH33" s="62"/>
      <c r="FI33" s="62"/>
      <c r="FJ33" s="62"/>
      <c r="FK33" s="62"/>
      <c r="FL33" s="62"/>
      <c r="FM33" s="62"/>
      <c r="FN33" s="62"/>
      <c r="FO33" s="62"/>
      <c r="FP33" s="62"/>
      <c r="FQ33" s="62"/>
      <c r="FR33" s="62"/>
      <c r="FS33" s="62"/>
      <c r="FT33" s="62"/>
      <c r="FU33" s="62"/>
      <c r="FV33" s="62"/>
      <c r="FW33" s="62"/>
      <c r="FX33" s="62"/>
      <c r="FY33" s="62"/>
      <c r="FZ33" s="62"/>
      <c r="GA33" s="62"/>
      <c r="GB33" s="62"/>
      <c r="GC33" s="62"/>
      <c r="GD33" s="62"/>
      <c r="GE33" s="62"/>
      <c r="GF33" s="62"/>
      <c r="GG33" s="62"/>
      <c r="GH33" s="62"/>
      <c r="GI33" s="62"/>
      <c r="GJ33" s="62"/>
      <c r="GK33" s="62"/>
      <c r="GL33" s="62"/>
      <c r="GM33" s="62"/>
      <c r="GN33" s="62"/>
      <c r="GO33" s="62"/>
      <c r="GP33" s="62"/>
      <c r="GQ33" s="62"/>
      <c r="GR33" s="62"/>
      <c r="GS33" s="62"/>
      <c r="GT33" s="62"/>
      <c r="GU33" s="62"/>
      <c r="GV33" s="62"/>
      <c r="GW33" s="62"/>
      <c r="GX33" s="62"/>
      <c r="GY33" s="62"/>
      <c r="GZ33" s="62"/>
      <c r="HA33" s="62"/>
      <c r="HB33" s="62"/>
      <c r="HC33" s="62"/>
      <c r="HD33" s="62"/>
      <c r="HE33" s="62"/>
      <c r="HF33" s="62"/>
      <c r="HG33" s="62"/>
      <c r="HH33" s="62"/>
      <c r="HI33" s="62"/>
      <c r="HJ33" s="62"/>
      <c r="HK33" s="62"/>
      <c r="HL33" s="62"/>
      <c r="HM33" s="62"/>
      <c r="HN33" s="62"/>
      <c r="HO33" s="62"/>
      <c r="HP33" s="62"/>
      <c r="HQ33" s="62"/>
      <c r="HR33" s="62"/>
      <c r="HS33" s="62"/>
      <c r="HT33" s="62"/>
      <c r="HU33" s="62"/>
      <c r="HV33" s="62"/>
      <c r="HW33" s="62"/>
      <c r="HX33" s="62"/>
      <c r="HY33" s="62"/>
      <c r="HZ33" s="62"/>
      <c r="IA33" s="62"/>
      <c r="IB33" s="62"/>
      <c r="IC33" s="62"/>
      <c r="ID33" s="62"/>
      <c r="IE33" s="62"/>
      <c r="IF33" s="62"/>
      <c r="IG33" s="62"/>
      <c r="IH33" s="62"/>
      <c r="II33" s="62"/>
      <c r="IJ33" s="62"/>
      <c r="IK33" s="62"/>
      <c r="IL33" s="62"/>
      <c r="IM33" s="62"/>
      <c r="IN33" s="62"/>
      <c r="IO33" s="62"/>
      <c r="IP33" s="62"/>
      <c r="IQ33" s="62"/>
      <c r="IR33" s="62"/>
      <c r="IS33" s="62"/>
      <c r="IT33" s="62"/>
      <c r="IU33" s="62"/>
      <c r="IV33" s="62"/>
    </row>
    <row r="34" spans="1:256" ht="12" customHeight="1">
      <c r="A34" s="190"/>
      <c r="B34" s="26"/>
      <c r="C34" s="180"/>
      <c r="D34" s="178"/>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c r="FS34" s="62"/>
      <c r="FT34" s="62"/>
      <c r="FU34" s="62"/>
      <c r="FV34" s="62"/>
      <c r="FW34" s="62"/>
      <c r="FX34" s="62"/>
      <c r="FY34" s="62"/>
      <c r="FZ34" s="62"/>
      <c r="GA34" s="62"/>
      <c r="GB34" s="62"/>
      <c r="GC34" s="62"/>
      <c r="GD34" s="62"/>
      <c r="GE34" s="62"/>
      <c r="GF34" s="62"/>
      <c r="GG34" s="62"/>
      <c r="GH34" s="62"/>
      <c r="GI34" s="62"/>
      <c r="GJ34" s="62"/>
      <c r="GK34" s="62"/>
      <c r="GL34" s="62"/>
      <c r="GM34" s="62"/>
      <c r="GN34" s="62"/>
      <c r="GO34" s="62"/>
      <c r="GP34" s="62"/>
      <c r="GQ34" s="62"/>
      <c r="GR34" s="62"/>
      <c r="GS34" s="62"/>
      <c r="GT34" s="62"/>
      <c r="GU34" s="62"/>
      <c r="GV34" s="62"/>
      <c r="GW34" s="62"/>
      <c r="GX34" s="62"/>
      <c r="GY34" s="62"/>
      <c r="GZ34" s="62"/>
      <c r="HA34" s="62"/>
      <c r="HB34" s="62"/>
      <c r="HC34" s="62"/>
      <c r="HD34" s="62"/>
      <c r="HE34" s="62"/>
      <c r="HF34" s="62"/>
      <c r="HG34" s="62"/>
      <c r="HH34" s="62"/>
      <c r="HI34" s="62"/>
      <c r="HJ34" s="62"/>
      <c r="HK34" s="62"/>
      <c r="HL34" s="62"/>
      <c r="HM34" s="62"/>
      <c r="HN34" s="62"/>
      <c r="HO34" s="62"/>
      <c r="HP34" s="62"/>
      <c r="HQ34" s="62"/>
      <c r="HR34" s="62"/>
      <c r="HS34" s="62"/>
      <c r="HT34" s="62"/>
      <c r="HU34" s="62"/>
      <c r="HV34" s="62"/>
      <c r="HW34" s="62"/>
      <c r="HX34" s="62"/>
      <c r="HY34" s="62"/>
      <c r="HZ34" s="62"/>
      <c r="IA34" s="62"/>
      <c r="IB34" s="62"/>
      <c r="IC34" s="62"/>
      <c r="ID34" s="62"/>
      <c r="IE34" s="62"/>
      <c r="IF34" s="62"/>
      <c r="IG34" s="62"/>
      <c r="IH34" s="62"/>
      <c r="II34" s="62"/>
      <c r="IJ34" s="62"/>
      <c r="IK34" s="62"/>
      <c r="IL34" s="62"/>
      <c r="IM34" s="62"/>
      <c r="IN34" s="62"/>
      <c r="IO34" s="62"/>
      <c r="IP34" s="62"/>
      <c r="IQ34" s="62"/>
      <c r="IR34" s="62"/>
      <c r="IS34" s="62"/>
      <c r="IT34" s="62"/>
      <c r="IU34" s="62"/>
      <c r="IV34" s="62"/>
    </row>
    <row r="35" spans="1:256" ht="12" customHeight="1">
      <c r="A35" s="249"/>
      <c r="B35" s="250"/>
      <c r="C35" s="251"/>
      <c r="D35" s="25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2"/>
      <c r="FV35" s="62"/>
      <c r="FW35" s="62"/>
      <c r="FX35" s="62"/>
      <c r="FY35" s="62"/>
      <c r="FZ35" s="62"/>
      <c r="GA35" s="62"/>
      <c r="GB35" s="62"/>
      <c r="GC35" s="62"/>
      <c r="GD35" s="62"/>
      <c r="GE35" s="62"/>
      <c r="GF35" s="62"/>
      <c r="GG35" s="62"/>
      <c r="GH35" s="62"/>
      <c r="GI35" s="62"/>
      <c r="GJ35" s="62"/>
      <c r="GK35" s="62"/>
      <c r="GL35" s="62"/>
      <c r="GM35" s="62"/>
      <c r="GN35" s="62"/>
      <c r="GO35" s="62"/>
      <c r="GP35" s="62"/>
      <c r="GQ35" s="62"/>
      <c r="GR35" s="62"/>
      <c r="GS35" s="62"/>
      <c r="GT35" s="62"/>
      <c r="GU35" s="62"/>
      <c r="GV35" s="62"/>
      <c r="GW35" s="62"/>
      <c r="GX35" s="62"/>
      <c r="GY35" s="62"/>
      <c r="GZ35" s="62"/>
      <c r="HA35" s="62"/>
      <c r="HB35" s="62"/>
      <c r="HC35" s="62"/>
      <c r="HD35" s="62"/>
      <c r="HE35" s="62"/>
      <c r="HF35" s="62"/>
      <c r="HG35" s="62"/>
      <c r="HH35" s="62"/>
      <c r="HI35" s="62"/>
      <c r="HJ35" s="62"/>
      <c r="HK35" s="62"/>
      <c r="HL35" s="62"/>
      <c r="HM35" s="62"/>
      <c r="HN35" s="62"/>
      <c r="HO35" s="62"/>
      <c r="HP35" s="62"/>
      <c r="HQ35" s="62"/>
      <c r="HR35" s="62"/>
      <c r="HS35" s="62"/>
      <c r="HT35" s="62"/>
      <c r="HU35" s="62"/>
      <c r="HV35" s="62"/>
      <c r="HW35" s="62"/>
      <c r="HX35" s="62"/>
      <c r="HY35" s="62"/>
      <c r="HZ35" s="62"/>
      <c r="IA35" s="62"/>
      <c r="IB35" s="62"/>
      <c r="IC35" s="62"/>
      <c r="ID35" s="62"/>
      <c r="IE35" s="62"/>
      <c r="IF35" s="62"/>
      <c r="IG35" s="62"/>
      <c r="IH35" s="62"/>
      <c r="II35" s="62"/>
      <c r="IJ35" s="62"/>
      <c r="IK35" s="62"/>
      <c r="IL35" s="62"/>
      <c r="IM35" s="62"/>
      <c r="IN35" s="62"/>
      <c r="IO35" s="62"/>
      <c r="IP35" s="62"/>
      <c r="IQ35" s="62"/>
      <c r="IR35" s="62"/>
      <c r="IS35" s="62"/>
      <c r="IT35" s="62"/>
      <c r="IU35" s="62"/>
      <c r="IV35" s="62"/>
    </row>
    <row r="36" spans="1:256">
      <c r="A36" s="241"/>
      <c r="B36" s="242"/>
      <c r="C36" s="242"/>
      <c r="D36" s="243"/>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c r="II36" s="62"/>
      <c r="IJ36" s="62"/>
      <c r="IK36" s="62"/>
      <c r="IL36" s="62"/>
      <c r="IM36" s="62"/>
      <c r="IN36" s="62"/>
      <c r="IO36" s="62"/>
      <c r="IP36" s="62"/>
      <c r="IQ36" s="62"/>
      <c r="IR36" s="62"/>
      <c r="IS36" s="62"/>
      <c r="IT36" s="62"/>
      <c r="IU36" s="62"/>
      <c r="IV36" s="62"/>
    </row>
    <row r="37" spans="1:256" ht="14" customHeight="1">
      <c r="A37" s="244"/>
      <c r="B37" s="26"/>
      <c r="C37" s="245"/>
      <c r="D37" s="246"/>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c r="BT37" s="215"/>
      <c r="BU37" s="215"/>
      <c r="BV37" s="215"/>
      <c r="BW37" s="215"/>
      <c r="BX37" s="215"/>
      <c r="BY37" s="215"/>
      <c r="BZ37" s="215"/>
      <c r="CA37" s="215"/>
      <c r="CB37" s="215"/>
      <c r="CC37" s="215"/>
      <c r="CD37" s="215"/>
      <c r="CE37" s="215"/>
      <c r="CF37" s="215"/>
      <c r="CG37" s="215"/>
      <c r="CH37" s="215"/>
      <c r="CI37" s="215"/>
      <c r="CJ37" s="215"/>
      <c r="CK37" s="215"/>
      <c r="CL37" s="215"/>
      <c r="CM37" s="215"/>
      <c r="CN37" s="215"/>
      <c r="CO37" s="215"/>
      <c r="CP37" s="215"/>
      <c r="CQ37" s="215"/>
      <c r="CR37" s="215"/>
      <c r="CS37" s="215"/>
      <c r="CT37" s="215"/>
      <c r="CU37" s="215"/>
      <c r="CV37" s="215"/>
      <c r="CW37" s="215"/>
      <c r="CX37" s="215"/>
      <c r="CY37" s="215"/>
      <c r="CZ37" s="215"/>
      <c r="DA37" s="215"/>
      <c r="DB37" s="215"/>
      <c r="DC37" s="215"/>
      <c r="DD37" s="215"/>
      <c r="DE37" s="215"/>
      <c r="DF37" s="215"/>
      <c r="DG37" s="215"/>
      <c r="DH37" s="215"/>
      <c r="DI37" s="215"/>
      <c r="DJ37" s="215"/>
      <c r="DK37" s="215"/>
      <c r="DL37" s="215"/>
      <c r="DM37" s="215"/>
      <c r="DN37" s="215"/>
      <c r="DO37" s="215"/>
      <c r="DP37" s="215"/>
      <c r="DQ37" s="215"/>
      <c r="DR37" s="215"/>
      <c r="DS37" s="215"/>
      <c r="DT37" s="215"/>
      <c r="DU37" s="215"/>
      <c r="DV37" s="215"/>
      <c r="DW37" s="215"/>
      <c r="DX37" s="215"/>
      <c r="DY37" s="215"/>
      <c r="DZ37" s="215"/>
      <c r="EA37" s="215"/>
      <c r="EB37" s="215"/>
      <c r="EC37" s="215"/>
      <c r="ED37" s="215"/>
      <c r="EE37" s="215"/>
      <c r="EF37" s="215"/>
      <c r="EG37" s="215"/>
      <c r="EH37" s="215"/>
      <c r="EI37" s="215"/>
      <c r="EJ37" s="215"/>
      <c r="EK37" s="215"/>
      <c r="EL37" s="215"/>
      <c r="EM37" s="215"/>
      <c r="EN37" s="215"/>
      <c r="EO37" s="215"/>
      <c r="EP37" s="215"/>
      <c r="EQ37" s="215"/>
      <c r="ER37" s="215"/>
      <c r="ES37" s="215"/>
      <c r="ET37" s="215"/>
      <c r="EU37" s="215"/>
      <c r="EV37" s="215"/>
      <c r="EW37" s="215"/>
      <c r="EX37" s="215"/>
      <c r="EY37" s="215"/>
      <c r="EZ37" s="215"/>
      <c r="FA37" s="215"/>
      <c r="FB37" s="215"/>
      <c r="FC37" s="215"/>
      <c r="FD37" s="215"/>
      <c r="FE37" s="215"/>
      <c r="FF37" s="215"/>
      <c r="FG37" s="215"/>
      <c r="FH37" s="215"/>
      <c r="FI37" s="215"/>
      <c r="FJ37" s="215"/>
      <c r="FK37" s="215"/>
      <c r="FL37" s="215"/>
      <c r="FM37" s="215"/>
      <c r="FN37" s="215"/>
      <c r="FO37" s="215"/>
      <c r="FP37" s="215"/>
      <c r="FQ37" s="215"/>
      <c r="FR37" s="215"/>
      <c r="FS37" s="215"/>
      <c r="FT37" s="215"/>
      <c r="FU37" s="215"/>
      <c r="FV37" s="215"/>
      <c r="FW37" s="215"/>
      <c r="FX37" s="215"/>
      <c r="FY37" s="215"/>
      <c r="FZ37" s="215"/>
      <c r="GA37" s="215"/>
      <c r="GB37" s="215"/>
      <c r="GC37" s="215"/>
      <c r="GD37" s="215"/>
      <c r="GE37" s="215"/>
      <c r="GF37" s="215"/>
      <c r="GG37" s="215"/>
      <c r="GH37" s="215"/>
      <c r="GI37" s="215"/>
      <c r="GJ37" s="215"/>
      <c r="GK37" s="215"/>
      <c r="GL37" s="215"/>
      <c r="GM37" s="215"/>
      <c r="GN37" s="215"/>
      <c r="GO37" s="215"/>
      <c r="GP37" s="215"/>
      <c r="GQ37" s="215"/>
      <c r="GR37" s="215"/>
      <c r="GS37" s="215"/>
      <c r="GT37" s="215"/>
      <c r="GU37" s="215"/>
      <c r="GV37" s="215"/>
      <c r="GW37" s="215"/>
      <c r="GX37" s="215"/>
      <c r="GY37" s="215"/>
      <c r="GZ37" s="215"/>
      <c r="HA37" s="215"/>
      <c r="HB37" s="215"/>
      <c r="HC37" s="215"/>
      <c r="HD37" s="215"/>
      <c r="HE37" s="215"/>
      <c r="HF37" s="215"/>
      <c r="HG37" s="215"/>
      <c r="HH37" s="215"/>
      <c r="HI37" s="215"/>
      <c r="HJ37" s="215"/>
      <c r="HK37" s="215"/>
      <c r="HL37" s="215"/>
      <c r="HM37" s="215"/>
      <c r="HN37" s="215"/>
      <c r="HO37" s="215"/>
      <c r="HP37" s="215"/>
      <c r="HQ37" s="215"/>
      <c r="HR37" s="215"/>
      <c r="HS37" s="215"/>
      <c r="HT37" s="215"/>
      <c r="HU37" s="215"/>
      <c r="HV37" s="215"/>
      <c r="HW37" s="215"/>
      <c r="HX37" s="215"/>
      <c r="HY37" s="215"/>
      <c r="HZ37" s="215"/>
      <c r="IA37" s="215"/>
      <c r="IB37" s="215"/>
      <c r="IC37" s="215"/>
      <c r="ID37" s="215"/>
      <c r="IE37" s="215"/>
      <c r="IF37" s="215"/>
      <c r="IG37" s="215"/>
      <c r="IH37" s="215"/>
      <c r="II37" s="215"/>
      <c r="IJ37" s="215"/>
      <c r="IK37" s="215"/>
      <c r="IL37" s="215"/>
      <c r="IM37" s="215"/>
      <c r="IN37" s="215"/>
      <c r="IO37" s="215"/>
      <c r="IP37" s="215"/>
      <c r="IQ37" s="215"/>
      <c r="IR37" s="215"/>
      <c r="IS37" s="215"/>
      <c r="IT37" s="215"/>
      <c r="IU37" s="215"/>
      <c r="IV37" s="215"/>
    </row>
    <row r="38" spans="1:256" ht="9.9" customHeight="1">
      <c r="A38" s="244"/>
      <c r="B38" s="245"/>
      <c r="C38" s="245"/>
      <c r="D38" s="246"/>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c r="BP38" s="215"/>
      <c r="BQ38" s="215"/>
      <c r="BR38" s="215"/>
      <c r="BS38" s="215"/>
      <c r="BT38" s="215"/>
      <c r="BU38" s="215"/>
      <c r="BV38" s="215"/>
      <c r="BW38" s="215"/>
      <c r="BX38" s="215"/>
      <c r="BY38" s="215"/>
      <c r="BZ38" s="215"/>
      <c r="CA38" s="215"/>
      <c r="CB38" s="215"/>
      <c r="CC38" s="215"/>
      <c r="CD38" s="215"/>
      <c r="CE38" s="215"/>
      <c r="CF38" s="215"/>
      <c r="CG38" s="215"/>
      <c r="CH38" s="215"/>
      <c r="CI38" s="215"/>
      <c r="CJ38" s="215"/>
      <c r="CK38" s="215"/>
      <c r="CL38" s="215"/>
      <c r="CM38" s="215"/>
      <c r="CN38" s="215"/>
      <c r="CO38" s="215"/>
      <c r="CP38" s="215"/>
      <c r="CQ38" s="215"/>
      <c r="CR38" s="215"/>
      <c r="CS38" s="215"/>
      <c r="CT38" s="215"/>
      <c r="CU38" s="215"/>
      <c r="CV38" s="215"/>
      <c r="CW38" s="215"/>
      <c r="CX38" s="215"/>
      <c r="CY38" s="215"/>
      <c r="CZ38" s="215"/>
      <c r="DA38" s="215"/>
      <c r="DB38" s="215"/>
      <c r="DC38" s="215"/>
      <c r="DD38" s="215"/>
      <c r="DE38" s="215"/>
      <c r="DF38" s="215"/>
      <c r="DG38" s="215"/>
      <c r="DH38" s="215"/>
      <c r="DI38" s="215"/>
      <c r="DJ38" s="215"/>
      <c r="DK38" s="215"/>
      <c r="DL38" s="215"/>
      <c r="DM38" s="215"/>
      <c r="DN38" s="215"/>
      <c r="DO38" s="215"/>
      <c r="DP38" s="215"/>
      <c r="DQ38" s="215"/>
      <c r="DR38" s="215"/>
      <c r="DS38" s="215"/>
      <c r="DT38" s="215"/>
      <c r="DU38" s="215"/>
      <c r="DV38" s="215"/>
      <c r="DW38" s="215"/>
      <c r="DX38" s="215"/>
      <c r="DY38" s="215"/>
      <c r="DZ38" s="215"/>
      <c r="EA38" s="215"/>
      <c r="EB38" s="215"/>
      <c r="EC38" s="215"/>
      <c r="ED38" s="215"/>
      <c r="EE38" s="215"/>
      <c r="EF38" s="215"/>
      <c r="EG38" s="215"/>
      <c r="EH38" s="215"/>
      <c r="EI38" s="215"/>
      <c r="EJ38" s="215"/>
      <c r="EK38" s="215"/>
      <c r="EL38" s="215"/>
      <c r="EM38" s="215"/>
      <c r="EN38" s="215"/>
      <c r="EO38" s="215"/>
      <c r="EP38" s="215"/>
      <c r="EQ38" s="215"/>
      <c r="ER38" s="215"/>
      <c r="ES38" s="215"/>
      <c r="ET38" s="215"/>
      <c r="EU38" s="215"/>
      <c r="EV38" s="215"/>
      <c r="EW38" s="215"/>
      <c r="EX38" s="215"/>
      <c r="EY38" s="215"/>
      <c r="EZ38" s="215"/>
      <c r="FA38" s="215"/>
      <c r="FB38" s="215"/>
      <c r="FC38" s="215"/>
      <c r="FD38" s="215"/>
      <c r="FE38" s="215"/>
      <c r="FF38" s="215"/>
      <c r="FG38" s="215"/>
      <c r="FH38" s="215"/>
      <c r="FI38" s="215"/>
      <c r="FJ38" s="215"/>
      <c r="FK38" s="215"/>
      <c r="FL38" s="215"/>
      <c r="FM38" s="215"/>
      <c r="FN38" s="215"/>
      <c r="FO38" s="215"/>
      <c r="FP38" s="215"/>
      <c r="FQ38" s="215"/>
      <c r="FR38" s="215"/>
      <c r="FS38" s="215"/>
      <c r="FT38" s="215"/>
      <c r="FU38" s="215"/>
      <c r="FV38" s="215"/>
      <c r="FW38" s="215"/>
      <c r="FX38" s="215"/>
      <c r="FY38" s="215"/>
      <c r="FZ38" s="215"/>
      <c r="GA38" s="215"/>
      <c r="GB38" s="215"/>
      <c r="GC38" s="215"/>
      <c r="GD38" s="215"/>
      <c r="GE38" s="215"/>
      <c r="GF38" s="215"/>
      <c r="GG38" s="215"/>
      <c r="GH38" s="215"/>
      <c r="GI38" s="215"/>
      <c r="GJ38" s="215"/>
      <c r="GK38" s="215"/>
      <c r="GL38" s="215"/>
      <c r="GM38" s="215"/>
      <c r="GN38" s="215"/>
      <c r="GO38" s="215"/>
      <c r="GP38" s="215"/>
      <c r="GQ38" s="215"/>
      <c r="GR38" s="215"/>
      <c r="GS38" s="215"/>
      <c r="GT38" s="215"/>
      <c r="GU38" s="215"/>
      <c r="GV38" s="215"/>
      <c r="GW38" s="215"/>
      <c r="GX38" s="215"/>
      <c r="GY38" s="215"/>
      <c r="GZ38" s="215"/>
      <c r="HA38" s="215"/>
      <c r="HB38" s="215"/>
      <c r="HC38" s="215"/>
      <c r="HD38" s="215"/>
      <c r="HE38" s="215"/>
      <c r="HF38" s="215"/>
      <c r="HG38" s="215"/>
      <c r="HH38" s="215"/>
      <c r="HI38" s="215"/>
      <c r="HJ38" s="215"/>
      <c r="HK38" s="215"/>
      <c r="HL38" s="215"/>
      <c r="HM38" s="215"/>
      <c r="HN38" s="215"/>
      <c r="HO38" s="215"/>
      <c r="HP38" s="215"/>
      <c r="HQ38" s="215"/>
      <c r="HR38" s="215"/>
      <c r="HS38" s="215"/>
      <c r="HT38" s="215"/>
      <c r="HU38" s="215"/>
      <c r="HV38" s="215"/>
      <c r="HW38" s="215"/>
      <c r="HX38" s="215"/>
      <c r="HY38" s="215"/>
      <c r="HZ38" s="215"/>
      <c r="IA38" s="215"/>
      <c r="IB38" s="215"/>
      <c r="IC38" s="215"/>
      <c r="ID38" s="215"/>
      <c r="IE38" s="215"/>
      <c r="IF38" s="215"/>
      <c r="IG38" s="215"/>
      <c r="IH38" s="215"/>
      <c r="II38" s="215"/>
      <c r="IJ38" s="215"/>
      <c r="IK38" s="215"/>
      <c r="IL38" s="215"/>
      <c r="IM38" s="215"/>
      <c r="IN38" s="215"/>
      <c r="IO38" s="215"/>
      <c r="IP38" s="215"/>
      <c r="IQ38" s="215"/>
      <c r="IR38" s="215"/>
      <c r="IS38" s="215"/>
      <c r="IT38" s="215"/>
      <c r="IU38" s="215"/>
      <c r="IV38" s="215"/>
    </row>
    <row r="39" spans="1:256" ht="14" customHeight="1">
      <c r="A39" s="244"/>
      <c r="B39" s="245"/>
      <c r="C39" s="245"/>
      <c r="D39" s="246"/>
      <c r="E39" s="215"/>
      <c r="F39" s="215"/>
      <c r="G39" s="215"/>
      <c r="H39" s="215"/>
      <c r="I39" s="215"/>
      <c r="J39" s="215"/>
      <c r="K39" s="215"/>
      <c r="L39" s="215"/>
      <c r="M39" s="215"/>
      <c r="N39" s="215"/>
      <c r="O39" s="215"/>
      <c r="P39" s="215"/>
      <c r="Q39" s="215"/>
      <c r="R39" s="215"/>
      <c r="S39" s="215"/>
      <c r="T39" s="215"/>
      <c r="U39" s="215"/>
      <c r="V39" s="215"/>
      <c r="W39" s="215"/>
      <c r="X39" s="215"/>
      <c r="Y39" s="215"/>
      <c r="Z39" s="215"/>
      <c r="AA39" s="215"/>
      <c r="AB39" s="215"/>
      <c r="AC39" s="215"/>
      <c r="AD39" s="215"/>
      <c r="AE39" s="215"/>
      <c r="AF39" s="215"/>
      <c r="AG39" s="215"/>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c r="BP39" s="215"/>
      <c r="BQ39" s="215"/>
      <c r="BR39" s="215"/>
      <c r="BS39" s="215"/>
      <c r="BT39" s="215"/>
      <c r="BU39" s="215"/>
      <c r="BV39" s="215"/>
      <c r="BW39" s="215"/>
      <c r="BX39" s="215"/>
      <c r="BY39" s="215"/>
      <c r="BZ39" s="215"/>
      <c r="CA39" s="215"/>
      <c r="CB39" s="215"/>
      <c r="CC39" s="215"/>
      <c r="CD39" s="215"/>
      <c r="CE39" s="215"/>
      <c r="CF39" s="215"/>
      <c r="CG39" s="215"/>
      <c r="CH39" s="215"/>
      <c r="CI39" s="215"/>
      <c r="CJ39" s="215"/>
      <c r="CK39" s="215"/>
      <c r="CL39" s="215"/>
      <c r="CM39" s="215"/>
      <c r="CN39" s="215"/>
      <c r="CO39" s="215"/>
      <c r="CP39" s="215"/>
      <c r="CQ39" s="215"/>
      <c r="CR39" s="215"/>
      <c r="CS39" s="215"/>
      <c r="CT39" s="215"/>
      <c r="CU39" s="215"/>
      <c r="CV39" s="215"/>
      <c r="CW39" s="215"/>
      <c r="CX39" s="215"/>
      <c r="CY39" s="215"/>
      <c r="CZ39" s="215"/>
      <c r="DA39" s="215"/>
      <c r="DB39" s="215"/>
      <c r="DC39" s="215"/>
      <c r="DD39" s="215"/>
      <c r="DE39" s="215"/>
      <c r="DF39" s="215"/>
      <c r="DG39" s="215"/>
      <c r="DH39" s="215"/>
      <c r="DI39" s="215"/>
      <c r="DJ39" s="215"/>
      <c r="DK39" s="215"/>
      <c r="DL39" s="215"/>
      <c r="DM39" s="215"/>
      <c r="DN39" s="215"/>
      <c r="DO39" s="215"/>
      <c r="DP39" s="215"/>
      <c r="DQ39" s="215"/>
      <c r="DR39" s="215"/>
      <c r="DS39" s="215"/>
      <c r="DT39" s="215"/>
      <c r="DU39" s="215"/>
      <c r="DV39" s="215"/>
      <c r="DW39" s="215"/>
      <c r="DX39" s="215"/>
      <c r="DY39" s="215"/>
      <c r="DZ39" s="215"/>
      <c r="EA39" s="215"/>
      <c r="EB39" s="215"/>
      <c r="EC39" s="215"/>
      <c r="ED39" s="215"/>
      <c r="EE39" s="215"/>
      <c r="EF39" s="215"/>
      <c r="EG39" s="215"/>
      <c r="EH39" s="215"/>
      <c r="EI39" s="215"/>
      <c r="EJ39" s="215"/>
      <c r="EK39" s="215"/>
      <c r="EL39" s="215"/>
      <c r="EM39" s="215"/>
      <c r="EN39" s="215"/>
      <c r="EO39" s="215"/>
      <c r="EP39" s="215"/>
      <c r="EQ39" s="215"/>
      <c r="ER39" s="215"/>
      <c r="ES39" s="215"/>
      <c r="ET39" s="215"/>
      <c r="EU39" s="215"/>
      <c r="EV39" s="215"/>
      <c r="EW39" s="215"/>
      <c r="EX39" s="215"/>
      <c r="EY39" s="215"/>
      <c r="EZ39" s="215"/>
      <c r="FA39" s="215"/>
      <c r="FB39" s="215"/>
      <c r="FC39" s="215"/>
      <c r="FD39" s="215"/>
      <c r="FE39" s="215"/>
      <c r="FF39" s="215"/>
      <c r="FG39" s="215"/>
      <c r="FH39" s="215"/>
      <c r="FI39" s="215"/>
      <c r="FJ39" s="215"/>
      <c r="FK39" s="215"/>
      <c r="FL39" s="215"/>
      <c r="FM39" s="215"/>
      <c r="FN39" s="215"/>
      <c r="FO39" s="215"/>
      <c r="FP39" s="215"/>
      <c r="FQ39" s="215"/>
      <c r="FR39" s="215"/>
      <c r="FS39" s="215"/>
      <c r="FT39" s="215"/>
      <c r="FU39" s="215"/>
      <c r="FV39" s="215"/>
      <c r="FW39" s="215"/>
      <c r="FX39" s="215"/>
      <c r="FY39" s="215"/>
      <c r="FZ39" s="215"/>
      <c r="GA39" s="215"/>
      <c r="GB39" s="215"/>
      <c r="GC39" s="215"/>
      <c r="GD39" s="215"/>
      <c r="GE39" s="215"/>
      <c r="GF39" s="215"/>
      <c r="GG39" s="215"/>
      <c r="GH39" s="215"/>
      <c r="GI39" s="215"/>
      <c r="GJ39" s="215"/>
      <c r="GK39" s="215"/>
      <c r="GL39" s="215"/>
      <c r="GM39" s="215"/>
      <c r="GN39" s="215"/>
      <c r="GO39" s="215"/>
      <c r="GP39" s="215"/>
      <c r="GQ39" s="215"/>
      <c r="GR39" s="215"/>
      <c r="GS39" s="215"/>
      <c r="GT39" s="215"/>
      <c r="GU39" s="215"/>
      <c r="GV39" s="215"/>
      <c r="GW39" s="215"/>
      <c r="GX39" s="215"/>
      <c r="GY39" s="215"/>
      <c r="GZ39" s="215"/>
      <c r="HA39" s="215"/>
      <c r="HB39" s="215"/>
      <c r="HC39" s="215"/>
      <c r="HD39" s="215"/>
      <c r="HE39" s="215"/>
      <c r="HF39" s="215"/>
      <c r="HG39" s="215"/>
      <c r="HH39" s="215"/>
      <c r="HI39" s="215"/>
      <c r="HJ39" s="215"/>
      <c r="HK39" s="215"/>
      <c r="HL39" s="215"/>
      <c r="HM39" s="215"/>
      <c r="HN39" s="215"/>
      <c r="HO39" s="215"/>
      <c r="HP39" s="215"/>
      <c r="HQ39" s="215"/>
      <c r="HR39" s="215"/>
      <c r="HS39" s="215"/>
      <c r="HT39" s="215"/>
      <c r="HU39" s="215"/>
      <c r="HV39" s="215"/>
      <c r="HW39" s="215"/>
      <c r="HX39" s="215"/>
      <c r="HY39" s="215"/>
      <c r="HZ39" s="215"/>
      <c r="IA39" s="215"/>
      <c r="IB39" s="215"/>
      <c r="IC39" s="215"/>
      <c r="ID39" s="215"/>
      <c r="IE39" s="215"/>
      <c r="IF39" s="215"/>
      <c r="IG39" s="215"/>
      <c r="IH39" s="215"/>
      <c r="II39" s="215"/>
      <c r="IJ39" s="215"/>
      <c r="IK39" s="215"/>
      <c r="IL39" s="215"/>
      <c r="IM39" s="215"/>
      <c r="IN39" s="215"/>
      <c r="IO39" s="215"/>
      <c r="IP39" s="215"/>
      <c r="IQ39" s="215"/>
      <c r="IR39" s="215"/>
      <c r="IS39" s="215"/>
      <c r="IT39" s="215"/>
      <c r="IU39" s="215"/>
      <c r="IV39" s="215"/>
    </row>
    <row r="40" spans="1:256" ht="14" customHeight="1">
      <c r="A40" s="244"/>
      <c r="B40" s="245"/>
      <c r="C40" s="245"/>
      <c r="D40" s="246"/>
      <c r="E40" s="215"/>
      <c r="F40" s="215"/>
      <c r="G40" s="215"/>
      <c r="H40" s="215"/>
      <c r="I40" s="215"/>
      <c r="J40" s="215"/>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15"/>
      <c r="DL40" s="215"/>
      <c r="DM40" s="215"/>
      <c r="DN40" s="215"/>
      <c r="DO40" s="215"/>
      <c r="DP40" s="215"/>
      <c r="DQ40" s="215"/>
      <c r="DR40" s="215"/>
      <c r="DS40" s="215"/>
      <c r="DT40" s="215"/>
      <c r="DU40" s="215"/>
      <c r="DV40" s="215"/>
      <c r="DW40" s="215"/>
      <c r="DX40" s="215"/>
      <c r="DY40" s="215"/>
      <c r="DZ40" s="215"/>
      <c r="EA40" s="215"/>
      <c r="EB40" s="215"/>
      <c r="EC40" s="215"/>
      <c r="ED40" s="215"/>
      <c r="EE40" s="215"/>
      <c r="EF40" s="215"/>
      <c r="EG40" s="215"/>
      <c r="EH40" s="215"/>
      <c r="EI40" s="215"/>
      <c r="EJ40" s="215"/>
      <c r="EK40" s="215"/>
      <c r="EL40" s="215"/>
      <c r="EM40" s="215"/>
      <c r="EN40" s="215"/>
      <c r="EO40" s="215"/>
      <c r="EP40" s="215"/>
      <c r="EQ40" s="215"/>
      <c r="ER40" s="215"/>
      <c r="ES40" s="215"/>
      <c r="ET40" s="215"/>
      <c r="EU40" s="215"/>
      <c r="EV40" s="215"/>
      <c r="EW40" s="215"/>
      <c r="EX40" s="215"/>
      <c r="EY40" s="215"/>
      <c r="EZ40" s="215"/>
      <c r="FA40" s="215"/>
      <c r="FB40" s="215"/>
      <c r="FC40" s="215"/>
      <c r="FD40" s="215"/>
      <c r="FE40" s="215"/>
      <c r="FF40" s="215"/>
      <c r="FG40" s="215"/>
      <c r="FH40" s="215"/>
      <c r="FI40" s="215"/>
      <c r="FJ40" s="215"/>
      <c r="FK40" s="215"/>
      <c r="FL40" s="215"/>
      <c r="FM40" s="215"/>
      <c r="FN40" s="215"/>
      <c r="FO40" s="215"/>
      <c r="FP40" s="215"/>
      <c r="FQ40" s="215"/>
      <c r="FR40" s="215"/>
      <c r="FS40" s="215"/>
      <c r="FT40" s="215"/>
      <c r="FU40" s="215"/>
      <c r="FV40" s="215"/>
      <c r="FW40" s="215"/>
      <c r="FX40" s="215"/>
      <c r="FY40" s="215"/>
      <c r="FZ40" s="215"/>
      <c r="GA40" s="215"/>
      <c r="GB40" s="215"/>
      <c r="GC40" s="215"/>
      <c r="GD40" s="215"/>
      <c r="GE40" s="215"/>
      <c r="GF40" s="215"/>
      <c r="GG40" s="215"/>
      <c r="GH40" s="215"/>
      <c r="GI40" s="215"/>
      <c r="GJ40" s="215"/>
      <c r="GK40" s="215"/>
      <c r="GL40" s="215"/>
      <c r="GM40" s="215"/>
      <c r="GN40" s="215"/>
      <c r="GO40" s="215"/>
      <c r="GP40" s="215"/>
      <c r="GQ40" s="215"/>
      <c r="GR40" s="215"/>
      <c r="GS40" s="215"/>
      <c r="GT40" s="215"/>
      <c r="GU40" s="215"/>
      <c r="GV40" s="215"/>
      <c r="GW40" s="215"/>
      <c r="GX40" s="215"/>
      <c r="GY40" s="215"/>
      <c r="GZ40" s="215"/>
      <c r="HA40" s="215"/>
      <c r="HB40" s="215"/>
      <c r="HC40" s="215"/>
      <c r="HD40" s="215"/>
      <c r="HE40" s="215"/>
      <c r="HF40" s="215"/>
      <c r="HG40" s="215"/>
      <c r="HH40" s="215"/>
      <c r="HI40" s="215"/>
      <c r="HJ40" s="215"/>
      <c r="HK40" s="215"/>
      <c r="HL40" s="215"/>
      <c r="HM40" s="215"/>
      <c r="HN40" s="215"/>
      <c r="HO40" s="215"/>
      <c r="HP40" s="215"/>
      <c r="HQ40" s="215"/>
      <c r="HR40" s="215"/>
      <c r="HS40" s="215"/>
      <c r="HT40" s="215"/>
      <c r="HU40" s="215"/>
      <c r="HV40" s="215"/>
      <c r="HW40" s="215"/>
      <c r="HX40" s="215"/>
      <c r="HY40" s="215"/>
      <c r="HZ40" s="215"/>
      <c r="IA40" s="215"/>
      <c r="IB40" s="215"/>
      <c r="IC40" s="215"/>
      <c r="ID40" s="215"/>
      <c r="IE40" s="215"/>
      <c r="IF40" s="215"/>
      <c r="IG40" s="215"/>
      <c r="IH40" s="215"/>
      <c r="II40" s="215"/>
      <c r="IJ40" s="215"/>
      <c r="IK40" s="215"/>
      <c r="IL40" s="215"/>
      <c r="IM40" s="215"/>
      <c r="IN40" s="215"/>
      <c r="IO40" s="215"/>
      <c r="IP40" s="215"/>
      <c r="IQ40" s="215"/>
      <c r="IR40" s="215"/>
      <c r="IS40" s="215"/>
      <c r="IT40" s="215"/>
      <c r="IU40" s="215"/>
      <c r="IV40" s="215"/>
    </row>
    <row r="41" spans="1:256" ht="14" customHeight="1">
      <c r="A41" s="190"/>
      <c r="B41" s="245"/>
      <c r="C41" s="245"/>
      <c r="D41" s="246"/>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5"/>
      <c r="DL41" s="215"/>
      <c r="DM41" s="215"/>
      <c r="DN41" s="215"/>
      <c r="DO41" s="215"/>
      <c r="DP41" s="215"/>
      <c r="DQ41" s="215"/>
      <c r="DR41" s="215"/>
      <c r="DS41" s="215"/>
      <c r="DT41" s="215"/>
      <c r="DU41" s="215"/>
      <c r="DV41" s="215"/>
      <c r="DW41" s="215"/>
      <c r="DX41" s="215"/>
      <c r="DY41" s="215"/>
      <c r="DZ41" s="215"/>
      <c r="EA41" s="215"/>
      <c r="EB41" s="215"/>
      <c r="EC41" s="215"/>
      <c r="ED41" s="215"/>
      <c r="EE41" s="215"/>
      <c r="EF41" s="215"/>
      <c r="EG41" s="215"/>
      <c r="EH41" s="215"/>
      <c r="EI41" s="215"/>
      <c r="EJ41" s="215"/>
      <c r="EK41" s="215"/>
      <c r="EL41" s="215"/>
      <c r="EM41" s="215"/>
      <c r="EN41" s="215"/>
      <c r="EO41" s="215"/>
      <c r="EP41" s="215"/>
      <c r="EQ41" s="215"/>
      <c r="ER41" s="215"/>
      <c r="ES41" s="215"/>
      <c r="ET41" s="215"/>
      <c r="EU41" s="215"/>
      <c r="EV41" s="215"/>
      <c r="EW41" s="215"/>
      <c r="EX41" s="215"/>
      <c r="EY41" s="215"/>
      <c r="EZ41" s="215"/>
      <c r="FA41" s="215"/>
      <c r="FB41" s="215"/>
      <c r="FC41" s="215"/>
      <c r="FD41" s="215"/>
      <c r="FE41" s="215"/>
      <c r="FF41" s="215"/>
      <c r="FG41" s="215"/>
      <c r="FH41" s="215"/>
      <c r="FI41" s="215"/>
      <c r="FJ41" s="215"/>
      <c r="FK41" s="215"/>
      <c r="FL41" s="215"/>
      <c r="FM41" s="215"/>
      <c r="FN41" s="215"/>
      <c r="FO41" s="215"/>
      <c r="FP41" s="215"/>
      <c r="FQ41" s="215"/>
      <c r="FR41" s="215"/>
      <c r="FS41" s="215"/>
      <c r="FT41" s="215"/>
      <c r="FU41" s="215"/>
      <c r="FV41" s="215"/>
      <c r="FW41" s="215"/>
      <c r="FX41" s="215"/>
      <c r="FY41" s="215"/>
      <c r="FZ41" s="215"/>
      <c r="GA41" s="215"/>
      <c r="GB41" s="215"/>
      <c r="GC41" s="215"/>
      <c r="GD41" s="215"/>
      <c r="GE41" s="215"/>
      <c r="GF41" s="215"/>
      <c r="GG41" s="215"/>
      <c r="GH41" s="215"/>
      <c r="GI41" s="215"/>
      <c r="GJ41" s="215"/>
      <c r="GK41" s="215"/>
      <c r="GL41" s="215"/>
      <c r="GM41" s="215"/>
      <c r="GN41" s="215"/>
      <c r="GO41" s="215"/>
      <c r="GP41" s="215"/>
      <c r="GQ41" s="215"/>
      <c r="GR41" s="215"/>
      <c r="GS41" s="215"/>
      <c r="GT41" s="215"/>
      <c r="GU41" s="215"/>
      <c r="GV41" s="215"/>
      <c r="GW41" s="215"/>
      <c r="GX41" s="215"/>
      <c r="GY41" s="215"/>
      <c r="GZ41" s="215"/>
      <c r="HA41" s="215"/>
      <c r="HB41" s="215"/>
      <c r="HC41" s="215"/>
      <c r="HD41" s="215"/>
      <c r="HE41" s="215"/>
      <c r="HF41" s="215"/>
      <c r="HG41" s="215"/>
      <c r="HH41" s="215"/>
      <c r="HI41" s="215"/>
      <c r="HJ41" s="215"/>
      <c r="HK41" s="215"/>
      <c r="HL41" s="215"/>
      <c r="HM41" s="215"/>
      <c r="HN41" s="215"/>
      <c r="HO41" s="215"/>
      <c r="HP41" s="215"/>
      <c r="HQ41" s="215"/>
      <c r="HR41" s="215"/>
      <c r="HS41" s="215"/>
      <c r="HT41" s="215"/>
      <c r="HU41" s="215"/>
      <c r="HV41" s="215"/>
      <c r="HW41" s="215"/>
      <c r="HX41" s="215"/>
      <c r="HY41" s="215"/>
      <c r="HZ41" s="215"/>
      <c r="IA41" s="215"/>
      <c r="IB41" s="215"/>
      <c r="IC41" s="215"/>
      <c r="ID41" s="215"/>
      <c r="IE41" s="215"/>
      <c r="IF41" s="215"/>
      <c r="IG41" s="215"/>
      <c r="IH41" s="215"/>
      <c r="II41" s="215"/>
      <c r="IJ41" s="215"/>
      <c r="IK41" s="215"/>
      <c r="IL41" s="215"/>
      <c r="IM41" s="215"/>
      <c r="IN41" s="215"/>
      <c r="IO41" s="215"/>
      <c r="IP41" s="215"/>
      <c r="IQ41" s="215"/>
      <c r="IR41" s="215"/>
      <c r="IS41" s="215"/>
      <c r="IT41" s="215"/>
      <c r="IU41" s="215"/>
      <c r="IV41" s="215"/>
    </row>
    <row r="42" spans="1:256" ht="14" customHeight="1">
      <c r="A42" s="244"/>
      <c r="B42" s="245"/>
      <c r="C42" s="245"/>
      <c r="D42" s="246"/>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15"/>
      <c r="DL42" s="215"/>
      <c r="DM42" s="215"/>
      <c r="DN42" s="215"/>
      <c r="DO42" s="215"/>
      <c r="DP42" s="215"/>
      <c r="DQ42" s="215"/>
      <c r="DR42" s="215"/>
      <c r="DS42" s="215"/>
      <c r="DT42" s="215"/>
      <c r="DU42" s="215"/>
      <c r="DV42" s="215"/>
      <c r="DW42" s="215"/>
      <c r="DX42" s="215"/>
      <c r="DY42" s="215"/>
      <c r="DZ42" s="215"/>
      <c r="EA42" s="215"/>
      <c r="EB42" s="215"/>
      <c r="EC42" s="215"/>
      <c r="ED42" s="215"/>
      <c r="EE42" s="215"/>
      <c r="EF42" s="215"/>
      <c r="EG42" s="215"/>
      <c r="EH42" s="215"/>
      <c r="EI42" s="215"/>
      <c r="EJ42" s="215"/>
      <c r="EK42" s="215"/>
      <c r="EL42" s="215"/>
      <c r="EM42" s="215"/>
      <c r="EN42" s="215"/>
      <c r="EO42" s="215"/>
      <c r="EP42" s="215"/>
      <c r="EQ42" s="215"/>
      <c r="ER42" s="215"/>
      <c r="ES42" s="215"/>
      <c r="ET42" s="215"/>
      <c r="EU42" s="215"/>
      <c r="EV42" s="215"/>
      <c r="EW42" s="215"/>
      <c r="EX42" s="215"/>
      <c r="EY42" s="215"/>
      <c r="EZ42" s="215"/>
      <c r="FA42" s="215"/>
      <c r="FB42" s="215"/>
      <c r="FC42" s="215"/>
      <c r="FD42" s="215"/>
      <c r="FE42" s="215"/>
      <c r="FF42" s="215"/>
      <c r="FG42" s="215"/>
      <c r="FH42" s="215"/>
      <c r="FI42" s="215"/>
      <c r="FJ42" s="215"/>
      <c r="FK42" s="215"/>
      <c r="FL42" s="215"/>
      <c r="FM42" s="215"/>
      <c r="FN42" s="215"/>
      <c r="FO42" s="215"/>
      <c r="FP42" s="215"/>
      <c r="FQ42" s="215"/>
      <c r="FR42" s="215"/>
      <c r="FS42" s="215"/>
      <c r="FT42" s="215"/>
      <c r="FU42" s="215"/>
      <c r="FV42" s="215"/>
      <c r="FW42" s="215"/>
      <c r="FX42" s="215"/>
      <c r="FY42" s="215"/>
      <c r="FZ42" s="215"/>
      <c r="GA42" s="215"/>
      <c r="GB42" s="215"/>
      <c r="GC42" s="215"/>
      <c r="GD42" s="215"/>
      <c r="GE42" s="215"/>
      <c r="GF42" s="215"/>
      <c r="GG42" s="215"/>
      <c r="GH42" s="215"/>
      <c r="GI42" s="215"/>
      <c r="GJ42" s="215"/>
      <c r="GK42" s="215"/>
      <c r="GL42" s="215"/>
      <c r="GM42" s="215"/>
      <c r="GN42" s="215"/>
      <c r="GO42" s="215"/>
      <c r="GP42" s="215"/>
      <c r="GQ42" s="215"/>
      <c r="GR42" s="215"/>
      <c r="GS42" s="215"/>
      <c r="GT42" s="215"/>
      <c r="GU42" s="215"/>
      <c r="GV42" s="215"/>
      <c r="GW42" s="215"/>
      <c r="GX42" s="215"/>
      <c r="GY42" s="215"/>
      <c r="GZ42" s="215"/>
      <c r="HA42" s="215"/>
      <c r="HB42" s="215"/>
      <c r="HC42" s="215"/>
      <c r="HD42" s="215"/>
      <c r="HE42" s="215"/>
      <c r="HF42" s="215"/>
      <c r="HG42" s="215"/>
      <c r="HH42" s="215"/>
      <c r="HI42" s="215"/>
      <c r="HJ42" s="215"/>
      <c r="HK42" s="215"/>
      <c r="HL42" s="215"/>
      <c r="HM42" s="215"/>
      <c r="HN42" s="215"/>
      <c r="HO42" s="215"/>
      <c r="HP42" s="215"/>
      <c r="HQ42" s="215"/>
      <c r="HR42" s="215"/>
      <c r="HS42" s="215"/>
      <c r="HT42" s="215"/>
      <c r="HU42" s="215"/>
      <c r="HV42" s="215"/>
      <c r="HW42" s="215"/>
      <c r="HX42" s="215"/>
      <c r="HY42" s="215"/>
      <c r="HZ42" s="215"/>
      <c r="IA42" s="215"/>
      <c r="IB42" s="215"/>
      <c r="IC42" s="215"/>
      <c r="ID42" s="215"/>
      <c r="IE42" s="215"/>
      <c r="IF42" s="215"/>
      <c r="IG42" s="215"/>
      <c r="IH42" s="215"/>
      <c r="II42" s="215"/>
      <c r="IJ42" s="215"/>
      <c r="IK42" s="215"/>
      <c r="IL42" s="215"/>
      <c r="IM42" s="215"/>
      <c r="IN42" s="215"/>
      <c r="IO42" s="215"/>
      <c r="IP42" s="215"/>
      <c r="IQ42" s="215"/>
      <c r="IR42" s="215"/>
      <c r="IS42" s="215"/>
      <c r="IT42" s="215"/>
      <c r="IU42" s="215"/>
      <c r="IV42" s="215"/>
    </row>
    <row r="43" spans="1:256" ht="14" customHeight="1">
      <c r="A43" s="244"/>
      <c r="B43" s="245"/>
      <c r="C43" s="245"/>
      <c r="D43" s="246"/>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15"/>
      <c r="DL43" s="215"/>
      <c r="DM43" s="215"/>
      <c r="DN43" s="215"/>
      <c r="DO43" s="215"/>
      <c r="DP43" s="215"/>
      <c r="DQ43" s="215"/>
      <c r="DR43" s="215"/>
      <c r="DS43" s="215"/>
      <c r="DT43" s="215"/>
      <c r="DU43" s="215"/>
      <c r="DV43" s="215"/>
      <c r="DW43" s="215"/>
      <c r="DX43" s="215"/>
      <c r="DY43" s="215"/>
      <c r="DZ43" s="215"/>
      <c r="EA43" s="215"/>
      <c r="EB43" s="215"/>
      <c r="EC43" s="215"/>
      <c r="ED43" s="215"/>
      <c r="EE43" s="215"/>
      <c r="EF43" s="215"/>
      <c r="EG43" s="215"/>
      <c r="EH43" s="215"/>
      <c r="EI43" s="215"/>
      <c r="EJ43" s="215"/>
      <c r="EK43" s="215"/>
      <c r="EL43" s="215"/>
      <c r="EM43" s="215"/>
      <c r="EN43" s="215"/>
      <c r="EO43" s="215"/>
      <c r="EP43" s="215"/>
      <c r="EQ43" s="215"/>
      <c r="ER43" s="215"/>
      <c r="ES43" s="215"/>
      <c r="ET43" s="215"/>
      <c r="EU43" s="215"/>
      <c r="EV43" s="215"/>
      <c r="EW43" s="215"/>
      <c r="EX43" s="215"/>
      <c r="EY43" s="215"/>
      <c r="EZ43" s="215"/>
      <c r="FA43" s="215"/>
      <c r="FB43" s="215"/>
      <c r="FC43" s="215"/>
      <c r="FD43" s="215"/>
      <c r="FE43" s="215"/>
      <c r="FF43" s="215"/>
      <c r="FG43" s="215"/>
      <c r="FH43" s="215"/>
      <c r="FI43" s="215"/>
      <c r="FJ43" s="215"/>
      <c r="FK43" s="215"/>
      <c r="FL43" s="215"/>
      <c r="FM43" s="215"/>
      <c r="FN43" s="215"/>
      <c r="FO43" s="215"/>
      <c r="FP43" s="215"/>
      <c r="FQ43" s="215"/>
      <c r="FR43" s="215"/>
      <c r="FS43" s="215"/>
      <c r="FT43" s="215"/>
      <c r="FU43" s="215"/>
      <c r="FV43" s="215"/>
      <c r="FW43" s="215"/>
      <c r="FX43" s="215"/>
      <c r="FY43" s="215"/>
      <c r="FZ43" s="215"/>
      <c r="GA43" s="215"/>
      <c r="GB43" s="215"/>
      <c r="GC43" s="215"/>
      <c r="GD43" s="215"/>
      <c r="GE43" s="215"/>
      <c r="GF43" s="215"/>
      <c r="GG43" s="215"/>
      <c r="GH43" s="215"/>
      <c r="GI43" s="215"/>
      <c r="GJ43" s="215"/>
      <c r="GK43" s="215"/>
      <c r="GL43" s="215"/>
      <c r="GM43" s="215"/>
      <c r="GN43" s="215"/>
      <c r="GO43" s="215"/>
      <c r="GP43" s="215"/>
      <c r="GQ43" s="215"/>
      <c r="GR43" s="215"/>
      <c r="GS43" s="215"/>
      <c r="GT43" s="215"/>
      <c r="GU43" s="215"/>
      <c r="GV43" s="215"/>
      <c r="GW43" s="215"/>
      <c r="GX43" s="215"/>
      <c r="GY43" s="215"/>
      <c r="GZ43" s="215"/>
      <c r="HA43" s="215"/>
      <c r="HB43" s="215"/>
      <c r="HC43" s="215"/>
      <c r="HD43" s="215"/>
      <c r="HE43" s="215"/>
      <c r="HF43" s="215"/>
      <c r="HG43" s="215"/>
      <c r="HH43" s="215"/>
      <c r="HI43" s="215"/>
      <c r="HJ43" s="215"/>
      <c r="HK43" s="215"/>
      <c r="HL43" s="215"/>
      <c r="HM43" s="215"/>
      <c r="HN43" s="215"/>
      <c r="HO43" s="215"/>
      <c r="HP43" s="215"/>
      <c r="HQ43" s="215"/>
      <c r="HR43" s="215"/>
      <c r="HS43" s="215"/>
      <c r="HT43" s="215"/>
      <c r="HU43" s="215"/>
      <c r="HV43" s="215"/>
      <c r="HW43" s="215"/>
      <c r="HX43" s="215"/>
      <c r="HY43" s="215"/>
      <c r="HZ43" s="215"/>
      <c r="IA43" s="215"/>
      <c r="IB43" s="215"/>
      <c r="IC43" s="215"/>
      <c r="ID43" s="215"/>
      <c r="IE43" s="215"/>
      <c r="IF43" s="215"/>
      <c r="IG43" s="215"/>
      <c r="IH43" s="215"/>
      <c r="II43" s="215"/>
      <c r="IJ43" s="215"/>
      <c r="IK43" s="215"/>
      <c r="IL43" s="215"/>
      <c r="IM43" s="215"/>
      <c r="IN43" s="215"/>
      <c r="IO43" s="215"/>
      <c r="IP43" s="215"/>
      <c r="IQ43" s="215"/>
      <c r="IR43" s="215"/>
      <c r="IS43" s="215"/>
      <c r="IT43" s="215"/>
      <c r="IU43" s="215"/>
      <c r="IV43" s="215"/>
    </row>
    <row r="44" spans="1:256" ht="14" customHeight="1">
      <c r="A44" s="244"/>
      <c r="B44" s="245"/>
      <c r="C44" s="245"/>
      <c r="D44" s="246"/>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c r="AC44" s="215"/>
      <c r="AD44" s="215"/>
      <c r="AE44" s="215"/>
      <c r="AF44" s="215"/>
      <c r="AG44" s="215"/>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c r="BP44" s="215"/>
      <c r="BQ44" s="215"/>
      <c r="BR44" s="215"/>
      <c r="BS44" s="215"/>
      <c r="BT44" s="215"/>
      <c r="BU44" s="215"/>
      <c r="BV44" s="215"/>
      <c r="BW44" s="215"/>
      <c r="BX44" s="215"/>
      <c r="BY44" s="215"/>
      <c r="BZ44" s="215"/>
      <c r="CA44" s="215"/>
      <c r="CB44" s="215"/>
      <c r="CC44" s="215"/>
      <c r="CD44" s="215"/>
      <c r="CE44" s="215"/>
      <c r="CF44" s="215"/>
      <c r="CG44" s="215"/>
      <c r="CH44" s="215"/>
      <c r="CI44" s="215"/>
      <c r="CJ44" s="215"/>
      <c r="CK44" s="215"/>
      <c r="CL44" s="215"/>
      <c r="CM44" s="215"/>
      <c r="CN44" s="215"/>
      <c r="CO44" s="215"/>
      <c r="CP44" s="215"/>
      <c r="CQ44" s="215"/>
      <c r="CR44" s="215"/>
      <c r="CS44" s="215"/>
      <c r="CT44" s="215"/>
      <c r="CU44" s="215"/>
      <c r="CV44" s="215"/>
      <c r="CW44" s="215"/>
      <c r="CX44" s="215"/>
      <c r="CY44" s="215"/>
      <c r="CZ44" s="215"/>
      <c r="DA44" s="215"/>
      <c r="DB44" s="215"/>
      <c r="DC44" s="215"/>
      <c r="DD44" s="215"/>
      <c r="DE44" s="215"/>
      <c r="DF44" s="215"/>
      <c r="DG44" s="215"/>
      <c r="DH44" s="215"/>
      <c r="DI44" s="215"/>
      <c r="DJ44" s="215"/>
      <c r="DK44" s="215"/>
      <c r="DL44" s="215"/>
      <c r="DM44" s="215"/>
      <c r="DN44" s="215"/>
      <c r="DO44" s="215"/>
      <c r="DP44" s="215"/>
      <c r="DQ44" s="215"/>
      <c r="DR44" s="215"/>
      <c r="DS44" s="215"/>
      <c r="DT44" s="215"/>
      <c r="DU44" s="215"/>
      <c r="DV44" s="215"/>
      <c r="DW44" s="215"/>
      <c r="DX44" s="215"/>
      <c r="DY44" s="215"/>
      <c r="DZ44" s="215"/>
      <c r="EA44" s="215"/>
      <c r="EB44" s="215"/>
      <c r="EC44" s="215"/>
      <c r="ED44" s="215"/>
      <c r="EE44" s="215"/>
      <c r="EF44" s="215"/>
      <c r="EG44" s="215"/>
      <c r="EH44" s="215"/>
      <c r="EI44" s="215"/>
      <c r="EJ44" s="215"/>
      <c r="EK44" s="215"/>
      <c r="EL44" s="215"/>
      <c r="EM44" s="215"/>
      <c r="EN44" s="215"/>
      <c r="EO44" s="215"/>
      <c r="EP44" s="215"/>
      <c r="EQ44" s="215"/>
      <c r="ER44" s="215"/>
      <c r="ES44" s="215"/>
      <c r="ET44" s="215"/>
      <c r="EU44" s="215"/>
      <c r="EV44" s="215"/>
      <c r="EW44" s="215"/>
      <c r="EX44" s="215"/>
      <c r="EY44" s="215"/>
      <c r="EZ44" s="215"/>
      <c r="FA44" s="215"/>
      <c r="FB44" s="215"/>
      <c r="FC44" s="215"/>
      <c r="FD44" s="215"/>
      <c r="FE44" s="215"/>
      <c r="FF44" s="215"/>
      <c r="FG44" s="215"/>
      <c r="FH44" s="215"/>
      <c r="FI44" s="215"/>
      <c r="FJ44" s="215"/>
      <c r="FK44" s="215"/>
      <c r="FL44" s="215"/>
      <c r="FM44" s="215"/>
      <c r="FN44" s="215"/>
      <c r="FO44" s="215"/>
      <c r="FP44" s="215"/>
      <c r="FQ44" s="215"/>
      <c r="FR44" s="215"/>
      <c r="FS44" s="215"/>
      <c r="FT44" s="215"/>
      <c r="FU44" s="215"/>
      <c r="FV44" s="215"/>
      <c r="FW44" s="215"/>
      <c r="FX44" s="215"/>
      <c r="FY44" s="215"/>
      <c r="FZ44" s="215"/>
      <c r="GA44" s="215"/>
      <c r="GB44" s="215"/>
      <c r="GC44" s="215"/>
      <c r="GD44" s="215"/>
      <c r="GE44" s="215"/>
      <c r="GF44" s="215"/>
      <c r="GG44" s="215"/>
      <c r="GH44" s="215"/>
      <c r="GI44" s="215"/>
      <c r="GJ44" s="215"/>
      <c r="GK44" s="215"/>
      <c r="GL44" s="215"/>
      <c r="GM44" s="215"/>
      <c r="GN44" s="215"/>
      <c r="GO44" s="215"/>
      <c r="GP44" s="215"/>
      <c r="GQ44" s="215"/>
      <c r="GR44" s="215"/>
      <c r="GS44" s="215"/>
      <c r="GT44" s="215"/>
      <c r="GU44" s="215"/>
      <c r="GV44" s="215"/>
      <c r="GW44" s="215"/>
      <c r="GX44" s="215"/>
      <c r="GY44" s="215"/>
      <c r="GZ44" s="215"/>
      <c r="HA44" s="215"/>
      <c r="HB44" s="215"/>
      <c r="HC44" s="215"/>
      <c r="HD44" s="215"/>
      <c r="HE44" s="215"/>
      <c r="HF44" s="215"/>
      <c r="HG44" s="215"/>
      <c r="HH44" s="215"/>
      <c r="HI44" s="215"/>
      <c r="HJ44" s="215"/>
      <c r="HK44" s="215"/>
      <c r="HL44" s="215"/>
      <c r="HM44" s="215"/>
      <c r="HN44" s="215"/>
      <c r="HO44" s="215"/>
      <c r="HP44" s="215"/>
      <c r="HQ44" s="215"/>
      <c r="HR44" s="215"/>
      <c r="HS44" s="215"/>
      <c r="HT44" s="215"/>
      <c r="HU44" s="215"/>
      <c r="HV44" s="215"/>
      <c r="HW44" s="215"/>
      <c r="HX44" s="215"/>
      <c r="HY44" s="215"/>
      <c r="HZ44" s="215"/>
      <c r="IA44" s="215"/>
      <c r="IB44" s="215"/>
      <c r="IC44" s="215"/>
      <c r="ID44" s="215"/>
      <c r="IE44" s="215"/>
      <c r="IF44" s="215"/>
      <c r="IG44" s="215"/>
      <c r="IH44" s="215"/>
      <c r="II44" s="215"/>
      <c r="IJ44" s="215"/>
      <c r="IK44" s="215"/>
      <c r="IL44" s="215"/>
      <c r="IM44" s="215"/>
      <c r="IN44" s="215"/>
      <c r="IO44" s="215"/>
      <c r="IP44" s="215"/>
      <c r="IQ44" s="215"/>
      <c r="IR44" s="215"/>
      <c r="IS44" s="215"/>
      <c r="IT44" s="215"/>
      <c r="IU44" s="215"/>
      <c r="IV44" s="215"/>
    </row>
    <row r="45" spans="1:256" ht="14" customHeight="1">
      <c r="A45" s="190"/>
      <c r="B45" s="245"/>
      <c r="C45" s="26"/>
      <c r="D45" s="246"/>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15"/>
      <c r="DL45" s="215"/>
      <c r="DM45" s="215"/>
      <c r="DN45" s="215"/>
      <c r="DO45" s="215"/>
      <c r="DP45" s="215"/>
      <c r="DQ45" s="215"/>
      <c r="DR45" s="215"/>
      <c r="DS45" s="215"/>
      <c r="DT45" s="215"/>
      <c r="DU45" s="215"/>
      <c r="DV45" s="215"/>
      <c r="DW45" s="215"/>
      <c r="DX45" s="215"/>
      <c r="DY45" s="215"/>
      <c r="DZ45" s="215"/>
      <c r="EA45" s="215"/>
      <c r="EB45" s="215"/>
      <c r="EC45" s="215"/>
      <c r="ED45" s="215"/>
      <c r="EE45" s="215"/>
      <c r="EF45" s="215"/>
      <c r="EG45" s="215"/>
      <c r="EH45" s="215"/>
      <c r="EI45" s="215"/>
      <c r="EJ45" s="215"/>
      <c r="EK45" s="215"/>
      <c r="EL45" s="215"/>
      <c r="EM45" s="215"/>
      <c r="EN45" s="215"/>
      <c r="EO45" s="215"/>
      <c r="EP45" s="215"/>
      <c r="EQ45" s="215"/>
      <c r="ER45" s="215"/>
      <c r="ES45" s="215"/>
      <c r="ET45" s="215"/>
      <c r="EU45" s="215"/>
      <c r="EV45" s="215"/>
      <c r="EW45" s="215"/>
      <c r="EX45" s="215"/>
      <c r="EY45" s="215"/>
      <c r="EZ45" s="215"/>
      <c r="FA45" s="215"/>
      <c r="FB45" s="215"/>
      <c r="FC45" s="215"/>
      <c r="FD45" s="215"/>
      <c r="FE45" s="215"/>
      <c r="FF45" s="215"/>
      <c r="FG45" s="215"/>
      <c r="FH45" s="215"/>
      <c r="FI45" s="215"/>
      <c r="FJ45" s="215"/>
      <c r="FK45" s="215"/>
      <c r="FL45" s="215"/>
      <c r="FM45" s="215"/>
      <c r="FN45" s="215"/>
      <c r="FO45" s="215"/>
      <c r="FP45" s="215"/>
      <c r="FQ45" s="215"/>
      <c r="FR45" s="215"/>
      <c r="FS45" s="215"/>
      <c r="FT45" s="215"/>
      <c r="FU45" s="215"/>
      <c r="FV45" s="215"/>
      <c r="FW45" s="215"/>
      <c r="FX45" s="215"/>
      <c r="FY45" s="215"/>
      <c r="FZ45" s="215"/>
      <c r="GA45" s="215"/>
      <c r="GB45" s="215"/>
      <c r="GC45" s="215"/>
      <c r="GD45" s="215"/>
      <c r="GE45" s="215"/>
      <c r="GF45" s="215"/>
      <c r="GG45" s="215"/>
      <c r="GH45" s="215"/>
      <c r="GI45" s="215"/>
      <c r="GJ45" s="215"/>
      <c r="GK45" s="215"/>
      <c r="GL45" s="215"/>
      <c r="GM45" s="215"/>
      <c r="GN45" s="215"/>
      <c r="GO45" s="215"/>
      <c r="GP45" s="215"/>
      <c r="GQ45" s="215"/>
      <c r="GR45" s="215"/>
      <c r="GS45" s="215"/>
      <c r="GT45" s="215"/>
      <c r="GU45" s="215"/>
      <c r="GV45" s="215"/>
      <c r="GW45" s="215"/>
      <c r="GX45" s="215"/>
      <c r="GY45" s="215"/>
      <c r="GZ45" s="215"/>
      <c r="HA45" s="215"/>
      <c r="HB45" s="215"/>
      <c r="HC45" s="215"/>
      <c r="HD45" s="215"/>
      <c r="HE45" s="215"/>
      <c r="HF45" s="215"/>
      <c r="HG45" s="215"/>
      <c r="HH45" s="215"/>
      <c r="HI45" s="215"/>
      <c r="HJ45" s="215"/>
      <c r="HK45" s="215"/>
      <c r="HL45" s="215"/>
      <c r="HM45" s="215"/>
      <c r="HN45" s="215"/>
      <c r="HO45" s="215"/>
      <c r="HP45" s="215"/>
      <c r="HQ45" s="215"/>
      <c r="HR45" s="215"/>
      <c r="HS45" s="215"/>
      <c r="HT45" s="215"/>
      <c r="HU45" s="215"/>
      <c r="HV45" s="215"/>
      <c r="HW45" s="215"/>
      <c r="HX45" s="215"/>
      <c r="HY45" s="215"/>
      <c r="HZ45" s="215"/>
      <c r="IA45" s="215"/>
      <c r="IB45" s="215"/>
      <c r="IC45" s="215"/>
      <c r="ID45" s="215"/>
      <c r="IE45" s="215"/>
      <c r="IF45" s="215"/>
      <c r="IG45" s="215"/>
      <c r="IH45" s="215"/>
      <c r="II45" s="215"/>
      <c r="IJ45" s="215"/>
      <c r="IK45" s="215"/>
      <c r="IL45" s="215"/>
      <c r="IM45" s="215"/>
      <c r="IN45" s="215"/>
      <c r="IO45" s="215"/>
      <c r="IP45" s="215"/>
      <c r="IQ45" s="215"/>
      <c r="IR45" s="215"/>
      <c r="IS45" s="215"/>
      <c r="IT45" s="215"/>
      <c r="IU45" s="215"/>
      <c r="IV45" s="215"/>
    </row>
    <row r="46" spans="1:256" ht="14" customHeight="1">
      <c r="A46" s="244"/>
      <c r="B46" s="26"/>
      <c r="C46" s="245"/>
      <c r="D46" s="246"/>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5"/>
      <c r="BQ46" s="215"/>
      <c r="BR46" s="215"/>
      <c r="BS46" s="215"/>
      <c r="BT46" s="215"/>
      <c r="BU46" s="215"/>
      <c r="BV46" s="215"/>
      <c r="BW46" s="215"/>
      <c r="BX46" s="215"/>
      <c r="BY46" s="215"/>
      <c r="BZ46" s="215"/>
      <c r="CA46" s="215"/>
      <c r="CB46" s="215"/>
      <c r="CC46" s="215"/>
      <c r="CD46" s="215"/>
      <c r="CE46" s="215"/>
      <c r="CF46" s="215"/>
      <c r="CG46" s="215"/>
      <c r="CH46" s="215"/>
      <c r="CI46" s="215"/>
      <c r="CJ46" s="215"/>
      <c r="CK46" s="215"/>
      <c r="CL46" s="215"/>
      <c r="CM46" s="215"/>
      <c r="CN46" s="215"/>
      <c r="CO46" s="215"/>
      <c r="CP46" s="215"/>
      <c r="CQ46" s="215"/>
      <c r="CR46" s="215"/>
      <c r="CS46" s="215"/>
      <c r="CT46" s="215"/>
      <c r="CU46" s="215"/>
      <c r="CV46" s="215"/>
      <c r="CW46" s="215"/>
      <c r="CX46" s="215"/>
      <c r="CY46" s="215"/>
      <c r="CZ46" s="215"/>
      <c r="DA46" s="215"/>
      <c r="DB46" s="215"/>
      <c r="DC46" s="215"/>
      <c r="DD46" s="215"/>
      <c r="DE46" s="215"/>
      <c r="DF46" s="215"/>
      <c r="DG46" s="215"/>
      <c r="DH46" s="215"/>
      <c r="DI46" s="215"/>
      <c r="DJ46" s="215"/>
      <c r="DK46" s="215"/>
      <c r="DL46" s="215"/>
      <c r="DM46" s="215"/>
      <c r="DN46" s="215"/>
      <c r="DO46" s="215"/>
      <c r="DP46" s="215"/>
      <c r="DQ46" s="215"/>
      <c r="DR46" s="215"/>
      <c r="DS46" s="215"/>
      <c r="DT46" s="215"/>
      <c r="DU46" s="215"/>
      <c r="DV46" s="215"/>
      <c r="DW46" s="215"/>
      <c r="DX46" s="215"/>
      <c r="DY46" s="215"/>
      <c r="DZ46" s="215"/>
      <c r="EA46" s="215"/>
      <c r="EB46" s="215"/>
      <c r="EC46" s="215"/>
      <c r="ED46" s="215"/>
      <c r="EE46" s="215"/>
      <c r="EF46" s="215"/>
      <c r="EG46" s="215"/>
      <c r="EH46" s="215"/>
      <c r="EI46" s="215"/>
      <c r="EJ46" s="215"/>
      <c r="EK46" s="215"/>
      <c r="EL46" s="215"/>
      <c r="EM46" s="215"/>
      <c r="EN46" s="215"/>
      <c r="EO46" s="215"/>
      <c r="EP46" s="215"/>
      <c r="EQ46" s="215"/>
      <c r="ER46" s="215"/>
      <c r="ES46" s="215"/>
      <c r="ET46" s="215"/>
      <c r="EU46" s="215"/>
      <c r="EV46" s="215"/>
      <c r="EW46" s="215"/>
      <c r="EX46" s="215"/>
      <c r="EY46" s="215"/>
      <c r="EZ46" s="215"/>
      <c r="FA46" s="215"/>
      <c r="FB46" s="215"/>
      <c r="FC46" s="215"/>
      <c r="FD46" s="215"/>
      <c r="FE46" s="215"/>
      <c r="FF46" s="215"/>
      <c r="FG46" s="215"/>
      <c r="FH46" s="215"/>
      <c r="FI46" s="215"/>
      <c r="FJ46" s="215"/>
      <c r="FK46" s="215"/>
      <c r="FL46" s="215"/>
      <c r="FM46" s="215"/>
      <c r="FN46" s="215"/>
      <c r="FO46" s="215"/>
      <c r="FP46" s="215"/>
      <c r="FQ46" s="215"/>
      <c r="FR46" s="215"/>
      <c r="FS46" s="215"/>
      <c r="FT46" s="215"/>
      <c r="FU46" s="215"/>
      <c r="FV46" s="215"/>
      <c r="FW46" s="215"/>
      <c r="FX46" s="215"/>
      <c r="FY46" s="215"/>
      <c r="FZ46" s="215"/>
      <c r="GA46" s="215"/>
      <c r="GB46" s="215"/>
      <c r="GC46" s="215"/>
      <c r="GD46" s="215"/>
      <c r="GE46" s="215"/>
      <c r="GF46" s="215"/>
      <c r="GG46" s="215"/>
      <c r="GH46" s="215"/>
      <c r="GI46" s="215"/>
      <c r="GJ46" s="215"/>
      <c r="GK46" s="215"/>
      <c r="GL46" s="215"/>
      <c r="GM46" s="215"/>
      <c r="GN46" s="215"/>
      <c r="GO46" s="215"/>
      <c r="GP46" s="215"/>
      <c r="GQ46" s="215"/>
      <c r="GR46" s="215"/>
      <c r="GS46" s="215"/>
      <c r="GT46" s="215"/>
      <c r="GU46" s="215"/>
      <c r="GV46" s="215"/>
      <c r="GW46" s="215"/>
      <c r="GX46" s="215"/>
      <c r="GY46" s="215"/>
      <c r="GZ46" s="215"/>
      <c r="HA46" s="215"/>
      <c r="HB46" s="215"/>
      <c r="HC46" s="215"/>
      <c r="HD46" s="215"/>
      <c r="HE46" s="215"/>
      <c r="HF46" s="215"/>
      <c r="HG46" s="215"/>
      <c r="HH46" s="215"/>
      <c r="HI46" s="215"/>
      <c r="HJ46" s="215"/>
      <c r="HK46" s="215"/>
      <c r="HL46" s="215"/>
      <c r="HM46" s="215"/>
      <c r="HN46" s="215"/>
      <c r="HO46" s="215"/>
      <c r="HP46" s="215"/>
      <c r="HQ46" s="215"/>
      <c r="HR46" s="215"/>
      <c r="HS46" s="215"/>
      <c r="HT46" s="215"/>
      <c r="HU46" s="215"/>
      <c r="HV46" s="215"/>
      <c r="HW46" s="215"/>
      <c r="HX46" s="215"/>
      <c r="HY46" s="215"/>
      <c r="HZ46" s="215"/>
      <c r="IA46" s="215"/>
      <c r="IB46" s="215"/>
      <c r="IC46" s="215"/>
      <c r="ID46" s="215"/>
      <c r="IE46" s="215"/>
      <c r="IF46" s="215"/>
      <c r="IG46" s="215"/>
      <c r="IH46" s="215"/>
      <c r="II46" s="215"/>
      <c r="IJ46" s="215"/>
      <c r="IK46" s="215"/>
      <c r="IL46" s="215"/>
      <c r="IM46" s="215"/>
      <c r="IN46" s="215"/>
      <c r="IO46" s="215"/>
      <c r="IP46" s="215"/>
      <c r="IQ46" s="215"/>
      <c r="IR46" s="215"/>
      <c r="IS46" s="215"/>
      <c r="IT46" s="215"/>
      <c r="IU46" s="215"/>
      <c r="IV46" s="215"/>
    </row>
    <row r="47" spans="1:256" ht="14" customHeight="1">
      <c r="A47" s="244"/>
      <c r="B47" s="26"/>
      <c r="C47" s="245"/>
      <c r="D47" s="246"/>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15"/>
      <c r="BS47" s="215"/>
      <c r="BT47" s="215"/>
      <c r="BU47" s="215"/>
      <c r="BV47" s="215"/>
      <c r="BW47" s="215"/>
      <c r="BX47" s="215"/>
      <c r="BY47" s="215"/>
      <c r="BZ47" s="215"/>
      <c r="CA47" s="215"/>
      <c r="CB47" s="215"/>
      <c r="CC47" s="215"/>
      <c r="CD47" s="215"/>
      <c r="CE47" s="215"/>
      <c r="CF47" s="215"/>
      <c r="CG47" s="215"/>
      <c r="CH47" s="215"/>
      <c r="CI47" s="215"/>
      <c r="CJ47" s="215"/>
      <c r="CK47" s="215"/>
      <c r="CL47" s="215"/>
      <c r="CM47" s="215"/>
      <c r="CN47" s="215"/>
      <c r="CO47" s="215"/>
      <c r="CP47" s="215"/>
      <c r="CQ47" s="215"/>
      <c r="CR47" s="215"/>
      <c r="CS47" s="215"/>
      <c r="CT47" s="215"/>
      <c r="CU47" s="215"/>
      <c r="CV47" s="215"/>
      <c r="CW47" s="215"/>
      <c r="CX47" s="215"/>
      <c r="CY47" s="215"/>
      <c r="CZ47" s="215"/>
      <c r="DA47" s="215"/>
      <c r="DB47" s="215"/>
      <c r="DC47" s="215"/>
      <c r="DD47" s="215"/>
      <c r="DE47" s="215"/>
      <c r="DF47" s="215"/>
      <c r="DG47" s="215"/>
      <c r="DH47" s="215"/>
      <c r="DI47" s="215"/>
      <c r="DJ47" s="215"/>
      <c r="DK47" s="215"/>
      <c r="DL47" s="215"/>
      <c r="DM47" s="215"/>
      <c r="DN47" s="215"/>
      <c r="DO47" s="215"/>
      <c r="DP47" s="215"/>
      <c r="DQ47" s="215"/>
      <c r="DR47" s="215"/>
      <c r="DS47" s="215"/>
      <c r="DT47" s="215"/>
      <c r="DU47" s="215"/>
      <c r="DV47" s="215"/>
      <c r="DW47" s="215"/>
      <c r="DX47" s="215"/>
      <c r="DY47" s="215"/>
      <c r="DZ47" s="215"/>
      <c r="EA47" s="215"/>
      <c r="EB47" s="215"/>
      <c r="EC47" s="215"/>
      <c r="ED47" s="215"/>
      <c r="EE47" s="215"/>
      <c r="EF47" s="215"/>
      <c r="EG47" s="215"/>
      <c r="EH47" s="215"/>
      <c r="EI47" s="215"/>
      <c r="EJ47" s="215"/>
      <c r="EK47" s="215"/>
      <c r="EL47" s="215"/>
      <c r="EM47" s="215"/>
      <c r="EN47" s="215"/>
      <c r="EO47" s="215"/>
      <c r="EP47" s="215"/>
      <c r="EQ47" s="215"/>
      <c r="ER47" s="215"/>
      <c r="ES47" s="215"/>
      <c r="ET47" s="215"/>
      <c r="EU47" s="215"/>
      <c r="EV47" s="215"/>
      <c r="EW47" s="215"/>
      <c r="EX47" s="215"/>
      <c r="EY47" s="215"/>
      <c r="EZ47" s="215"/>
      <c r="FA47" s="215"/>
      <c r="FB47" s="215"/>
      <c r="FC47" s="215"/>
      <c r="FD47" s="215"/>
      <c r="FE47" s="215"/>
      <c r="FF47" s="215"/>
      <c r="FG47" s="215"/>
      <c r="FH47" s="215"/>
      <c r="FI47" s="215"/>
      <c r="FJ47" s="215"/>
      <c r="FK47" s="215"/>
      <c r="FL47" s="215"/>
      <c r="FM47" s="215"/>
      <c r="FN47" s="215"/>
      <c r="FO47" s="215"/>
      <c r="FP47" s="215"/>
      <c r="FQ47" s="215"/>
      <c r="FR47" s="215"/>
      <c r="FS47" s="215"/>
      <c r="FT47" s="215"/>
      <c r="FU47" s="215"/>
      <c r="FV47" s="215"/>
      <c r="FW47" s="215"/>
      <c r="FX47" s="215"/>
      <c r="FY47" s="215"/>
      <c r="FZ47" s="215"/>
      <c r="GA47" s="215"/>
      <c r="GB47" s="215"/>
      <c r="GC47" s="215"/>
      <c r="GD47" s="215"/>
      <c r="GE47" s="215"/>
      <c r="GF47" s="215"/>
      <c r="GG47" s="215"/>
      <c r="GH47" s="215"/>
      <c r="GI47" s="215"/>
      <c r="GJ47" s="215"/>
      <c r="GK47" s="215"/>
      <c r="GL47" s="215"/>
      <c r="GM47" s="215"/>
      <c r="GN47" s="215"/>
      <c r="GO47" s="215"/>
      <c r="GP47" s="215"/>
      <c r="GQ47" s="215"/>
      <c r="GR47" s="215"/>
      <c r="GS47" s="215"/>
      <c r="GT47" s="215"/>
      <c r="GU47" s="215"/>
      <c r="GV47" s="215"/>
      <c r="GW47" s="215"/>
      <c r="GX47" s="215"/>
      <c r="GY47" s="215"/>
      <c r="GZ47" s="215"/>
      <c r="HA47" s="215"/>
      <c r="HB47" s="215"/>
      <c r="HC47" s="215"/>
      <c r="HD47" s="215"/>
      <c r="HE47" s="215"/>
      <c r="HF47" s="215"/>
      <c r="HG47" s="215"/>
      <c r="HH47" s="215"/>
      <c r="HI47" s="215"/>
      <c r="HJ47" s="215"/>
      <c r="HK47" s="215"/>
      <c r="HL47" s="215"/>
      <c r="HM47" s="215"/>
      <c r="HN47" s="215"/>
      <c r="HO47" s="215"/>
      <c r="HP47" s="215"/>
      <c r="HQ47" s="215"/>
      <c r="HR47" s="215"/>
      <c r="HS47" s="215"/>
      <c r="HT47" s="215"/>
      <c r="HU47" s="215"/>
      <c r="HV47" s="215"/>
      <c r="HW47" s="215"/>
      <c r="HX47" s="215"/>
      <c r="HY47" s="215"/>
      <c r="HZ47" s="215"/>
      <c r="IA47" s="215"/>
      <c r="IB47" s="215"/>
      <c r="IC47" s="215"/>
      <c r="ID47" s="215"/>
      <c r="IE47" s="215"/>
      <c r="IF47" s="215"/>
      <c r="IG47" s="215"/>
      <c r="IH47" s="215"/>
      <c r="II47" s="215"/>
      <c r="IJ47" s="215"/>
      <c r="IK47" s="215"/>
      <c r="IL47" s="215"/>
      <c r="IM47" s="215"/>
      <c r="IN47" s="215"/>
      <c r="IO47" s="215"/>
      <c r="IP47" s="215"/>
      <c r="IQ47" s="215"/>
      <c r="IR47" s="215"/>
      <c r="IS47" s="215"/>
      <c r="IT47" s="215"/>
      <c r="IU47" s="215"/>
      <c r="IV47" s="215"/>
    </row>
    <row r="48" spans="1:256" ht="14" customHeight="1">
      <c r="A48" s="244"/>
      <c r="B48" s="245"/>
      <c r="C48" s="245"/>
      <c r="D48" s="246"/>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15"/>
      <c r="CI48" s="215"/>
      <c r="CJ48" s="215"/>
      <c r="CK48" s="215"/>
      <c r="CL48" s="215"/>
      <c r="CM48" s="215"/>
      <c r="CN48" s="215"/>
      <c r="CO48" s="215"/>
      <c r="CP48" s="215"/>
      <c r="CQ48" s="215"/>
      <c r="CR48" s="215"/>
      <c r="CS48" s="215"/>
      <c r="CT48" s="215"/>
      <c r="CU48" s="215"/>
      <c r="CV48" s="215"/>
      <c r="CW48" s="215"/>
      <c r="CX48" s="215"/>
      <c r="CY48" s="215"/>
      <c r="CZ48" s="215"/>
      <c r="DA48" s="215"/>
      <c r="DB48" s="215"/>
      <c r="DC48" s="215"/>
      <c r="DD48" s="215"/>
      <c r="DE48" s="215"/>
      <c r="DF48" s="215"/>
      <c r="DG48" s="215"/>
      <c r="DH48" s="215"/>
      <c r="DI48" s="215"/>
      <c r="DJ48" s="215"/>
      <c r="DK48" s="215"/>
      <c r="DL48" s="215"/>
      <c r="DM48" s="215"/>
      <c r="DN48" s="215"/>
      <c r="DO48" s="215"/>
      <c r="DP48" s="215"/>
      <c r="DQ48" s="215"/>
      <c r="DR48" s="215"/>
      <c r="DS48" s="215"/>
      <c r="DT48" s="215"/>
      <c r="DU48" s="215"/>
      <c r="DV48" s="215"/>
      <c r="DW48" s="215"/>
      <c r="DX48" s="215"/>
      <c r="DY48" s="215"/>
      <c r="DZ48" s="215"/>
      <c r="EA48" s="215"/>
      <c r="EB48" s="215"/>
      <c r="EC48" s="215"/>
      <c r="ED48" s="215"/>
      <c r="EE48" s="215"/>
      <c r="EF48" s="215"/>
      <c r="EG48" s="215"/>
      <c r="EH48" s="215"/>
      <c r="EI48" s="215"/>
      <c r="EJ48" s="215"/>
      <c r="EK48" s="215"/>
      <c r="EL48" s="215"/>
      <c r="EM48" s="215"/>
      <c r="EN48" s="215"/>
      <c r="EO48" s="215"/>
      <c r="EP48" s="215"/>
      <c r="EQ48" s="215"/>
      <c r="ER48" s="215"/>
      <c r="ES48" s="215"/>
      <c r="ET48" s="215"/>
      <c r="EU48" s="215"/>
      <c r="EV48" s="215"/>
      <c r="EW48" s="215"/>
      <c r="EX48" s="215"/>
      <c r="EY48" s="215"/>
      <c r="EZ48" s="215"/>
      <c r="FA48" s="215"/>
      <c r="FB48" s="215"/>
      <c r="FC48" s="215"/>
      <c r="FD48" s="215"/>
      <c r="FE48" s="215"/>
      <c r="FF48" s="215"/>
      <c r="FG48" s="215"/>
      <c r="FH48" s="215"/>
      <c r="FI48" s="215"/>
      <c r="FJ48" s="215"/>
      <c r="FK48" s="215"/>
      <c r="FL48" s="215"/>
      <c r="FM48" s="215"/>
      <c r="FN48" s="215"/>
      <c r="FO48" s="215"/>
      <c r="FP48" s="215"/>
      <c r="FQ48" s="215"/>
      <c r="FR48" s="215"/>
      <c r="FS48" s="215"/>
      <c r="FT48" s="215"/>
      <c r="FU48" s="215"/>
      <c r="FV48" s="215"/>
      <c r="FW48" s="215"/>
      <c r="FX48" s="215"/>
      <c r="FY48" s="215"/>
      <c r="FZ48" s="215"/>
      <c r="GA48" s="215"/>
      <c r="GB48" s="215"/>
      <c r="GC48" s="215"/>
      <c r="GD48" s="215"/>
      <c r="GE48" s="215"/>
      <c r="GF48" s="215"/>
      <c r="GG48" s="215"/>
      <c r="GH48" s="215"/>
      <c r="GI48" s="215"/>
      <c r="GJ48" s="215"/>
      <c r="GK48" s="215"/>
      <c r="GL48" s="215"/>
      <c r="GM48" s="215"/>
      <c r="GN48" s="215"/>
      <c r="GO48" s="215"/>
      <c r="GP48" s="215"/>
      <c r="GQ48" s="215"/>
      <c r="GR48" s="215"/>
      <c r="GS48" s="215"/>
      <c r="GT48" s="215"/>
      <c r="GU48" s="215"/>
      <c r="GV48" s="215"/>
      <c r="GW48" s="215"/>
      <c r="GX48" s="215"/>
      <c r="GY48" s="215"/>
      <c r="GZ48" s="215"/>
      <c r="HA48" s="215"/>
      <c r="HB48" s="215"/>
      <c r="HC48" s="215"/>
      <c r="HD48" s="215"/>
      <c r="HE48" s="215"/>
      <c r="HF48" s="215"/>
      <c r="HG48" s="215"/>
      <c r="HH48" s="215"/>
      <c r="HI48" s="215"/>
      <c r="HJ48" s="215"/>
      <c r="HK48" s="215"/>
      <c r="HL48" s="215"/>
      <c r="HM48" s="215"/>
      <c r="HN48" s="215"/>
      <c r="HO48" s="215"/>
      <c r="HP48" s="215"/>
      <c r="HQ48" s="215"/>
      <c r="HR48" s="215"/>
      <c r="HS48" s="215"/>
      <c r="HT48" s="215"/>
      <c r="HU48" s="215"/>
      <c r="HV48" s="215"/>
      <c r="HW48" s="215"/>
      <c r="HX48" s="215"/>
      <c r="HY48" s="215"/>
      <c r="HZ48" s="215"/>
      <c r="IA48" s="215"/>
      <c r="IB48" s="215"/>
      <c r="IC48" s="215"/>
      <c r="ID48" s="215"/>
      <c r="IE48" s="215"/>
      <c r="IF48" s="215"/>
      <c r="IG48" s="215"/>
      <c r="IH48" s="215"/>
      <c r="II48" s="215"/>
      <c r="IJ48" s="215"/>
      <c r="IK48" s="215"/>
      <c r="IL48" s="215"/>
      <c r="IM48" s="215"/>
      <c r="IN48" s="215"/>
      <c r="IO48" s="215"/>
      <c r="IP48" s="215"/>
      <c r="IQ48" s="215"/>
      <c r="IR48" s="215"/>
      <c r="IS48" s="215"/>
      <c r="IT48" s="215"/>
      <c r="IU48" s="215"/>
      <c r="IV48" s="215"/>
    </row>
    <row r="49" spans="1:256" ht="14" customHeight="1">
      <c r="A49" s="244"/>
      <c r="B49" s="245"/>
      <c r="C49" s="245"/>
      <c r="D49" s="246"/>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5"/>
      <c r="BQ49" s="215"/>
      <c r="BR49" s="215"/>
      <c r="BS49" s="215"/>
      <c r="BT49" s="215"/>
      <c r="BU49" s="215"/>
      <c r="BV49" s="215"/>
      <c r="BW49" s="215"/>
      <c r="BX49" s="215"/>
      <c r="BY49" s="215"/>
      <c r="BZ49" s="215"/>
      <c r="CA49" s="215"/>
      <c r="CB49" s="215"/>
      <c r="CC49" s="215"/>
      <c r="CD49" s="215"/>
      <c r="CE49" s="215"/>
      <c r="CF49" s="215"/>
      <c r="CG49" s="215"/>
      <c r="CH49" s="215"/>
      <c r="CI49" s="215"/>
      <c r="CJ49" s="215"/>
      <c r="CK49" s="215"/>
      <c r="CL49" s="215"/>
      <c r="CM49" s="215"/>
      <c r="CN49" s="215"/>
      <c r="CO49" s="215"/>
      <c r="CP49" s="215"/>
      <c r="CQ49" s="215"/>
      <c r="CR49" s="215"/>
      <c r="CS49" s="215"/>
      <c r="CT49" s="215"/>
      <c r="CU49" s="215"/>
      <c r="CV49" s="215"/>
      <c r="CW49" s="215"/>
      <c r="CX49" s="215"/>
      <c r="CY49" s="215"/>
      <c r="CZ49" s="215"/>
      <c r="DA49" s="215"/>
      <c r="DB49" s="215"/>
      <c r="DC49" s="215"/>
      <c r="DD49" s="215"/>
      <c r="DE49" s="215"/>
      <c r="DF49" s="215"/>
      <c r="DG49" s="215"/>
      <c r="DH49" s="215"/>
      <c r="DI49" s="215"/>
      <c r="DJ49" s="215"/>
      <c r="DK49" s="215"/>
      <c r="DL49" s="215"/>
      <c r="DM49" s="215"/>
      <c r="DN49" s="215"/>
      <c r="DO49" s="215"/>
      <c r="DP49" s="215"/>
      <c r="DQ49" s="215"/>
      <c r="DR49" s="215"/>
      <c r="DS49" s="215"/>
      <c r="DT49" s="215"/>
      <c r="DU49" s="215"/>
      <c r="DV49" s="215"/>
      <c r="DW49" s="215"/>
      <c r="DX49" s="215"/>
      <c r="DY49" s="215"/>
      <c r="DZ49" s="215"/>
      <c r="EA49" s="215"/>
      <c r="EB49" s="215"/>
      <c r="EC49" s="215"/>
      <c r="ED49" s="215"/>
      <c r="EE49" s="215"/>
      <c r="EF49" s="215"/>
      <c r="EG49" s="215"/>
      <c r="EH49" s="215"/>
      <c r="EI49" s="215"/>
      <c r="EJ49" s="215"/>
      <c r="EK49" s="215"/>
      <c r="EL49" s="215"/>
      <c r="EM49" s="215"/>
      <c r="EN49" s="215"/>
      <c r="EO49" s="215"/>
      <c r="EP49" s="215"/>
      <c r="EQ49" s="215"/>
      <c r="ER49" s="215"/>
      <c r="ES49" s="215"/>
      <c r="ET49" s="215"/>
      <c r="EU49" s="215"/>
      <c r="EV49" s="215"/>
      <c r="EW49" s="215"/>
      <c r="EX49" s="215"/>
      <c r="EY49" s="215"/>
      <c r="EZ49" s="215"/>
      <c r="FA49" s="215"/>
      <c r="FB49" s="215"/>
      <c r="FC49" s="215"/>
      <c r="FD49" s="215"/>
      <c r="FE49" s="215"/>
      <c r="FF49" s="215"/>
      <c r="FG49" s="215"/>
      <c r="FH49" s="215"/>
      <c r="FI49" s="215"/>
      <c r="FJ49" s="215"/>
      <c r="FK49" s="215"/>
      <c r="FL49" s="215"/>
      <c r="FM49" s="215"/>
      <c r="FN49" s="215"/>
      <c r="FO49" s="215"/>
      <c r="FP49" s="215"/>
      <c r="FQ49" s="215"/>
      <c r="FR49" s="215"/>
      <c r="FS49" s="215"/>
      <c r="FT49" s="215"/>
      <c r="FU49" s="215"/>
      <c r="FV49" s="215"/>
      <c r="FW49" s="215"/>
      <c r="FX49" s="215"/>
      <c r="FY49" s="215"/>
      <c r="FZ49" s="215"/>
      <c r="GA49" s="215"/>
      <c r="GB49" s="215"/>
      <c r="GC49" s="215"/>
      <c r="GD49" s="215"/>
      <c r="GE49" s="215"/>
      <c r="GF49" s="215"/>
      <c r="GG49" s="215"/>
      <c r="GH49" s="215"/>
      <c r="GI49" s="215"/>
      <c r="GJ49" s="215"/>
      <c r="GK49" s="215"/>
      <c r="GL49" s="215"/>
      <c r="GM49" s="215"/>
      <c r="GN49" s="215"/>
      <c r="GO49" s="215"/>
      <c r="GP49" s="215"/>
      <c r="GQ49" s="215"/>
      <c r="GR49" s="215"/>
      <c r="GS49" s="215"/>
      <c r="GT49" s="215"/>
      <c r="GU49" s="215"/>
      <c r="GV49" s="215"/>
      <c r="GW49" s="215"/>
      <c r="GX49" s="215"/>
      <c r="GY49" s="215"/>
      <c r="GZ49" s="215"/>
      <c r="HA49" s="215"/>
      <c r="HB49" s="215"/>
      <c r="HC49" s="215"/>
      <c r="HD49" s="215"/>
      <c r="HE49" s="215"/>
      <c r="HF49" s="215"/>
      <c r="HG49" s="215"/>
      <c r="HH49" s="215"/>
      <c r="HI49" s="215"/>
      <c r="HJ49" s="215"/>
      <c r="HK49" s="215"/>
      <c r="HL49" s="215"/>
      <c r="HM49" s="215"/>
      <c r="HN49" s="215"/>
      <c r="HO49" s="215"/>
      <c r="HP49" s="215"/>
      <c r="HQ49" s="215"/>
      <c r="HR49" s="215"/>
      <c r="HS49" s="215"/>
      <c r="HT49" s="215"/>
      <c r="HU49" s="215"/>
      <c r="HV49" s="215"/>
      <c r="HW49" s="215"/>
      <c r="HX49" s="215"/>
      <c r="HY49" s="215"/>
      <c r="HZ49" s="215"/>
      <c r="IA49" s="215"/>
      <c r="IB49" s="215"/>
      <c r="IC49" s="215"/>
      <c r="ID49" s="215"/>
      <c r="IE49" s="215"/>
      <c r="IF49" s="215"/>
      <c r="IG49" s="215"/>
      <c r="IH49" s="215"/>
      <c r="II49" s="215"/>
      <c r="IJ49" s="215"/>
      <c r="IK49" s="215"/>
      <c r="IL49" s="215"/>
      <c r="IM49" s="215"/>
      <c r="IN49" s="215"/>
      <c r="IO49" s="215"/>
      <c r="IP49" s="215"/>
      <c r="IQ49" s="215"/>
      <c r="IR49" s="215"/>
      <c r="IS49" s="215"/>
      <c r="IT49" s="215"/>
      <c r="IU49" s="215"/>
      <c r="IV49" s="215"/>
    </row>
    <row r="50" spans="1:256" ht="14" customHeight="1">
      <c r="A50" s="190"/>
      <c r="B50" s="245"/>
      <c r="C50" s="245"/>
      <c r="D50" s="246"/>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5"/>
      <c r="BR50" s="215"/>
      <c r="BS50" s="215"/>
      <c r="BT50" s="215"/>
      <c r="BU50" s="215"/>
      <c r="BV50" s="215"/>
      <c r="BW50" s="215"/>
      <c r="BX50" s="215"/>
      <c r="BY50" s="215"/>
      <c r="BZ50" s="215"/>
      <c r="CA50" s="215"/>
      <c r="CB50" s="215"/>
      <c r="CC50" s="215"/>
      <c r="CD50" s="215"/>
      <c r="CE50" s="215"/>
      <c r="CF50" s="215"/>
      <c r="CG50" s="215"/>
      <c r="CH50" s="215"/>
      <c r="CI50" s="215"/>
      <c r="CJ50" s="215"/>
      <c r="CK50" s="215"/>
      <c r="CL50" s="215"/>
      <c r="CM50" s="215"/>
      <c r="CN50" s="215"/>
      <c r="CO50" s="215"/>
      <c r="CP50" s="215"/>
      <c r="CQ50" s="215"/>
      <c r="CR50" s="215"/>
      <c r="CS50" s="215"/>
      <c r="CT50" s="215"/>
      <c r="CU50" s="215"/>
      <c r="CV50" s="215"/>
      <c r="CW50" s="215"/>
      <c r="CX50" s="215"/>
      <c r="CY50" s="215"/>
      <c r="CZ50" s="215"/>
      <c r="DA50" s="215"/>
      <c r="DB50" s="215"/>
      <c r="DC50" s="215"/>
      <c r="DD50" s="215"/>
      <c r="DE50" s="215"/>
      <c r="DF50" s="215"/>
      <c r="DG50" s="215"/>
      <c r="DH50" s="215"/>
      <c r="DI50" s="215"/>
      <c r="DJ50" s="215"/>
      <c r="DK50" s="215"/>
      <c r="DL50" s="215"/>
      <c r="DM50" s="215"/>
      <c r="DN50" s="215"/>
      <c r="DO50" s="215"/>
      <c r="DP50" s="215"/>
      <c r="DQ50" s="215"/>
      <c r="DR50" s="215"/>
      <c r="DS50" s="215"/>
      <c r="DT50" s="215"/>
      <c r="DU50" s="215"/>
      <c r="DV50" s="215"/>
      <c r="DW50" s="215"/>
      <c r="DX50" s="215"/>
      <c r="DY50" s="215"/>
      <c r="DZ50" s="215"/>
      <c r="EA50" s="215"/>
      <c r="EB50" s="215"/>
      <c r="EC50" s="215"/>
      <c r="ED50" s="215"/>
      <c r="EE50" s="215"/>
      <c r="EF50" s="215"/>
      <c r="EG50" s="215"/>
      <c r="EH50" s="215"/>
      <c r="EI50" s="215"/>
      <c r="EJ50" s="215"/>
      <c r="EK50" s="215"/>
      <c r="EL50" s="215"/>
      <c r="EM50" s="215"/>
      <c r="EN50" s="215"/>
      <c r="EO50" s="215"/>
      <c r="EP50" s="215"/>
      <c r="EQ50" s="215"/>
      <c r="ER50" s="215"/>
      <c r="ES50" s="215"/>
      <c r="ET50" s="215"/>
      <c r="EU50" s="215"/>
      <c r="EV50" s="215"/>
      <c r="EW50" s="215"/>
      <c r="EX50" s="215"/>
      <c r="EY50" s="215"/>
      <c r="EZ50" s="215"/>
      <c r="FA50" s="215"/>
      <c r="FB50" s="215"/>
      <c r="FC50" s="215"/>
      <c r="FD50" s="215"/>
      <c r="FE50" s="215"/>
      <c r="FF50" s="215"/>
      <c r="FG50" s="215"/>
      <c r="FH50" s="215"/>
      <c r="FI50" s="215"/>
      <c r="FJ50" s="215"/>
      <c r="FK50" s="215"/>
      <c r="FL50" s="215"/>
      <c r="FM50" s="215"/>
      <c r="FN50" s="215"/>
      <c r="FO50" s="215"/>
      <c r="FP50" s="215"/>
      <c r="FQ50" s="215"/>
      <c r="FR50" s="215"/>
      <c r="FS50" s="215"/>
      <c r="FT50" s="215"/>
      <c r="FU50" s="215"/>
      <c r="FV50" s="215"/>
      <c r="FW50" s="215"/>
      <c r="FX50" s="215"/>
      <c r="FY50" s="215"/>
      <c r="FZ50" s="215"/>
      <c r="GA50" s="215"/>
      <c r="GB50" s="215"/>
      <c r="GC50" s="215"/>
      <c r="GD50" s="215"/>
      <c r="GE50" s="215"/>
      <c r="GF50" s="215"/>
      <c r="GG50" s="215"/>
      <c r="GH50" s="215"/>
      <c r="GI50" s="215"/>
      <c r="GJ50" s="215"/>
      <c r="GK50" s="215"/>
      <c r="GL50" s="215"/>
      <c r="GM50" s="215"/>
      <c r="GN50" s="215"/>
      <c r="GO50" s="215"/>
      <c r="GP50" s="215"/>
      <c r="GQ50" s="215"/>
      <c r="GR50" s="215"/>
      <c r="GS50" s="215"/>
      <c r="GT50" s="215"/>
      <c r="GU50" s="215"/>
      <c r="GV50" s="215"/>
      <c r="GW50" s="215"/>
      <c r="GX50" s="215"/>
      <c r="GY50" s="215"/>
      <c r="GZ50" s="215"/>
      <c r="HA50" s="215"/>
      <c r="HB50" s="215"/>
      <c r="HC50" s="215"/>
      <c r="HD50" s="215"/>
      <c r="HE50" s="215"/>
      <c r="HF50" s="215"/>
      <c r="HG50" s="215"/>
      <c r="HH50" s="215"/>
      <c r="HI50" s="215"/>
      <c r="HJ50" s="215"/>
      <c r="HK50" s="215"/>
      <c r="HL50" s="215"/>
      <c r="HM50" s="215"/>
      <c r="HN50" s="215"/>
      <c r="HO50" s="215"/>
      <c r="HP50" s="215"/>
      <c r="HQ50" s="215"/>
      <c r="HR50" s="215"/>
      <c r="HS50" s="215"/>
      <c r="HT50" s="215"/>
      <c r="HU50" s="215"/>
      <c r="HV50" s="215"/>
      <c r="HW50" s="215"/>
      <c r="HX50" s="215"/>
      <c r="HY50" s="215"/>
      <c r="HZ50" s="215"/>
      <c r="IA50" s="215"/>
      <c r="IB50" s="215"/>
      <c r="IC50" s="215"/>
      <c r="ID50" s="215"/>
      <c r="IE50" s="215"/>
      <c r="IF50" s="215"/>
      <c r="IG50" s="215"/>
      <c r="IH50" s="215"/>
      <c r="II50" s="215"/>
      <c r="IJ50" s="215"/>
      <c r="IK50" s="215"/>
      <c r="IL50" s="215"/>
      <c r="IM50" s="215"/>
      <c r="IN50" s="215"/>
      <c r="IO50" s="215"/>
      <c r="IP50" s="215"/>
      <c r="IQ50" s="215"/>
      <c r="IR50" s="215"/>
      <c r="IS50" s="215"/>
      <c r="IT50" s="215"/>
      <c r="IU50" s="215"/>
      <c r="IV50" s="215"/>
    </row>
    <row r="51" spans="1:256" ht="14" customHeight="1">
      <c r="A51" s="244"/>
      <c r="B51" s="245"/>
      <c r="C51" s="245"/>
      <c r="D51" s="246"/>
      <c r="E51" s="215"/>
      <c r="F51" s="920"/>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c r="CS51" s="215"/>
      <c r="CT51" s="215"/>
      <c r="CU51" s="215"/>
      <c r="CV51" s="215"/>
      <c r="CW51" s="215"/>
      <c r="CX51" s="215"/>
      <c r="CY51" s="215"/>
      <c r="CZ51" s="215"/>
      <c r="DA51" s="215"/>
      <c r="DB51" s="215"/>
      <c r="DC51" s="215"/>
      <c r="DD51" s="215"/>
      <c r="DE51" s="215"/>
      <c r="DF51" s="215"/>
      <c r="DG51" s="215"/>
      <c r="DH51" s="215"/>
      <c r="DI51" s="215"/>
      <c r="DJ51" s="215"/>
      <c r="DK51" s="215"/>
      <c r="DL51" s="215"/>
      <c r="DM51" s="215"/>
      <c r="DN51" s="215"/>
      <c r="DO51" s="215"/>
      <c r="DP51" s="215"/>
      <c r="DQ51" s="215"/>
      <c r="DR51" s="215"/>
      <c r="DS51" s="215"/>
      <c r="DT51" s="215"/>
      <c r="DU51" s="215"/>
      <c r="DV51" s="215"/>
      <c r="DW51" s="215"/>
      <c r="DX51" s="215"/>
      <c r="DY51" s="215"/>
      <c r="DZ51" s="215"/>
      <c r="EA51" s="215"/>
      <c r="EB51" s="215"/>
      <c r="EC51" s="215"/>
      <c r="ED51" s="215"/>
      <c r="EE51" s="215"/>
      <c r="EF51" s="215"/>
      <c r="EG51" s="215"/>
      <c r="EH51" s="215"/>
      <c r="EI51" s="215"/>
      <c r="EJ51" s="215"/>
      <c r="EK51" s="215"/>
      <c r="EL51" s="215"/>
      <c r="EM51" s="215"/>
      <c r="EN51" s="215"/>
      <c r="EO51" s="215"/>
      <c r="EP51" s="215"/>
      <c r="EQ51" s="215"/>
      <c r="ER51" s="215"/>
      <c r="ES51" s="215"/>
      <c r="ET51" s="215"/>
      <c r="EU51" s="215"/>
      <c r="EV51" s="215"/>
      <c r="EW51" s="215"/>
      <c r="EX51" s="215"/>
      <c r="EY51" s="215"/>
      <c r="EZ51" s="215"/>
      <c r="FA51" s="215"/>
      <c r="FB51" s="215"/>
      <c r="FC51" s="215"/>
      <c r="FD51" s="215"/>
      <c r="FE51" s="215"/>
      <c r="FF51" s="215"/>
      <c r="FG51" s="215"/>
      <c r="FH51" s="215"/>
      <c r="FI51" s="215"/>
      <c r="FJ51" s="215"/>
      <c r="FK51" s="215"/>
      <c r="FL51" s="215"/>
      <c r="FM51" s="215"/>
      <c r="FN51" s="215"/>
      <c r="FO51" s="215"/>
      <c r="FP51" s="215"/>
      <c r="FQ51" s="215"/>
      <c r="FR51" s="215"/>
      <c r="FS51" s="215"/>
      <c r="FT51" s="215"/>
      <c r="FU51" s="215"/>
      <c r="FV51" s="215"/>
      <c r="FW51" s="215"/>
      <c r="FX51" s="215"/>
      <c r="FY51" s="215"/>
      <c r="FZ51" s="215"/>
      <c r="GA51" s="215"/>
      <c r="GB51" s="215"/>
      <c r="GC51" s="215"/>
      <c r="GD51" s="215"/>
      <c r="GE51" s="215"/>
      <c r="GF51" s="215"/>
      <c r="GG51" s="215"/>
      <c r="GH51" s="215"/>
      <c r="GI51" s="215"/>
      <c r="GJ51" s="215"/>
      <c r="GK51" s="215"/>
      <c r="GL51" s="215"/>
      <c r="GM51" s="215"/>
      <c r="GN51" s="215"/>
      <c r="GO51" s="215"/>
      <c r="GP51" s="215"/>
      <c r="GQ51" s="215"/>
      <c r="GR51" s="215"/>
      <c r="GS51" s="215"/>
      <c r="GT51" s="215"/>
      <c r="GU51" s="215"/>
      <c r="GV51" s="215"/>
      <c r="GW51" s="215"/>
      <c r="GX51" s="215"/>
      <c r="GY51" s="215"/>
      <c r="GZ51" s="215"/>
      <c r="HA51" s="215"/>
      <c r="HB51" s="215"/>
      <c r="HC51" s="215"/>
      <c r="HD51" s="215"/>
      <c r="HE51" s="215"/>
      <c r="HF51" s="215"/>
      <c r="HG51" s="215"/>
      <c r="HH51" s="215"/>
      <c r="HI51" s="215"/>
      <c r="HJ51" s="215"/>
      <c r="HK51" s="215"/>
      <c r="HL51" s="215"/>
      <c r="HM51" s="215"/>
      <c r="HN51" s="215"/>
      <c r="HO51" s="215"/>
      <c r="HP51" s="215"/>
      <c r="HQ51" s="215"/>
      <c r="HR51" s="215"/>
      <c r="HS51" s="215"/>
      <c r="HT51" s="215"/>
      <c r="HU51" s="215"/>
      <c r="HV51" s="215"/>
      <c r="HW51" s="215"/>
      <c r="HX51" s="215"/>
      <c r="HY51" s="215"/>
      <c r="HZ51" s="215"/>
      <c r="IA51" s="215"/>
      <c r="IB51" s="215"/>
      <c r="IC51" s="215"/>
      <c r="ID51" s="215"/>
      <c r="IE51" s="215"/>
      <c r="IF51" s="215"/>
      <c r="IG51" s="215"/>
      <c r="IH51" s="215"/>
      <c r="II51" s="215"/>
      <c r="IJ51" s="215"/>
      <c r="IK51" s="215"/>
      <c r="IL51" s="215"/>
      <c r="IM51" s="215"/>
      <c r="IN51" s="215"/>
      <c r="IO51" s="215"/>
      <c r="IP51" s="215"/>
      <c r="IQ51" s="215"/>
      <c r="IR51" s="215"/>
      <c r="IS51" s="215"/>
      <c r="IT51" s="215"/>
      <c r="IU51" s="215"/>
      <c r="IV51" s="215"/>
    </row>
    <row r="52" spans="1:256" ht="14" customHeight="1">
      <c r="A52" s="244"/>
      <c r="B52" s="245"/>
      <c r="C52" s="245"/>
      <c r="D52" s="246"/>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5"/>
      <c r="BR52" s="215"/>
      <c r="BS52" s="215"/>
      <c r="BT52" s="215"/>
      <c r="BU52" s="215"/>
      <c r="BV52" s="215"/>
      <c r="BW52" s="215"/>
      <c r="BX52" s="215"/>
      <c r="BY52" s="215"/>
      <c r="BZ52" s="215"/>
      <c r="CA52" s="215"/>
      <c r="CB52" s="215"/>
      <c r="CC52" s="215"/>
      <c r="CD52" s="215"/>
      <c r="CE52" s="215"/>
      <c r="CF52" s="215"/>
      <c r="CG52" s="215"/>
      <c r="CH52" s="215"/>
      <c r="CI52" s="215"/>
      <c r="CJ52" s="215"/>
      <c r="CK52" s="215"/>
      <c r="CL52" s="215"/>
      <c r="CM52" s="215"/>
      <c r="CN52" s="215"/>
      <c r="CO52" s="215"/>
      <c r="CP52" s="215"/>
      <c r="CQ52" s="215"/>
      <c r="CR52" s="215"/>
      <c r="CS52" s="215"/>
      <c r="CT52" s="215"/>
      <c r="CU52" s="215"/>
      <c r="CV52" s="215"/>
      <c r="CW52" s="215"/>
      <c r="CX52" s="215"/>
      <c r="CY52" s="215"/>
      <c r="CZ52" s="215"/>
      <c r="DA52" s="215"/>
      <c r="DB52" s="215"/>
      <c r="DC52" s="215"/>
      <c r="DD52" s="215"/>
      <c r="DE52" s="215"/>
      <c r="DF52" s="215"/>
      <c r="DG52" s="215"/>
      <c r="DH52" s="215"/>
      <c r="DI52" s="215"/>
      <c r="DJ52" s="215"/>
      <c r="DK52" s="215"/>
      <c r="DL52" s="215"/>
      <c r="DM52" s="215"/>
      <c r="DN52" s="215"/>
      <c r="DO52" s="215"/>
      <c r="DP52" s="215"/>
      <c r="DQ52" s="215"/>
      <c r="DR52" s="215"/>
      <c r="DS52" s="215"/>
      <c r="DT52" s="215"/>
      <c r="DU52" s="215"/>
      <c r="DV52" s="215"/>
      <c r="DW52" s="215"/>
      <c r="DX52" s="215"/>
      <c r="DY52" s="215"/>
      <c r="DZ52" s="215"/>
      <c r="EA52" s="215"/>
      <c r="EB52" s="215"/>
      <c r="EC52" s="215"/>
      <c r="ED52" s="215"/>
      <c r="EE52" s="215"/>
      <c r="EF52" s="215"/>
      <c r="EG52" s="215"/>
      <c r="EH52" s="215"/>
      <c r="EI52" s="215"/>
      <c r="EJ52" s="215"/>
      <c r="EK52" s="215"/>
      <c r="EL52" s="215"/>
      <c r="EM52" s="215"/>
      <c r="EN52" s="215"/>
      <c r="EO52" s="215"/>
      <c r="EP52" s="215"/>
      <c r="EQ52" s="215"/>
      <c r="ER52" s="215"/>
      <c r="ES52" s="215"/>
      <c r="ET52" s="215"/>
      <c r="EU52" s="215"/>
      <c r="EV52" s="215"/>
      <c r="EW52" s="215"/>
      <c r="EX52" s="215"/>
      <c r="EY52" s="215"/>
      <c r="EZ52" s="215"/>
      <c r="FA52" s="215"/>
      <c r="FB52" s="215"/>
      <c r="FC52" s="215"/>
      <c r="FD52" s="215"/>
      <c r="FE52" s="215"/>
      <c r="FF52" s="215"/>
      <c r="FG52" s="215"/>
      <c r="FH52" s="215"/>
      <c r="FI52" s="215"/>
      <c r="FJ52" s="215"/>
      <c r="FK52" s="215"/>
      <c r="FL52" s="215"/>
      <c r="FM52" s="215"/>
      <c r="FN52" s="215"/>
      <c r="FO52" s="215"/>
      <c r="FP52" s="215"/>
      <c r="FQ52" s="215"/>
      <c r="FR52" s="215"/>
      <c r="FS52" s="215"/>
      <c r="FT52" s="215"/>
      <c r="FU52" s="215"/>
      <c r="FV52" s="215"/>
      <c r="FW52" s="215"/>
      <c r="FX52" s="215"/>
      <c r="FY52" s="215"/>
      <c r="FZ52" s="215"/>
      <c r="GA52" s="215"/>
      <c r="GB52" s="215"/>
      <c r="GC52" s="215"/>
      <c r="GD52" s="215"/>
      <c r="GE52" s="215"/>
      <c r="GF52" s="215"/>
      <c r="GG52" s="215"/>
      <c r="GH52" s="215"/>
      <c r="GI52" s="215"/>
      <c r="GJ52" s="215"/>
      <c r="GK52" s="215"/>
      <c r="GL52" s="215"/>
      <c r="GM52" s="215"/>
      <c r="GN52" s="215"/>
      <c r="GO52" s="215"/>
      <c r="GP52" s="215"/>
      <c r="GQ52" s="215"/>
      <c r="GR52" s="215"/>
      <c r="GS52" s="215"/>
      <c r="GT52" s="215"/>
      <c r="GU52" s="215"/>
      <c r="GV52" s="215"/>
      <c r="GW52" s="215"/>
      <c r="GX52" s="215"/>
      <c r="GY52" s="215"/>
      <c r="GZ52" s="215"/>
      <c r="HA52" s="215"/>
      <c r="HB52" s="215"/>
      <c r="HC52" s="215"/>
      <c r="HD52" s="215"/>
      <c r="HE52" s="215"/>
      <c r="HF52" s="215"/>
      <c r="HG52" s="215"/>
      <c r="HH52" s="215"/>
      <c r="HI52" s="215"/>
      <c r="HJ52" s="215"/>
      <c r="HK52" s="215"/>
      <c r="HL52" s="215"/>
      <c r="HM52" s="215"/>
      <c r="HN52" s="215"/>
      <c r="HO52" s="215"/>
      <c r="HP52" s="215"/>
      <c r="HQ52" s="215"/>
      <c r="HR52" s="215"/>
      <c r="HS52" s="215"/>
      <c r="HT52" s="215"/>
      <c r="HU52" s="215"/>
      <c r="HV52" s="215"/>
      <c r="HW52" s="215"/>
      <c r="HX52" s="215"/>
      <c r="HY52" s="215"/>
      <c r="HZ52" s="215"/>
      <c r="IA52" s="215"/>
      <c r="IB52" s="215"/>
      <c r="IC52" s="215"/>
      <c r="ID52" s="215"/>
      <c r="IE52" s="215"/>
      <c r="IF52" s="215"/>
      <c r="IG52" s="215"/>
      <c r="IH52" s="215"/>
      <c r="II52" s="215"/>
      <c r="IJ52" s="215"/>
      <c r="IK52" s="215"/>
      <c r="IL52" s="215"/>
      <c r="IM52" s="215"/>
      <c r="IN52" s="215"/>
      <c r="IO52" s="215"/>
      <c r="IP52" s="215"/>
      <c r="IQ52" s="215"/>
      <c r="IR52" s="215"/>
      <c r="IS52" s="215"/>
      <c r="IT52" s="215"/>
      <c r="IU52" s="215"/>
      <c r="IV52" s="215"/>
    </row>
    <row r="53" spans="1:256" ht="14" customHeight="1">
      <c r="A53" s="244"/>
      <c r="B53" s="245"/>
      <c r="C53" s="245"/>
      <c r="D53" s="246"/>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c r="BR53" s="215"/>
      <c r="BS53" s="215"/>
      <c r="BT53" s="215"/>
      <c r="BU53" s="215"/>
      <c r="BV53" s="215"/>
      <c r="BW53" s="215"/>
      <c r="BX53" s="215"/>
      <c r="BY53" s="215"/>
      <c r="BZ53" s="215"/>
      <c r="CA53" s="215"/>
      <c r="CB53" s="215"/>
      <c r="CC53" s="215"/>
      <c r="CD53" s="215"/>
      <c r="CE53" s="215"/>
      <c r="CF53" s="215"/>
      <c r="CG53" s="215"/>
      <c r="CH53" s="215"/>
      <c r="CI53" s="215"/>
      <c r="CJ53" s="215"/>
      <c r="CK53" s="215"/>
      <c r="CL53" s="215"/>
      <c r="CM53" s="215"/>
      <c r="CN53" s="215"/>
      <c r="CO53" s="215"/>
      <c r="CP53" s="215"/>
      <c r="CQ53" s="215"/>
      <c r="CR53" s="215"/>
      <c r="CS53" s="215"/>
      <c r="CT53" s="215"/>
      <c r="CU53" s="215"/>
      <c r="CV53" s="215"/>
      <c r="CW53" s="215"/>
      <c r="CX53" s="215"/>
      <c r="CY53" s="215"/>
      <c r="CZ53" s="215"/>
      <c r="DA53" s="215"/>
      <c r="DB53" s="215"/>
      <c r="DC53" s="215"/>
      <c r="DD53" s="215"/>
      <c r="DE53" s="215"/>
      <c r="DF53" s="215"/>
      <c r="DG53" s="215"/>
      <c r="DH53" s="215"/>
      <c r="DI53" s="215"/>
      <c r="DJ53" s="215"/>
      <c r="DK53" s="215"/>
      <c r="DL53" s="215"/>
      <c r="DM53" s="215"/>
      <c r="DN53" s="215"/>
      <c r="DO53" s="215"/>
      <c r="DP53" s="215"/>
      <c r="DQ53" s="215"/>
      <c r="DR53" s="215"/>
      <c r="DS53" s="215"/>
      <c r="DT53" s="215"/>
      <c r="DU53" s="215"/>
      <c r="DV53" s="215"/>
      <c r="DW53" s="215"/>
      <c r="DX53" s="215"/>
      <c r="DY53" s="215"/>
      <c r="DZ53" s="215"/>
      <c r="EA53" s="215"/>
      <c r="EB53" s="215"/>
      <c r="EC53" s="215"/>
      <c r="ED53" s="215"/>
      <c r="EE53" s="215"/>
      <c r="EF53" s="215"/>
      <c r="EG53" s="215"/>
      <c r="EH53" s="215"/>
      <c r="EI53" s="215"/>
      <c r="EJ53" s="215"/>
      <c r="EK53" s="215"/>
      <c r="EL53" s="215"/>
      <c r="EM53" s="215"/>
      <c r="EN53" s="215"/>
      <c r="EO53" s="215"/>
      <c r="EP53" s="215"/>
      <c r="EQ53" s="215"/>
      <c r="ER53" s="215"/>
      <c r="ES53" s="215"/>
      <c r="ET53" s="215"/>
      <c r="EU53" s="215"/>
      <c r="EV53" s="215"/>
      <c r="EW53" s="215"/>
      <c r="EX53" s="215"/>
      <c r="EY53" s="215"/>
      <c r="EZ53" s="215"/>
      <c r="FA53" s="215"/>
      <c r="FB53" s="215"/>
      <c r="FC53" s="215"/>
      <c r="FD53" s="215"/>
      <c r="FE53" s="215"/>
      <c r="FF53" s="215"/>
      <c r="FG53" s="215"/>
      <c r="FH53" s="215"/>
      <c r="FI53" s="215"/>
      <c r="FJ53" s="215"/>
      <c r="FK53" s="215"/>
      <c r="FL53" s="215"/>
      <c r="FM53" s="215"/>
      <c r="FN53" s="215"/>
      <c r="FO53" s="215"/>
      <c r="FP53" s="215"/>
      <c r="FQ53" s="215"/>
      <c r="FR53" s="215"/>
      <c r="FS53" s="215"/>
      <c r="FT53" s="215"/>
      <c r="FU53" s="215"/>
      <c r="FV53" s="215"/>
      <c r="FW53" s="215"/>
      <c r="FX53" s="215"/>
      <c r="FY53" s="215"/>
      <c r="FZ53" s="215"/>
      <c r="GA53" s="215"/>
      <c r="GB53" s="215"/>
      <c r="GC53" s="215"/>
      <c r="GD53" s="215"/>
      <c r="GE53" s="215"/>
      <c r="GF53" s="215"/>
      <c r="GG53" s="215"/>
      <c r="GH53" s="215"/>
      <c r="GI53" s="215"/>
      <c r="GJ53" s="215"/>
      <c r="GK53" s="215"/>
      <c r="GL53" s="215"/>
      <c r="GM53" s="215"/>
      <c r="GN53" s="215"/>
      <c r="GO53" s="215"/>
      <c r="GP53" s="215"/>
      <c r="GQ53" s="215"/>
      <c r="GR53" s="215"/>
      <c r="GS53" s="215"/>
      <c r="GT53" s="215"/>
      <c r="GU53" s="215"/>
      <c r="GV53" s="215"/>
      <c r="GW53" s="215"/>
      <c r="GX53" s="215"/>
      <c r="GY53" s="215"/>
      <c r="GZ53" s="215"/>
      <c r="HA53" s="215"/>
      <c r="HB53" s="215"/>
      <c r="HC53" s="215"/>
      <c r="HD53" s="215"/>
      <c r="HE53" s="215"/>
      <c r="HF53" s="215"/>
      <c r="HG53" s="215"/>
      <c r="HH53" s="215"/>
      <c r="HI53" s="215"/>
      <c r="HJ53" s="215"/>
      <c r="HK53" s="215"/>
      <c r="HL53" s="215"/>
      <c r="HM53" s="215"/>
      <c r="HN53" s="215"/>
      <c r="HO53" s="215"/>
      <c r="HP53" s="215"/>
      <c r="HQ53" s="215"/>
      <c r="HR53" s="215"/>
      <c r="HS53" s="215"/>
      <c r="HT53" s="215"/>
      <c r="HU53" s="215"/>
      <c r="HV53" s="215"/>
      <c r="HW53" s="215"/>
      <c r="HX53" s="215"/>
      <c r="HY53" s="215"/>
      <c r="HZ53" s="215"/>
      <c r="IA53" s="215"/>
      <c r="IB53" s="215"/>
      <c r="IC53" s="215"/>
      <c r="ID53" s="215"/>
      <c r="IE53" s="215"/>
      <c r="IF53" s="215"/>
      <c r="IG53" s="215"/>
      <c r="IH53" s="215"/>
      <c r="II53" s="215"/>
      <c r="IJ53" s="215"/>
      <c r="IK53" s="215"/>
      <c r="IL53" s="215"/>
      <c r="IM53" s="215"/>
      <c r="IN53" s="215"/>
      <c r="IO53" s="215"/>
      <c r="IP53" s="215"/>
      <c r="IQ53" s="215"/>
      <c r="IR53" s="215"/>
      <c r="IS53" s="215"/>
      <c r="IT53" s="215"/>
      <c r="IU53" s="215"/>
      <c r="IV53" s="215"/>
    </row>
    <row r="54" spans="1:256" ht="14" customHeight="1" thickBot="1">
      <c r="A54" s="192"/>
      <c r="B54" s="140"/>
      <c r="C54" s="140"/>
      <c r="D54" s="141"/>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c r="BZ54" s="62"/>
      <c r="CA54" s="62"/>
      <c r="CB54" s="62"/>
      <c r="CC54" s="62"/>
      <c r="CD54" s="62"/>
      <c r="CE54" s="62"/>
      <c r="CF54" s="62"/>
      <c r="CG54" s="62"/>
      <c r="CH54" s="62"/>
      <c r="CI54" s="62"/>
      <c r="CJ54" s="62"/>
      <c r="CK54" s="62"/>
      <c r="CL54" s="62"/>
      <c r="CM54" s="62"/>
      <c r="CN54" s="62"/>
      <c r="CO54" s="62"/>
      <c r="CP54" s="62"/>
      <c r="CQ54" s="62"/>
      <c r="CR54" s="62"/>
      <c r="CS54" s="62"/>
      <c r="CT54" s="62"/>
      <c r="CU54" s="62"/>
      <c r="CV54" s="62"/>
      <c r="CW54" s="62"/>
      <c r="CX54" s="62"/>
      <c r="CY54" s="62"/>
      <c r="CZ54" s="62"/>
      <c r="DA54" s="62"/>
      <c r="DB54" s="62"/>
      <c r="DC54" s="62"/>
      <c r="DD54" s="62"/>
      <c r="DE54" s="62"/>
      <c r="DF54" s="62"/>
      <c r="DG54" s="62"/>
      <c r="DH54" s="62"/>
      <c r="DI54" s="62"/>
      <c r="DJ54" s="62"/>
      <c r="DK54" s="62"/>
      <c r="DL54" s="62"/>
      <c r="DM54" s="62"/>
      <c r="DN54" s="62"/>
      <c r="DO54" s="62"/>
      <c r="DP54" s="62"/>
      <c r="DQ54" s="62"/>
      <c r="DR54" s="62"/>
      <c r="DS54" s="62"/>
      <c r="DT54" s="62"/>
      <c r="DU54" s="62"/>
      <c r="DV54" s="62"/>
      <c r="DW54" s="62"/>
      <c r="DX54" s="62"/>
      <c r="DY54" s="62"/>
      <c r="DZ54" s="62"/>
      <c r="EA54" s="62"/>
      <c r="EB54" s="62"/>
      <c r="EC54" s="62"/>
      <c r="ED54" s="62"/>
      <c r="EE54" s="62"/>
      <c r="EF54" s="62"/>
      <c r="EG54" s="62"/>
      <c r="EH54" s="62"/>
      <c r="EI54" s="62"/>
      <c r="EJ54" s="62"/>
      <c r="EK54" s="62"/>
      <c r="EL54" s="62"/>
      <c r="EM54" s="62"/>
      <c r="EN54" s="62"/>
      <c r="EO54" s="62"/>
      <c r="EP54" s="62"/>
      <c r="EQ54" s="62"/>
      <c r="ER54" s="62"/>
      <c r="ES54" s="62"/>
      <c r="ET54" s="62"/>
      <c r="EU54" s="62"/>
      <c r="EV54" s="62"/>
      <c r="EW54" s="62"/>
      <c r="EX54" s="62"/>
      <c r="EY54" s="62"/>
      <c r="EZ54" s="62"/>
      <c r="FA54" s="62"/>
      <c r="FB54" s="62"/>
      <c r="FC54" s="62"/>
      <c r="FD54" s="62"/>
      <c r="FE54" s="62"/>
      <c r="FF54" s="62"/>
      <c r="FG54" s="62"/>
      <c r="FH54" s="62"/>
      <c r="FI54" s="62"/>
      <c r="FJ54" s="62"/>
      <c r="FK54" s="62"/>
      <c r="FL54" s="62"/>
      <c r="FM54" s="62"/>
      <c r="FN54" s="62"/>
      <c r="FO54" s="62"/>
      <c r="FP54" s="62"/>
      <c r="FQ54" s="62"/>
      <c r="FR54" s="62"/>
      <c r="FS54" s="62"/>
      <c r="FT54" s="62"/>
      <c r="FU54" s="62"/>
      <c r="FV54" s="62"/>
      <c r="FW54" s="62"/>
      <c r="FX54" s="62"/>
      <c r="FY54" s="62"/>
      <c r="FZ54" s="62"/>
      <c r="GA54" s="62"/>
      <c r="GB54" s="62"/>
      <c r="GC54" s="62"/>
      <c r="GD54" s="62"/>
      <c r="GE54" s="62"/>
      <c r="GF54" s="62"/>
      <c r="GG54" s="62"/>
      <c r="GH54" s="62"/>
      <c r="GI54" s="62"/>
      <c r="GJ54" s="62"/>
      <c r="GK54" s="62"/>
      <c r="GL54" s="62"/>
      <c r="GM54" s="62"/>
      <c r="GN54" s="62"/>
      <c r="GO54" s="62"/>
      <c r="GP54" s="62"/>
      <c r="GQ54" s="62"/>
      <c r="GR54" s="62"/>
      <c r="GS54" s="62"/>
      <c r="GT54" s="62"/>
      <c r="GU54" s="62"/>
      <c r="GV54" s="62"/>
      <c r="GW54" s="62"/>
      <c r="GX54" s="62"/>
      <c r="GY54" s="62"/>
      <c r="GZ54" s="62"/>
      <c r="HA54" s="62"/>
      <c r="HB54" s="62"/>
      <c r="HC54" s="62"/>
      <c r="HD54" s="62"/>
      <c r="HE54" s="62"/>
      <c r="HF54" s="62"/>
      <c r="HG54" s="62"/>
      <c r="HH54" s="62"/>
      <c r="HI54" s="62"/>
      <c r="HJ54" s="62"/>
      <c r="HK54" s="62"/>
      <c r="HL54" s="62"/>
      <c r="HM54" s="62"/>
      <c r="HN54" s="62"/>
      <c r="HO54" s="62"/>
      <c r="HP54" s="62"/>
      <c r="HQ54" s="62"/>
      <c r="HR54" s="62"/>
      <c r="HS54" s="62"/>
      <c r="HT54" s="62"/>
      <c r="HU54" s="62"/>
      <c r="HV54" s="62"/>
      <c r="HW54" s="62"/>
      <c r="HX54" s="62"/>
      <c r="HY54" s="62"/>
      <c r="HZ54" s="62"/>
      <c r="IA54" s="62"/>
      <c r="IB54" s="62"/>
      <c r="IC54" s="62"/>
      <c r="ID54" s="62"/>
      <c r="IE54" s="62"/>
      <c r="IF54" s="62"/>
      <c r="IG54" s="62"/>
      <c r="IH54" s="62"/>
      <c r="II54" s="62"/>
      <c r="IJ54" s="62"/>
      <c r="IK54" s="62"/>
      <c r="IL54" s="62"/>
      <c r="IM54" s="62"/>
      <c r="IN54" s="62"/>
      <c r="IO54" s="62"/>
      <c r="IP54" s="62"/>
      <c r="IQ54" s="62"/>
      <c r="IR54" s="62"/>
      <c r="IS54" s="62"/>
      <c r="IT54" s="62"/>
      <c r="IU54" s="62"/>
      <c r="IV54" s="62"/>
    </row>
    <row r="55" spans="1:256">
      <c r="A55" s="62"/>
      <c r="B55" s="62"/>
      <c r="C55" s="62"/>
      <c r="D55" s="154" t="s">
        <v>1652</v>
      </c>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c r="CC55" s="62"/>
      <c r="CD55" s="62"/>
      <c r="CE55" s="62"/>
      <c r="CF55" s="62"/>
      <c r="CG55" s="62"/>
      <c r="CH55" s="62"/>
      <c r="CI55" s="62"/>
      <c r="CJ55" s="62"/>
      <c r="CK55" s="62"/>
      <c r="CL55" s="62"/>
      <c r="CM55" s="62"/>
      <c r="CN55" s="62"/>
      <c r="CO55" s="62"/>
      <c r="CP55" s="62"/>
      <c r="CQ55" s="62"/>
      <c r="CR55" s="62"/>
      <c r="CS55" s="62"/>
      <c r="CT55" s="62"/>
      <c r="CU55" s="62"/>
      <c r="CV55" s="62"/>
      <c r="CW55" s="62"/>
      <c r="CX55" s="62"/>
      <c r="CY55" s="62"/>
      <c r="CZ55" s="62"/>
      <c r="DA55" s="62"/>
      <c r="DB55" s="62"/>
      <c r="DC55" s="62"/>
      <c r="DD55" s="62"/>
      <c r="DE55" s="62"/>
      <c r="DF55" s="62"/>
      <c r="DG55" s="62"/>
      <c r="DH55" s="62"/>
      <c r="DI55" s="62"/>
      <c r="DJ55" s="62"/>
      <c r="DK55" s="62"/>
      <c r="DL55" s="62"/>
      <c r="DM55" s="62"/>
      <c r="DN55" s="62"/>
      <c r="DO55" s="62"/>
      <c r="DP55" s="62"/>
      <c r="DQ55" s="62"/>
      <c r="DR55" s="62"/>
      <c r="DS55" s="62"/>
      <c r="DT55" s="62"/>
      <c r="DU55" s="62"/>
      <c r="DV55" s="62"/>
      <c r="DW55" s="62"/>
      <c r="DX55" s="62"/>
      <c r="DY55" s="62"/>
      <c r="DZ55" s="62"/>
      <c r="EA55" s="62"/>
      <c r="EB55" s="62"/>
      <c r="EC55" s="62"/>
      <c r="ED55" s="62"/>
      <c r="EE55" s="62"/>
      <c r="EF55" s="62"/>
      <c r="EG55" s="62"/>
      <c r="EH55" s="62"/>
      <c r="EI55" s="62"/>
      <c r="EJ55" s="62"/>
      <c r="EK55" s="62"/>
      <c r="EL55" s="62"/>
      <c r="EM55" s="62"/>
      <c r="EN55" s="62"/>
      <c r="EO55" s="62"/>
      <c r="EP55" s="62"/>
      <c r="EQ55" s="62"/>
      <c r="ER55" s="62"/>
      <c r="ES55" s="62"/>
      <c r="ET55" s="62"/>
      <c r="EU55" s="62"/>
      <c r="EV55" s="62"/>
      <c r="EW55" s="62"/>
      <c r="EX55" s="62"/>
      <c r="EY55" s="62"/>
      <c r="EZ55" s="62"/>
      <c r="FA55" s="62"/>
      <c r="FB55" s="62"/>
      <c r="FC55" s="62"/>
      <c r="FD55" s="62"/>
      <c r="FE55" s="62"/>
      <c r="FF55" s="62"/>
      <c r="FG55" s="62"/>
      <c r="FH55" s="62"/>
      <c r="FI55" s="62"/>
      <c r="FJ55" s="62"/>
      <c r="FK55" s="62"/>
      <c r="FL55" s="62"/>
      <c r="FM55" s="62"/>
      <c r="FN55" s="62"/>
      <c r="FO55" s="62"/>
      <c r="FP55" s="62"/>
      <c r="FQ55" s="62"/>
      <c r="FR55" s="62"/>
      <c r="FS55" s="62"/>
      <c r="FT55" s="62"/>
      <c r="FU55" s="62"/>
      <c r="FV55" s="62"/>
      <c r="FW55" s="62"/>
      <c r="FX55" s="62"/>
      <c r="FY55" s="62"/>
      <c r="FZ55" s="62"/>
      <c r="GA55" s="62"/>
      <c r="GB55" s="62"/>
      <c r="GC55" s="62"/>
      <c r="GD55" s="62"/>
      <c r="GE55" s="62"/>
      <c r="GF55" s="62"/>
      <c r="GG55" s="62"/>
      <c r="GH55" s="62"/>
      <c r="GI55" s="62"/>
      <c r="GJ55" s="62"/>
      <c r="GK55" s="62"/>
      <c r="GL55" s="62"/>
      <c r="GM55" s="62"/>
      <c r="GN55" s="62"/>
      <c r="GO55" s="62"/>
      <c r="GP55" s="62"/>
      <c r="GQ55" s="62"/>
      <c r="GR55" s="62"/>
      <c r="GS55" s="62"/>
      <c r="GT55" s="62"/>
      <c r="GU55" s="62"/>
      <c r="GV55" s="62"/>
      <c r="GW55" s="62"/>
      <c r="GX55" s="62"/>
      <c r="GY55" s="62"/>
      <c r="GZ55" s="62"/>
      <c r="HA55" s="62"/>
      <c r="HB55" s="62"/>
      <c r="HC55" s="62"/>
      <c r="HD55" s="62"/>
      <c r="HE55" s="62"/>
      <c r="HF55" s="62"/>
      <c r="HG55" s="62"/>
      <c r="HH55" s="62"/>
      <c r="HI55" s="62"/>
      <c r="HJ55" s="62"/>
      <c r="HK55" s="62"/>
      <c r="HL55" s="62"/>
      <c r="HM55" s="62"/>
      <c r="HN55" s="62"/>
      <c r="HO55" s="62"/>
      <c r="HP55" s="62"/>
      <c r="HQ55" s="62"/>
      <c r="HR55" s="62"/>
      <c r="HS55" s="62"/>
      <c r="HT55" s="62"/>
      <c r="HU55" s="62"/>
      <c r="HV55" s="62"/>
      <c r="HW55" s="62"/>
      <c r="HX55" s="62"/>
      <c r="HY55" s="62"/>
      <c r="HZ55" s="62"/>
      <c r="IA55" s="62"/>
      <c r="IB55" s="62"/>
      <c r="IC55" s="62"/>
      <c r="ID55" s="62"/>
      <c r="IE55" s="62"/>
      <c r="IF55" s="62"/>
      <c r="IG55" s="62"/>
      <c r="IH55" s="62"/>
      <c r="II55" s="62"/>
      <c r="IJ55" s="62"/>
      <c r="IK55" s="62"/>
      <c r="IL55" s="62"/>
      <c r="IM55" s="62"/>
      <c r="IN55" s="62"/>
      <c r="IO55" s="62"/>
      <c r="IP55" s="62"/>
      <c r="IQ55" s="62"/>
      <c r="IR55" s="62"/>
      <c r="IS55" s="62"/>
      <c r="IT55" s="62"/>
      <c r="IU55" s="62"/>
      <c r="IV55" s="62"/>
    </row>
    <row r="56" spans="1:256">
      <c r="A56" s="128" t="s">
        <v>335</v>
      </c>
      <c r="B56" s="101"/>
      <c r="C56" s="101"/>
      <c r="D56" s="101"/>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c r="BO56" s="62"/>
      <c r="BP56" s="62"/>
      <c r="BQ56" s="62"/>
      <c r="BR56" s="62"/>
      <c r="BS56" s="62"/>
      <c r="BT56" s="62"/>
      <c r="BU56" s="62"/>
      <c r="BV56" s="62"/>
      <c r="BW56" s="62"/>
      <c r="BX56" s="62"/>
      <c r="BY56" s="62"/>
      <c r="BZ56" s="62"/>
      <c r="CA56" s="62"/>
      <c r="CB56" s="62"/>
      <c r="CC56" s="62"/>
      <c r="CD56" s="62"/>
      <c r="CE56" s="62"/>
      <c r="CF56" s="62"/>
      <c r="CG56" s="62"/>
      <c r="CH56" s="62"/>
      <c r="CI56" s="62"/>
      <c r="CJ56" s="62"/>
      <c r="CK56" s="62"/>
      <c r="CL56" s="62"/>
      <c r="CM56" s="62"/>
      <c r="CN56" s="62"/>
      <c r="CO56" s="62"/>
      <c r="CP56" s="62"/>
      <c r="CQ56" s="62"/>
      <c r="CR56" s="62"/>
      <c r="CS56" s="62"/>
      <c r="CT56" s="62"/>
      <c r="CU56" s="62"/>
      <c r="CV56" s="62"/>
      <c r="CW56" s="62"/>
      <c r="CX56" s="62"/>
      <c r="CY56" s="62"/>
      <c r="CZ56" s="62"/>
      <c r="DA56" s="62"/>
      <c r="DB56" s="62"/>
      <c r="DC56" s="62"/>
      <c r="DD56" s="62"/>
      <c r="DE56" s="62"/>
      <c r="DF56" s="62"/>
      <c r="DG56" s="62"/>
      <c r="DH56" s="62"/>
      <c r="DI56" s="62"/>
      <c r="DJ56" s="62"/>
      <c r="DK56" s="62"/>
      <c r="DL56" s="62"/>
      <c r="DM56" s="62"/>
      <c r="DN56" s="62"/>
      <c r="DO56" s="62"/>
      <c r="DP56" s="62"/>
      <c r="DQ56" s="62"/>
      <c r="DR56" s="62"/>
      <c r="DS56" s="62"/>
      <c r="DT56" s="62"/>
      <c r="DU56" s="62"/>
      <c r="DV56" s="62"/>
      <c r="DW56" s="62"/>
      <c r="DX56" s="62"/>
      <c r="DY56" s="62"/>
      <c r="DZ56" s="62"/>
      <c r="EA56" s="62"/>
      <c r="EB56" s="62"/>
      <c r="EC56" s="62"/>
      <c r="ED56" s="62"/>
      <c r="EE56" s="62"/>
      <c r="EF56" s="62"/>
      <c r="EG56" s="62"/>
      <c r="EH56" s="62"/>
      <c r="EI56" s="62"/>
      <c r="EJ56" s="62"/>
      <c r="EK56" s="62"/>
      <c r="EL56" s="62"/>
      <c r="EM56" s="62"/>
      <c r="EN56" s="62"/>
      <c r="EO56" s="62"/>
      <c r="EP56" s="62"/>
      <c r="EQ56" s="62"/>
      <c r="ER56" s="62"/>
      <c r="ES56" s="62"/>
      <c r="ET56" s="62"/>
      <c r="EU56" s="62"/>
      <c r="EV56" s="62"/>
      <c r="EW56" s="62"/>
      <c r="EX56" s="62"/>
      <c r="EY56" s="62"/>
      <c r="EZ56" s="62"/>
      <c r="FA56" s="62"/>
      <c r="FB56" s="62"/>
      <c r="FC56" s="62"/>
      <c r="FD56" s="62"/>
      <c r="FE56" s="62"/>
      <c r="FF56" s="62"/>
      <c r="FG56" s="62"/>
      <c r="FH56" s="62"/>
      <c r="FI56" s="62"/>
      <c r="FJ56" s="62"/>
      <c r="FK56" s="62"/>
      <c r="FL56" s="62"/>
      <c r="FM56" s="62"/>
      <c r="FN56" s="62"/>
      <c r="FO56" s="62"/>
      <c r="FP56" s="62"/>
      <c r="FQ56" s="62"/>
      <c r="FR56" s="62"/>
      <c r="FS56" s="62"/>
      <c r="FT56" s="62"/>
      <c r="FU56" s="62"/>
      <c r="FV56" s="62"/>
      <c r="FW56" s="62"/>
      <c r="FX56" s="62"/>
      <c r="FY56" s="62"/>
      <c r="FZ56" s="62"/>
      <c r="GA56" s="62"/>
      <c r="GB56" s="62"/>
      <c r="GC56" s="62"/>
      <c r="GD56" s="62"/>
      <c r="GE56" s="62"/>
      <c r="GF56" s="62"/>
      <c r="GG56" s="62"/>
      <c r="GH56" s="62"/>
      <c r="GI56" s="62"/>
      <c r="GJ56" s="62"/>
      <c r="GK56" s="62"/>
      <c r="GL56" s="62"/>
      <c r="GM56" s="62"/>
      <c r="GN56" s="62"/>
      <c r="GO56" s="62"/>
      <c r="GP56" s="62"/>
      <c r="GQ56" s="62"/>
      <c r="GR56" s="62"/>
      <c r="GS56" s="62"/>
      <c r="GT56" s="62"/>
      <c r="GU56" s="62"/>
      <c r="GV56" s="62"/>
      <c r="GW56" s="62"/>
      <c r="GX56" s="62"/>
      <c r="GY56" s="62"/>
      <c r="GZ56" s="62"/>
      <c r="HA56" s="62"/>
      <c r="HB56" s="62"/>
      <c r="HC56" s="62"/>
      <c r="HD56" s="62"/>
      <c r="HE56" s="62"/>
      <c r="HF56" s="62"/>
      <c r="HG56" s="62"/>
      <c r="HH56" s="62"/>
      <c r="HI56" s="62"/>
      <c r="HJ56" s="62"/>
      <c r="HK56" s="62"/>
      <c r="HL56" s="62"/>
      <c r="HM56" s="62"/>
      <c r="HN56" s="62"/>
      <c r="HO56" s="62"/>
      <c r="HP56" s="62"/>
      <c r="HQ56" s="62"/>
      <c r="HR56" s="62"/>
      <c r="HS56" s="62"/>
      <c r="HT56" s="62"/>
      <c r="HU56" s="62"/>
      <c r="HV56" s="62"/>
      <c r="HW56" s="62"/>
      <c r="HX56" s="62"/>
      <c r="HY56" s="62"/>
      <c r="HZ56" s="62"/>
      <c r="IA56" s="62"/>
      <c r="IB56" s="62"/>
      <c r="IC56" s="62"/>
      <c r="ID56" s="62"/>
      <c r="IE56" s="62"/>
      <c r="IF56" s="62"/>
      <c r="IG56" s="62"/>
      <c r="IH56" s="62"/>
      <c r="II56" s="62"/>
      <c r="IJ56" s="62"/>
      <c r="IK56" s="62"/>
      <c r="IL56" s="62"/>
      <c r="IM56" s="62"/>
      <c r="IN56" s="62"/>
      <c r="IO56" s="62"/>
      <c r="IP56" s="62"/>
      <c r="IQ56" s="62"/>
      <c r="IR56" s="62"/>
      <c r="IS56" s="62"/>
      <c r="IT56" s="62"/>
      <c r="IU56" s="62"/>
      <c r="IV56" s="62"/>
    </row>
    <row r="57" spans="1:256">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c r="EO57" s="62"/>
      <c r="EP57" s="62"/>
      <c r="EQ57" s="62"/>
      <c r="ER57" s="62"/>
      <c r="ES57" s="62"/>
      <c r="ET57" s="62"/>
      <c r="EU57" s="62"/>
      <c r="EV57" s="62"/>
      <c r="EW57" s="62"/>
      <c r="EX57" s="62"/>
      <c r="EY57" s="62"/>
      <c r="EZ57" s="62"/>
      <c r="FA57" s="62"/>
      <c r="FB57" s="62"/>
      <c r="FC57" s="62"/>
      <c r="FD57" s="62"/>
      <c r="FE57" s="62"/>
      <c r="FF57" s="62"/>
      <c r="FG57" s="62"/>
      <c r="FH57" s="62"/>
      <c r="FI57" s="62"/>
      <c r="FJ57" s="62"/>
      <c r="FK57" s="62"/>
      <c r="FL57" s="62"/>
      <c r="FM57" s="62"/>
      <c r="FN57" s="62"/>
      <c r="FO57" s="62"/>
      <c r="FP57" s="62"/>
      <c r="FQ57" s="62"/>
      <c r="FR57" s="62"/>
      <c r="FS57" s="62"/>
      <c r="FT57" s="62"/>
      <c r="FU57" s="62"/>
      <c r="FV57" s="62"/>
      <c r="FW57" s="62"/>
      <c r="FX57" s="62"/>
      <c r="FY57" s="62"/>
      <c r="FZ57" s="62"/>
      <c r="GA57" s="62"/>
      <c r="GB57" s="62"/>
      <c r="GC57" s="62"/>
      <c r="GD57" s="62"/>
      <c r="GE57" s="62"/>
      <c r="GF57" s="62"/>
      <c r="GG57" s="62"/>
      <c r="GH57" s="62"/>
      <c r="GI57" s="62"/>
      <c r="GJ57" s="62"/>
      <c r="GK57" s="62"/>
      <c r="GL57" s="62"/>
      <c r="GM57" s="62"/>
      <c r="GN57" s="62"/>
      <c r="GO57" s="62"/>
      <c r="GP57" s="62"/>
      <c r="GQ57" s="62"/>
      <c r="GR57" s="62"/>
      <c r="GS57" s="62"/>
      <c r="GT57" s="62"/>
      <c r="GU57" s="62"/>
      <c r="GV57" s="62"/>
      <c r="GW57" s="62"/>
      <c r="GX57" s="62"/>
      <c r="GY57" s="62"/>
      <c r="GZ57" s="62"/>
      <c r="HA57" s="62"/>
      <c r="HB57" s="62"/>
      <c r="HC57" s="62"/>
      <c r="HD57" s="62"/>
      <c r="HE57" s="62"/>
      <c r="HF57" s="62"/>
      <c r="HG57" s="62"/>
      <c r="HH57" s="62"/>
      <c r="HI57" s="62"/>
      <c r="HJ57" s="62"/>
      <c r="HK57" s="62"/>
      <c r="HL57" s="62"/>
      <c r="HM57" s="62"/>
      <c r="HN57" s="62"/>
      <c r="HO57" s="62"/>
      <c r="HP57" s="62"/>
      <c r="HQ57" s="62"/>
      <c r="HR57" s="62"/>
      <c r="HS57" s="62"/>
      <c r="HT57" s="62"/>
      <c r="HU57" s="62"/>
      <c r="HV57" s="62"/>
      <c r="HW57" s="62"/>
      <c r="HX57" s="62"/>
      <c r="HY57" s="62"/>
      <c r="HZ57" s="62"/>
      <c r="IA57" s="62"/>
      <c r="IB57" s="62"/>
      <c r="IC57" s="62"/>
      <c r="ID57" s="62"/>
      <c r="IE57" s="62"/>
      <c r="IF57" s="62"/>
      <c r="IG57" s="62"/>
      <c r="IH57" s="62"/>
      <c r="II57" s="62"/>
      <c r="IJ57" s="62"/>
      <c r="IK57" s="62"/>
      <c r="IL57" s="62"/>
      <c r="IM57" s="62"/>
      <c r="IN57" s="62"/>
      <c r="IO57" s="62"/>
      <c r="IP57" s="62"/>
      <c r="IQ57" s="62"/>
      <c r="IR57" s="62"/>
      <c r="IS57" s="62"/>
      <c r="IT57" s="62"/>
      <c r="IU57" s="62"/>
      <c r="IV57" s="62"/>
    </row>
    <row r="58" spans="1:256">
      <c r="A58" s="62"/>
      <c r="B58" s="566"/>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62"/>
      <c r="BY58" s="62"/>
      <c r="BZ58" s="62"/>
      <c r="CA58" s="62"/>
      <c r="CB58" s="62"/>
      <c r="CC58" s="62"/>
      <c r="CD58" s="62"/>
      <c r="CE58" s="62"/>
      <c r="CF58" s="62"/>
      <c r="CG58" s="62"/>
      <c r="CH58" s="62"/>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c r="DU58" s="62"/>
      <c r="DV58" s="62"/>
      <c r="DW58" s="62"/>
      <c r="DX58" s="62"/>
      <c r="DY58" s="62"/>
      <c r="DZ58" s="62"/>
      <c r="EA58" s="62"/>
      <c r="EB58" s="62"/>
      <c r="EC58" s="62"/>
      <c r="ED58" s="62"/>
      <c r="EE58" s="62"/>
      <c r="EF58" s="62"/>
      <c r="EG58" s="62"/>
      <c r="EH58" s="62"/>
      <c r="EI58" s="62"/>
      <c r="EJ58" s="62"/>
      <c r="EK58" s="62"/>
      <c r="EL58" s="62"/>
      <c r="EM58" s="62"/>
      <c r="EN58" s="62"/>
      <c r="EO58" s="62"/>
      <c r="EP58" s="62"/>
      <c r="EQ58" s="62"/>
      <c r="ER58" s="62"/>
      <c r="ES58" s="62"/>
      <c r="ET58" s="62"/>
      <c r="EU58" s="62"/>
      <c r="EV58" s="62"/>
      <c r="EW58" s="62"/>
      <c r="EX58" s="62"/>
      <c r="EY58" s="62"/>
      <c r="EZ58" s="62"/>
      <c r="FA58" s="62"/>
      <c r="FB58" s="62"/>
      <c r="FC58" s="62"/>
      <c r="FD58" s="62"/>
      <c r="FE58" s="62"/>
      <c r="FF58" s="62"/>
      <c r="FG58" s="62"/>
      <c r="FH58" s="62"/>
      <c r="FI58" s="62"/>
      <c r="FJ58" s="62"/>
      <c r="FK58" s="62"/>
      <c r="FL58" s="62"/>
      <c r="FM58" s="62"/>
      <c r="FN58" s="62"/>
      <c r="FO58" s="62"/>
      <c r="FP58" s="62"/>
      <c r="FQ58" s="62"/>
      <c r="FR58" s="62"/>
      <c r="FS58" s="62"/>
      <c r="FT58" s="62"/>
      <c r="FU58" s="62"/>
      <c r="FV58" s="62"/>
      <c r="FW58" s="62"/>
      <c r="FX58" s="62"/>
      <c r="FY58" s="62"/>
      <c r="FZ58" s="62"/>
      <c r="GA58" s="62"/>
      <c r="GB58" s="62"/>
      <c r="GC58" s="62"/>
      <c r="GD58" s="62"/>
      <c r="GE58" s="62"/>
      <c r="GF58" s="62"/>
      <c r="GG58" s="62"/>
      <c r="GH58" s="62"/>
      <c r="GI58" s="62"/>
      <c r="GJ58" s="62"/>
      <c r="GK58" s="62"/>
      <c r="GL58" s="62"/>
      <c r="GM58" s="62"/>
      <c r="GN58" s="62"/>
      <c r="GO58" s="62"/>
      <c r="GP58" s="62"/>
      <c r="GQ58" s="62"/>
      <c r="GR58" s="62"/>
      <c r="GS58" s="62"/>
      <c r="GT58" s="62"/>
      <c r="GU58" s="62"/>
      <c r="GV58" s="62"/>
      <c r="GW58" s="62"/>
      <c r="GX58" s="62"/>
      <c r="GY58" s="62"/>
      <c r="GZ58" s="62"/>
      <c r="HA58" s="62"/>
      <c r="HB58" s="62"/>
      <c r="HC58" s="62"/>
      <c r="HD58" s="62"/>
      <c r="HE58" s="62"/>
      <c r="HF58" s="62"/>
      <c r="HG58" s="62"/>
      <c r="HH58" s="62"/>
      <c r="HI58" s="62"/>
      <c r="HJ58" s="62"/>
      <c r="HK58" s="62"/>
      <c r="HL58" s="62"/>
      <c r="HM58" s="62"/>
      <c r="HN58" s="62"/>
      <c r="HO58" s="62"/>
      <c r="HP58" s="62"/>
      <c r="HQ58" s="62"/>
      <c r="HR58" s="62"/>
      <c r="HS58" s="62"/>
      <c r="HT58" s="62"/>
      <c r="HU58" s="62"/>
      <c r="HV58" s="62"/>
      <c r="HW58" s="62"/>
      <c r="HX58" s="62"/>
      <c r="HY58" s="62"/>
      <c r="HZ58" s="62"/>
      <c r="IA58" s="62"/>
      <c r="IB58" s="62"/>
      <c r="IC58" s="62"/>
      <c r="ID58" s="62"/>
      <c r="IE58" s="62"/>
      <c r="IF58" s="62"/>
      <c r="IG58" s="62"/>
      <c r="IH58" s="62"/>
      <c r="II58" s="62"/>
      <c r="IJ58" s="62"/>
      <c r="IK58" s="62"/>
      <c r="IL58" s="62"/>
      <c r="IM58" s="62"/>
      <c r="IN58" s="62"/>
      <c r="IO58" s="62"/>
      <c r="IP58" s="62"/>
      <c r="IQ58" s="62"/>
      <c r="IR58" s="62"/>
    </row>
    <row r="59" spans="1:256">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c r="GC59" s="62"/>
      <c r="GD59" s="62"/>
      <c r="GE59" s="62"/>
      <c r="GF59" s="62"/>
      <c r="GG59" s="62"/>
      <c r="GH59" s="62"/>
      <c r="GI59" s="62"/>
      <c r="GJ59" s="62"/>
      <c r="GK59" s="62"/>
      <c r="GL59" s="62"/>
      <c r="GM59" s="62"/>
      <c r="GN59" s="62"/>
      <c r="GO59" s="62"/>
      <c r="GP59" s="62"/>
      <c r="GQ59" s="62"/>
      <c r="GR59" s="62"/>
      <c r="GS59" s="62"/>
      <c r="GT59" s="62"/>
      <c r="GU59" s="62"/>
      <c r="GV59" s="62"/>
      <c r="GW59" s="62"/>
      <c r="GX59" s="62"/>
      <c r="GY59" s="62"/>
      <c r="GZ59" s="62"/>
      <c r="HA59" s="62"/>
      <c r="HB59" s="62"/>
      <c r="HC59" s="62"/>
      <c r="HD59" s="62"/>
      <c r="HE59" s="62"/>
      <c r="HF59" s="62"/>
      <c r="HG59" s="62"/>
      <c r="HH59" s="62"/>
      <c r="HI59" s="62"/>
      <c r="HJ59" s="62"/>
      <c r="HK59" s="62"/>
      <c r="HL59" s="62"/>
      <c r="HM59" s="62"/>
      <c r="HN59" s="62"/>
      <c r="HO59" s="62"/>
      <c r="HP59" s="62"/>
      <c r="HQ59" s="62"/>
      <c r="HR59" s="62"/>
      <c r="HS59" s="62"/>
      <c r="HT59" s="62"/>
      <c r="HU59" s="62"/>
      <c r="HV59" s="62"/>
      <c r="HW59" s="62"/>
      <c r="HX59" s="62"/>
      <c r="HY59" s="62"/>
      <c r="HZ59" s="62"/>
      <c r="IA59" s="62"/>
      <c r="IB59" s="62"/>
      <c r="IC59" s="62"/>
      <c r="ID59" s="62"/>
      <c r="IE59" s="62"/>
      <c r="IF59" s="62"/>
      <c r="IG59" s="62"/>
      <c r="IH59" s="62"/>
      <c r="II59" s="62"/>
      <c r="IJ59" s="62"/>
      <c r="IK59" s="62"/>
      <c r="IL59" s="62"/>
      <c r="IM59" s="62"/>
      <c r="IN59" s="62"/>
      <c r="IO59" s="62"/>
      <c r="IP59" s="62"/>
      <c r="IQ59" s="62"/>
      <c r="IR59" s="62"/>
    </row>
    <row r="60" spans="1:256">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2"/>
      <c r="CD60" s="62"/>
      <c r="CE60" s="62"/>
      <c r="CF60" s="62"/>
      <c r="CG60" s="62"/>
      <c r="CH60" s="62"/>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c r="DU60" s="62"/>
      <c r="DV60" s="62"/>
      <c r="DW60" s="62"/>
      <c r="DX60" s="62"/>
      <c r="DY60" s="62"/>
      <c r="DZ60" s="62"/>
      <c r="EA60" s="62"/>
      <c r="EB60" s="62"/>
      <c r="EC60" s="62"/>
      <c r="ED60" s="62"/>
      <c r="EE60" s="62"/>
      <c r="EF60" s="62"/>
      <c r="EG60" s="62"/>
      <c r="EH60" s="62"/>
      <c r="EI60" s="62"/>
      <c r="EJ60" s="62"/>
      <c r="EK60" s="62"/>
      <c r="EL60" s="62"/>
      <c r="EM60" s="62"/>
      <c r="EN60" s="62"/>
      <c r="EO60" s="62"/>
      <c r="EP60" s="62"/>
      <c r="EQ60" s="62"/>
      <c r="ER60" s="62"/>
      <c r="ES60" s="62"/>
      <c r="ET60" s="62"/>
      <c r="EU60" s="62"/>
      <c r="EV60" s="62"/>
      <c r="EW60" s="62"/>
      <c r="EX60" s="62"/>
      <c r="EY60" s="62"/>
      <c r="EZ60" s="62"/>
      <c r="FA60" s="62"/>
      <c r="FB60" s="62"/>
      <c r="FC60" s="62"/>
      <c r="FD60" s="62"/>
      <c r="FE60" s="62"/>
      <c r="FF60" s="62"/>
      <c r="FG60" s="62"/>
      <c r="FH60" s="62"/>
      <c r="FI60" s="62"/>
      <c r="FJ60" s="62"/>
      <c r="FK60" s="62"/>
      <c r="FL60" s="62"/>
      <c r="FM60" s="62"/>
      <c r="FN60" s="62"/>
      <c r="FO60" s="62"/>
      <c r="FP60" s="62"/>
      <c r="FQ60" s="62"/>
      <c r="FR60" s="62"/>
      <c r="FS60" s="62"/>
      <c r="FT60" s="62"/>
      <c r="FU60" s="62"/>
      <c r="FV60" s="62"/>
      <c r="FW60" s="62"/>
      <c r="FX60" s="62"/>
      <c r="FY60" s="62"/>
      <c r="FZ60" s="62"/>
      <c r="GA60" s="62"/>
      <c r="GB60" s="62"/>
      <c r="GC60" s="62"/>
      <c r="GD60" s="62"/>
      <c r="GE60" s="62"/>
      <c r="GF60" s="62"/>
      <c r="GG60" s="62"/>
      <c r="GH60" s="62"/>
      <c r="GI60" s="62"/>
      <c r="GJ60" s="62"/>
      <c r="GK60" s="62"/>
      <c r="GL60" s="62"/>
      <c r="GM60" s="62"/>
      <c r="GN60" s="62"/>
      <c r="GO60" s="62"/>
      <c r="GP60" s="62"/>
      <c r="GQ60" s="62"/>
      <c r="GR60" s="62"/>
      <c r="GS60" s="62"/>
      <c r="GT60" s="62"/>
      <c r="GU60" s="62"/>
      <c r="GV60" s="62"/>
      <c r="GW60" s="62"/>
      <c r="GX60" s="62"/>
      <c r="GY60" s="62"/>
      <c r="GZ60" s="62"/>
      <c r="HA60" s="62"/>
      <c r="HB60" s="62"/>
      <c r="HC60" s="62"/>
      <c r="HD60" s="62"/>
      <c r="HE60" s="62"/>
      <c r="HF60" s="62"/>
      <c r="HG60" s="62"/>
      <c r="HH60" s="62"/>
      <c r="HI60" s="62"/>
      <c r="HJ60" s="62"/>
      <c r="HK60" s="62"/>
      <c r="HL60" s="62"/>
      <c r="HM60" s="62"/>
      <c r="HN60" s="62"/>
      <c r="HO60" s="62"/>
      <c r="HP60" s="62"/>
      <c r="HQ60" s="62"/>
      <c r="HR60" s="62"/>
      <c r="HS60" s="62"/>
      <c r="HT60" s="62"/>
      <c r="HU60" s="62"/>
      <c r="HV60" s="62"/>
      <c r="HW60" s="62"/>
      <c r="HX60" s="62"/>
      <c r="HY60" s="62"/>
      <c r="HZ60" s="62"/>
      <c r="IA60" s="62"/>
      <c r="IB60" s="62"/>
      <c r="IC60" s="62"/>
      <c r="ID60" s="62"/>
      <c r="IE60" s="62"/>
      <c r="IF60" s="62"/>
      <c r="IG60" s="62"/>
      <c r="IH60" s="62"/>
      <c r="II60" s="62"/>
      <c r="IJ60" s="62"/>
      <c r="IK60" s="62"/>
      <c r="IL60" s="62"/>
      <c r="IM60" s="62"/>
      <c r="IN60" s="62"/>
      <c r="IO60" s="62"/>
      <c r="IP60" s="62"/>
      <c r="IQ60" s="62"/>
      <c r="IR60" s="62"/>
    </row>
    <row r="61" spans="1:256">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2"/>
      <c r="BS61" s="62"/>
      <c r="BT61" s="62"/>
      <c r="BU61" s="62"/>
      <c r="BV61" s="62"/>
      <c r="BW61" s="62"/>
      <c r="BX61" s="62"/>
      <c r="BY61" s="62"/>
      <c r="BZ61" s="62"/>
      <c r="CA61" s="62"/>
      <c r="CB61" s="62"/>
      <c r="CC61" s="62"/>
      <c r="CD61" s="62"/>
      <c r="CE61" s="62"/>
      <c r="CF61" s="62"/>
      <c r="CG61" s="62"/>
      <c r="CH61" s="62"/>
      <c r="CI61" s="62"/>
      <c r="CJ61" s="62"/>
      <c r="CK61" s="62"/>
      <c r="CL61" s="62"/>
      <c r="CM61" s="62"/>
      <c r="CN61" s="62"/>
      <c r="CO61" s="62"/>
      <c r="CP61" s="62"/>
      <c r="CQ61" s="62"/>
      <c r="CR61" s="62"/>
      <c r="CS61" s="62"/>
      <c r="CT61" s="62"/>
      <c r="CU61" s="62"/>
      <c r="CV61" s="62"/>
      <c r="CW61" s="62"/>
      <c r="CX61" s="62"/>
      <c r="CY61" s="62"/>
      <c r="CZ61" s="62"/>
      <c r="DA61" s="62"/>
      <c r="DB61" s="62"/>
      <c r="DC61" s="62"/>
      <c r="DD61" s="62"/>
      <c r="DE61" s="62"/>
      <c r="DF61" s="62"/>
      <c r="DG61" s="62"/>
      <c r="DH61" s="62"/>
      <c r="DI61" s="62"/>
      <c r="DJ61" s="62"/>
      <c r="DK61" s="62"/>
      <c r="DL61" s="62"/>
      <c r="DM61" s="62"/>
      <c r="DN61" s="62"/>
      <c r="DO61" s="62"/>
      <c r="DP61" s="62"/>
      <c r="DQ61" s="62"/>
      <c r="DR61" s="62"/>
      <c r="DS61" s="62"/>
      <c r="DT61" s="62"/>
      <c r="DU61" s="62"/>
      <c r="DV61" s="62"/>
      <c r="DW61" s="62"/>
      <c r="DX61" s="62"/>
      <c r="DY61" s="62"/>
      <c r="DZ61" s="62"/>
      <c r="EA61" s="62"/>
      <c r="EB61" s="62"/>
      <c r="EC61" s="62"/>
      <c r="ED61" s="62"/>
      <c r="EE61" s="62"/>
      <c r="EF61" s="62"/>
      <c r="EG61" s="62"/>
      <c r="EH61" s="62"/>
      <c r="EI61" s="62"/>
      <c r="EJ61" s="62"/>
      <c r="EK61" s="62"/>
      <c r="EL61" s="62"/>
      <c r="EM61" s="62"/>
      <c r="EN61" s="62"/>
      <c r="EO61" s="62"/>
      <c r="EP61" s="62"/>
      <c r="EQ61" s="62"/>
      <c r="ER61" s="62"/>
      <c r="ES61" s="62"/>
      <c r="ET61" s="62"/>
      <c r="EU61" s="62"/>
      <c r="EV61" s="62"/>
      <c r="EW61" s="62"/>
      <c r="EX61" s="62"/>
      <c r="EY61" s="62"/>
      <c r="EZ61" s="62"/>
      <c r="FA61" s="62"/>
      <c r="FB61" s="62"/>
      <c r="FC61" s="62"/>
      <c r="FD61" s="62"/>
      <c r="FE61" s="62"/>
      <c r="FF61" s="62"/>
      <c r="FG61" s="62"/>
      <c r="FH61" s="62"/>
      <c r="FI61" s="62"/>
      <c r="FJ61" s="62"/>
      <c r="FK61" s="62"/>
      <c r="FL61" s="62"/>
      <c r="FM61" s="62"/>
      <c r="FN61" s="62"/>
      <c r="FO61" s="62"/>
      <c r="FP61" s="62"/>
      <c r="FQ61" s="62"/>
      <c r="FR61" s="62"/>
      <c r="FS61" s="62"/>
      <c r="FT61" s="62"/>
      <c r="FU61" s="62"/>
      <c r="FV61" s="62"/>
      <c r="FW61" s="62"/>
      <c r="FX61" s="62"/>
      <c r="FY61" s="62"/>
      <c r="FZ61" s="62"/>
      <c r="GA61" s="62"/>
      <c r="GB61" s="62"/>
      <c r="GC61" s="62"/>
      <c r="GD61" s="62"/>
      <c r="GE61" s="62"/>
      <c r="GF61" s="62"/>
      <c r="GG61" s="62"/>
      <c r="GH61" s="62"/>
      <c r="GI61" s="62"/>
      <c r="GJ61" s="62"/>
      <c r="GK61" s="62"/>
      <c r="GL61" s="62"/>
      <c r="GM61" s="62"/>
      <c r="GN61" s="62"/>
      <c r="GO61" s="62"/>
      <c r="GP61" s="62"/>
      <c r="GQ61" s="62"/>
      <c r="GR61" s="62"/>
      <c r="GS61" s="62"/>
      <c r="GT61" s="62"/>
      <c r="GU61" s="62"/>
      <c r="GV61" s="62"/>
      <c r="GW61" s="62"/>
      <c r="GX61" s="62"/>
      <c r="GY61" s="62"/>
      <c r="GZ61" s="62"/>
      <c r="HA61" s="62"/>
      <c r="HB61" s="62"/>
      <c r="HC61" s="62"/>
      <c r="HD61" s="62"/>
      <c r="HE61" s="62"/>
      <c r="HF61" s="62"/>
      <c r="HG61" s="62"/>
      <c r="HH61" s="62"/>
      <c r="HI61" s="62"/>
      <c r="HJ61" s="62"/>
      <c r="HK61" s="62"/>
      <c r="HL61" s="62"/>
      <c r="HM61" s="62"/>
      <c r="HN61" s="62"/>
      <c r="HO61" s="62"/>
      <c r="HP61" s="62"/>
      <c r="HQ61" s="62"/>
      <c r="HR61" s="62"/>
      <c r="HS61" s="62"/>
      <c r="HT61" s="62"/>
      <c r="HU61" s="62"/>
      <c r="HV61" s="62"/>
      <c r="HW61" s="62"/>
      <c r="HX61" s="62"/>
      <c r="HY61" s="62"/>
      <c r="HZ61" s="62"/>
      <c r="IA61" s="62"/>
      <c r="IB61" s="62"/>
      <c r="IC61" s="62"/>
      <c r="ID61" s="62"/>
      <c r="IE61" s="62"/>
      <c r="IF61" s="62"/>
      <c r="IG61" s="62"/>
      <c r="IH61" s="62"/>
      <c r="II61" s="62"/>
      <c r="IJ61" s="62"/>
      <c r="IK61" s="62"/>
      <c r="IL61" s="62"/>
      <c r="IM61" s="62"/>
      <c r="IN61" s="62"/>
      <c r="IO61" s="62"/>
      <c r="IP61" s="62"/>
      <c r="IQ61" s="62"/>
      <c r="IR61" s="62"/>
    </row>
    <row r="62" spans="1:256">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62"/>
      <c r="BX62" s="62"/>
      <c r="BY62" s="62"/>
      <c r="BZ62" s="62"/>
      <c r="CA62" s="62"/>
      <c r="CB62" s="62"/>
      <c r="CC62" s="62"/>
      <c r="CD62" s="62"/>
      <c r="CE62" s="62"/>
      <c r="CF62" s="62"/>
      <c r="CG62" s="62"/>
      <c r="CH62" s="62"/>
      <c r="CI62" s="62"/>
      <c r="CJ62" s="62"/>
      <c r="CK62" s="62"/>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c r="DU62" s="62"/>
      <c r="DV62" s="62"/>
      <c r="DW62" s="62"/>
      <c r="DX62" s="62"/>
      <c r="DY62" s="62"/>
      <c r="DZ62" s="62"/>
      <c r="EA62" s="62"/>
      <c r="EB62" s="62"/>
      <c r="EC62" s="62"/>
      <c r="ED62" s="62"/>
      <c r="EE62" s="62"/>
      <c r="EF62" s="62"/>
      <c r="EG62" s="62"/>
      <c r="EH62" s="62"/>
      <c r="EI62" s="62"/>
      <c r="EJ62" s="62"/>
      <c r="EK62" s="62"/>
      <c r="EL62" s="62"/>
      <c r="EM62" s="62"/>
      <c r="EN62" s="62"/>
      <c r="EO62" s="62"/>
      <c r="EP62" s="62"/>
      <c r="EQ62" s="62"/>
      <c r="ER62" s="62"/>
      <c r="ES62" s="62"/>
      <c r="ET62" s="62"/>
      <c r="EU62" s="62"/>
      <c r="EV62" s="62"/>
      <c r="EW62" s="62"/>
      <c r="EX62" s="62"/>
      <c r="EY62" s="62"/>
      <c r="EZ62" s="62"/>
      <c r="FA62" s="62"/>
      <c r="FB62" s="62"/>
      <c r="FC62" s="62"/>
      <c r="FD62" s="62"/>
      <c r="FE62" s="62"/>
      <c r="FF62" s="62"/>
      <c r="FG62" s="62"/>
      <c r="FH62" s="62"/>
      <c r="FI62" s="62"/>
      <c r="FJ62" s="62"/>
      <c r="FK62" s="62"/>
      <c r="FL62" s="62"/>
      <c r="FM62" s="62"/>
      <c r="FN62" s="62"/>
      <c r="FO62" s="62"/>
      <c r="FP62" s="62"/>
      <c r="FQ62" s="62"/>
      <c r="FR62" s="62"/>
      <c r="FS62" s="62"/>
      <c r="FT62" s="62"/>
      <c r="FU62" s="62"/>
      <c r="FV62" s="62"/>
      <c r="FW62" s="62"/>
      <c r="FX62" s="62"/>
      <c r="FY62" s="62"/>
      <c r="FZ62" s="62"/>
      <c r="GA62" s="62"/>
      <c r="GB62" s="62"/>
      <c r="GC62" s="62"/>
      <c r="GD62" s="62"/>
      <c r="GE62" s="62"/>
      <c r="GF62" s="62"/>
      <c r="GG62" s="62"/>
      <c r="GH62" s="62"/>
      <c r="GI62" s="62"/>
      <c r="GJ62" s="62"/>
      <c r="GK62" s="62"/>
      <c r="GL62" s="62"/>
      <c r="GM62" s="62"/>
      <c r="GN62" s="62"/>
      <c r="GO62" s="62"/>
      <c r="GP62" s="62"/>
      <c r="GQ62" s="62"/>
      <c r="GR62" s="62"/>
      <c r="GS62" s="62"/>
      <c r="GT62" s="62"/>
      <c r="GU62" s="62"/>
      <c r="GV62" s="62"/>
      <c r="GW62" s="62"/>
      <c r="GX62" s="62"/>
      <c r="GY62" s="62"/>
      <c r="GZ62" s="62"/>
      <c r="HA62" s="62"/>
      <c r="HB62" s="62"/>
      <c r="HC62" s="62"/>
      <c r="HD62" s="62"/>
      <c r="HE62" s="62"/>
      <c r="HF62" s="62"/>
      <c r="HG62" s="62"/>
      <c r="HH62" s="62"/>
      <c r="HI62" s="62"/>
      <c r="HJ62" s="62"/>
      <c r="HK62" s="62"/>
      <c r="HL62" s="62"/>
      <c r="HM62" s="62"/>
      <c r="HN62" s="62"/>
      <c r="HO62" s="62"/>
      <c r="HP62" s="62"/>
      <c r="HQ62" s="62"/>
      <c r="HR62" s="62"/>
      <c r="HS62" s="62"/>
      <c r="HT62" s="62"/>
      <c r="HU62" s="62"/>
      <c r="HV62" s="62"/>
      <c r="HW62" s="62"/>
      <c r="HX62" s="62"/>
      <c r="HY62" s="62"/>
      <c r="HZ62" s="62"/>
      <c r="IA62" s="62"/>
      <c r="IB62" s="62"/>
      <c r="IC62" s="62"/>
      <c r="ID62" s="62"/>
      <c r="IE62" s="62"/>
      <c r="IF62" s="62"/>
      <c r="IG62" s="62"/>
      <c r="IH62" s="62"/>
      <c r="II62" s="62"/>
      <c r="IJ62" s="62"/>
      <c r="IK62" s="62"/>
      <c r="IL62" s="62"/>
      <c r="IM62" s="62"/>
      <c r="IN62" s="62"/>
      <c r="IO62" s="62"/>
      <c r="IP62" s="62"/>
      <c r="IQ62" s="62"/>
      <c r="IR62" s="62"/>
    </row>
    <row r="63" spans="1:256">
      <c r="A63" s="62"/>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c r="BN63" s="62"/>
      <c r="BO63" s="62"/>
      <c r="BP63" s="62"/>
      <c r="BQ63" s="62"/>
      <c r="BR63" s="62"/>
      <c r="BS63" s="62"/>
      <c r="BT63" s="62"/>
      <c r="BU63" s="62"/>
      <c r="BV63" s="62"/>
      <c r="BW63" s="62"/>
      <c r="BX63" s="62"/>
      <c r="BY63" s="62"/>
      <c r="BZ63" s="62"/>
      <c r="CA63" s="62"/>
      <c r="CB63" s="62"/>
      <c r="CC63" s="62"/>
      <c r="CD63" s="62"/>
      <c r="CE63" s="62"/>
      <c r="CF63" s="62"/>
      <c r="CG63" s="62"/>
      <c r="CH63" s="62"/>
      <c r="CI63" s="62"/>
      <c r="CJ63" s="62"/>
      <c r="CK63" s="62"/>
      <c r="CL63" s="62"/>
      <c r="CM63" s="62"/>
      <c r="CN63" s="62"/>
      <c r="CO63" s="62"/>
      <c r="CP63" s="62"/>
      <c r="CQ63" s="62"/>
      <c r="CR63" s="62"/>
      <c r="CS63" s="62"/>
      <c r="CT63" s="62"/>
      <c r="CU63" s="62"/>
      <c r="CV63" s="62"/>
      <c r="CW63" s="62"/>
      <c r="CX63" s="62"/>
      <c r="CY63" s="62"/>
      <c r="CZ63" s="62"/>
      <c r="DA63" s="62"/>
      <c r="DB63" s="62"/>
      <c r="DC63" s="62"/>
      <c r="DD63" s="62"/>
      <c r="DE63" s="62"/>
      <c r="DF63" s="62"/>
      <c r="DG63" s="62"/>
      <c r="DH63" s="62"/>
      <c r="DI63" s="62"/>
      <c r="DJ63" s="62"/>
      <c r="DK63" s="62"/>
      <c r="DL63" s="62"/>
      <c r="DM63" s="62"/>
      <c r="DN63" s="62"/>
      <c r="DO63" s="62"/>
      <c r="DP63" s="62"/>
      <c r="DQ63" s="62"/>
      <c r="DR63" s="62"/>
      <c r="DS63" s="62"/>
      <c r="DT63" s="62"/>
      <c r="DU63" s="62"/>
      <c r="DV63" s="62"/>
      <c r="DW63" s="62"/>
      <c r="DX63" s="62"/>
      <c r="DY63" s="62"/>
      <c r="DZ63" s="62"/>
      <c r="EA63" s="62"/>
      <c r="EB63" s="62"/>
      <c r="EC63" s="62"/>
      <c r="ED63" s="62"/>
      <c r="EE63" s="62"/>
      <c r="EF63" s="62"/>
      <c r="EG63" s="62"/>
      <c r="EH63" s="62"/>
      <c r="EI63" s="62"/>
      <c r="EJ63" s="62"/>
      <c r="EK63" s="62"/>
      <c r="EL63" s="62"/>
      <c r="EM63" s="62"/>
      <c r="EN63" s="62"/>
      <c r="EO63" s="62"/>
      <c r="EP63" s="62"/>
      <c r="EQ63" s="62"/>
      <c r="ER63" s="62"/>
      <c r="ES63" s="62"/>
      <c r="ET63" s="62"/>
      <c r="EU63" s="62"/>
      <c r="EV63" s="62"/>
      <c r="EW63" s="62"/>
      <c r="EX63" s="62"/>
      <c r="EY63" s="62"/>
      <c r="EZ63" s="62"/>
      <c r="FA63" s="62"/>
      <c r="FB63" s="62"/>
      <c r="FC63" s="62"/>
      <c r="FD63" s="62"/>
      <c r="FE63" s="62"/>
      <c r="FF63" s="62"/>
      <c r="FG63" s="62"/>
      <c r="FH63" s="62"/>
      <c r="FI63" s="62"/>
      <c r="FJ63" s="62"/>
      <c r="FK63" s="62"/>
      <c r="FL63" s="62"/>
      <c r="FM63" s="62"/>
      <c r="FN63" s="62"/>
      <c r="FO63" s="62"/>
      <c r="FP63" s="62"/>
      <c r="FQ63" s="62"/>
      <c r="FR63" s="62"/>
      <c r="FS63" s="62"/>
      <c r="FT63" s="62"/>
      <c r="FU63" s="62"/>
      <c r="FV63" s="62"/>
      <c r="FW63" s="62"/>
      <c r="FX63" s="62"/>
      <c r="FY63" s="62"/>
      <c r="FZ63" s="62"/>
      <c r="GA63" s="62"/>
      <c r="GB63" s="62"/>
      <c r="GC63" s="62"/>
      <c r="GD63" s="62"/>
      <c r="GE63" s="62"/>
      <c r="GF63" s="62"/>
      <c r="GG63" s="62"/>
      <c r="GH63" s="62"/>
      <c r="GI63" s="62"/>
      <c r="GJ63" s="62"/>
      <c r="GK63" s="62"/>
      <c r="GL63" s="62"/>
      <c r="GM63" s="62"/>
      <c r="GN63" s="62"/>
      <c r="GO63" s="62"/>
      <c r="GP63" s="62"/>
      <c r="GQ63" s="62"/>
      <c r="GR63" s="62"/>
      <c r="GS63" s="62"/>
      <c r="GT63" s="62"/>
      <c r="GU63" s="62"/>
      <c r="GV63" s="62"/>
      <c r="GW63" s="62"/>
      <c r="GX63" s="62"/>
      <c r="GY63" s="62"/>
      <c r="GZ63" s="62"/>
      <c r="HA63" s="62"/>
      <c r="HB63" s="62"/>
      <c r="HC63" s="62"/>
      <c r="HD63" s="62"/>
      <c r="HE63" s="62"/>
      <c r="HF63" s="62"/>
      <c r="HG63" s="62"/>
      <c r="HH63" s="62"/>
      <c r="HI63" s="62"/>
      <c r="HJ63" s="62"/>
      <c r="HK63" s="62"/>
      <c r="HL63" s="62"/>
      <c r="HM63" s="62"/>
      <c r="HN63" s="62"/>
      <c r="HO63" s="62"/>
      <c r="HP63" s="62"/>
      <c r="HQ63" s="62"/>
      <c r="HR63" s="62"/>
      <c r="HS63" s="62"/>
      <c r="HT63" s="62"/>
      <c r="HU63" s="62"/>
      <c r="HV63" s="62"/>
      <c r="HW63" s="62"/>
      <c r="HX63" s="62"/>
      <c r="HY63" s="62"/>
      <c r="HZ63" s="62"/>
      <c r="IA63" s="62"/>
      <c r="IB63" s="62"/>
      <c r="IC63" s="62"/>
      <c r="ID63" s="62"/>
      <c r="IE63" s="62"/>
      <c r="IF63" s="62"/>
      <c r="IG63" s="62"/>
      <c r="IH63" s="62"/>
      <c r="II63" s="62"/>
      <c r="IJ63" s="62"/>
      <c r="IK63" s="62"/>
      <c r="IL63" s="62"/>
      <c r="IM63" s="62"/>
      <c r="IN63" s="62"/>
      <c r="IO63" s="62"/>
      <c r="IP63" s="62"/>
      <c r="IQ63" s="62"/>
      <c r="IR63" s="62"/>
    </row>
    <row r="64" spans="1:256">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c r="FA64" s="62"/>
      <c r="FB64" s="62"/>
      <c r="FC64" s="62"/>
      <c r="FD64" s="62"/>
      <c r="FE64" s="62"/>
      <c r="FF64" s="62"/>
      <c r="FG64" s="62"/>
      <c r="FH64" s="62"/>
      <c r="FI64" s="62"/>
      <c r="FJ64" s="62"/>
      <c r="FK64" s="62"/>
      <c r="FL64" s="62"/>
      <c r="FM64" s="62"/>
      <c r="FN64" s="62"/>
      <c r="FO64" s="62"/>
      <c r="FP64" s="62"/>
      <c r="FQ64" s="62"/>
      <c r="FR64" s="62"/>
      <c r="FS64" s="62"/>
      <c r="FT64" s="62"/>
      <c r="FU64" s="62"/>
      <c r="FV64" s="62"/>
      <c r="FW64" s="62"/>
      <c r="FX64" s="62"/>
      <c r="FY64" s="62"/>
      <c r="FZ64" s="62"/>
      <c r="GA64" s="62"/>
      <c r="GB64" s="62"/>
      <c r="GC64" s="62"/>
      <c r="GD64" s="62"/>
      <c r="GE64" s="62"/>
      <c r="GF64" s="62"/>
      <c r="GG64" s="62"/>
      <c r="GH64" s="62"/>
      <c r="GI64" s="62"/>
      <c r="GJ64" s="62"/>
      <c r="GK64" s="62"/>
      <c r="GL64" s="62"/>
      <c r="GM64" s="62"/>
      <c r="GN64" s="62"/>
      <c r="GO64" s="62"/>
      <c r="GP64" s="62"/>
      <c r="GQ64" s="62"/>
      <c r="GR64" s="62"/>
      <c r="GS64" s="62"/>
      <c r="GT64" s="62"/>
      <c r="GU64" s="62"/>
      <c r="GV64" s="62"/>
      <c r="GW64" s="62"/>
      <c r="GX64" s="62"/>
      <c r="GY64" s="62"/>
      <c r="GZ64" s="62"/>
      <c r="HA64" s="62"/>
      <c r="HB64" s="62"/>
      <c r="HC64" s="62"/>
      <c r="HD64" s="62"/>
      <c r="HE64" s="62"/>
      <c r="HF64" s="62"/>
      <c r="HG64" s="62"/>
      <c r="HH64" s="62"/>
      <c r="HI64" s="62"/>
      <c r="HJ64" s="62"/>
      <c r="HK64" s="62"/>
      <c r="HL64" s="62"/>
      <c r="HM64" s="62"/>
      <c r="HN64" s="62"/>
      <c r="HO64" s="62"/>
      <c r="HP64" s="62"/>
      <c r="HQ64" s="62"/>
      <c r="HR64" s="62"/>
      <c r="HS64" s="62"/>
      <c r="HT64" s="62"/>
      <c r="HU64" s="62"/>
      <c r="HV64" s="62"/>
      <c r="HW64" s="62"/>
      <c r="HX64" s="62"/>
      <c r="HY64" s="62"/>
      <c r="HZ64" s="62"/>
      <c r="IA64" s="62"/>
      <c r="IB64" s="62"/>
      <c r="IC64" s="62"/>
      <c r="ID64" s="62"/>
      <c r="IE64" s="62"/>
      <c r="IF64" s="62"/>
      <c r="IG64" s="62"/>
      <c r="IH64" s="62"/>
      <c r="II64" s="62"/>
      <c r="IJ64" s="62"/>
      <c r="IK64" s="62"/>
      <c r="IL64" s="62"/>
      <c r="IM64" s="62"/>
      <c r="IN64" s="62"/>
      <c r="IO64" s="62"/>
      <c r="IP64" s="62"/>
      <c r="IQ64" s="62"/>
      <c r="IR64" s="62"/>
    </row>
    <row r="65" spans="1:252">
      <c r="A65" s="62"/>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c r="BO65" s="62"/>
      <c r="BP65" s="62"/>
      <c r="BQ65" s="62"/>
      <c r="BR65" s="62"/>
      <c r="BS65" s="62"/>
      <c r="BT65" s="62"/>
      <c r="BU65" s="62"/>
      <c r="BV65" s="62"/>
      <c r="BW65" s="62"/>
      <c r="BX65" s="62"/>
      <c r="BY65" s="62"/>
      <c r="BZ65" s="62"/>
      <c r="CA65" s="62"/>
      <c r="CB65" s="62"/>
      <c r="CC65" s="62"/>
      <c r="CD65" s="62"/>
      <c r="CE65" s="62"/>
      <c r="CF65" s="62"/>
      <c r="CG65" s="62"/>
      <c r="CH65" s="62"/>
      <c r="CI65" s="62"/>
      <c r="CJ65" s="62"/>
      <c r="CK65" s="62"/>
      <c r="CL65" s="62"/>
      <c r="CM65" s="62"/>
      <c r="CN65" s="62"/>
      <c r="CO65" s="62"/>
      <c r="CP65" s="62"/>
      <c r="CQ65" s="62"/>
      <c r="CR65" s="62"/>
      <c r="CS65" s="62"/>
      <c r="CT65" s="62"/>
      <c r="CU65" s="62"/>
      <c r="CV65" s="62"/>
      <c r="CW65" s="62"/>
      <c r="CX65" s="62"/>
      <c r="CY65" s="62"/>
      <c r="CZ65" s="62"/>
      <c r="DA65" s="62"/>
      <c r="DB65" s="62"/>
      <c r="DC65" s="62"/>
      <c r="DD65" s="62"/>
      <c r="DE65" s="62"/>
      <c r="DF65" s="62"/>
      <c r="DG65" s="62"/>
      <c r="DH65" s="62"/>
      <c r="DI65" s="62"/>
      <c r="DJ65" s="62"/>
      <c r="DK65" s="62"/>
      <c r="DL65" s="62"/>
      <c r="DM65" s="62"/>
      <c r="DN65" s="62"/>
      <c r="DO65" s="62"/>
      <c r="DP65" s="62"/>
      <c r="DQ65" s="62"/>
      <c r="DR65" s="62"/>
      <c r="DS65" s="62"/>
      <c r="DT65" s="62"/>
      <c r="DU65" s="62"/>
      <c r="DV65" s="62"/>
      <c r="DW65" s="62"/>
      <c r="DX65" s="62"/>
      <c r="DY65" s="62"/>
      <c r="DZ65" s="62"/>
      <c r="EA65" s="62"/>
      <c r="EB65" s="62"/>
      <c r="EC65" s="62"/>
      <c r="ED65" s="62"/>
      <c r="EE65" s="62"/>
      <c r="EF65" s="62"/>
      <c r="EG65" s="62"/>
      <c r="EH65" s="62"/>
      <c r="EI65" s="62"/>
      <c r="EJ65" s="62"/>
      <c r="EK65" s="62"/>
      <c r="EL65" s="62"/>
      <c r="EM65" s="62"/>
      <c r="EN65" s="62"/>
      <c r="EO65" s="62"/>
      <c r="EP65" s="62"/>
      <c r="EQ65" s="62"/>
      <c r="ER65" s="62"/>
      <c r="ES65" s="62"/>
      <c r="ET65" s="62"/>
      <c r="EU65" s="62"/>
      <c r="EV65" s="62"/>
      <c r="EW65" s="62"/>
      <c r="EX65" s="62"/>
      <c r="EY65" s="62"/>
      <c r="EZ65" s="62"/>
      <c r="FA65" s="62"/>
      <c r="FB65" s="62"/>
      <c r="FC65" s="62"/>
      <c r="FD65" s="62"/>
      <c r="FE65" s="62"/>
      <c r="FF65" s="62"/>
      <c r="FG65" s="62"/>
      <c r="FH65" s="62"/>
      <c r="FI65" s="62"/>
      <c r="FJ65" s="62"/>
      <c r="FK65" s="62"/>
      <c r="FL65" s="62"/>
      <c r="FM65" s="62"/>
      <c r="FN65" s="62"/>
      <c r="FO65" s="62"/>
      <c r="FP65" s="62"/>
      <c r="FQ65" s="62"/>
      <c r="FR65" s="62"/>
      <c r="FS65" s="62"/>
      <c r="FT65" s="62"/>
      <c r="FU65" s="62"/>
      <c r="FV65" s="62"/>
      <c r="FW65" s="62"/>
      <c r="FX65" s="62"/>
      <c r="FY65" s="62"/>
      <c r="FZ65" s="62"/>
      <c r="GA65" s="62"/>
      <c r="GB65" s="62"/>
      <c r="GC65" s="62"/>
      <c r="GD65" s="62"/>
      <c r="GE65" s="62"/>
      <c r="GF65" s="62"/>
      <c r="GG65" s="62"/>
      <c r="GH65" s="62"/>
      <c r="GI65" s="62"/>
      <c r="GJ65" s="62"/>
      <c r="GK65" s="62"/>
      <c r="GL65" s="62"/>
      <c r="GM65" s="62"/>
      <c r="GN65" s="62"/>
      <c r="GO65" s="62"/>
      <c r="GP65" s="62"/>
      <c r="GQ65" s="62"/>
      <c r="GR65" s="62"/>
      <c r="GS65" s="62"/>
      <c r="GT65" s="62"/>
      <c r="GU65" s="62"/>
      <c r="GV65" s="62"/>
      <c r="GW65" s="62"/>
      <c r="GX65" s="62"/>
      <c r="GY65" s="62"/>
      <c r="GZ65" s="62"/>
      <c r="HA65" s="62"/>
      <c r="HB65" s="62"/>
      <c r="HC65" s="62"/>
      <c r="HD65" s="62"/>
      <c r="HE65" s="62"/>
      <c r="HF65" s="62"/>
      <c r="HG65" s="62"/>
      <c r="HH65" s="62"/>
      <c r="HI65" s="62"/>
      <c r="HJ65" s="62"/>
      <c r="HK65" s="62"/>
      <c r="HL65" s="62"/>
      <c r="HM65" s="62"/>
      <c r="HN65" s="62"/>
      <c r="HO65" s="62"/>
      <c r="HP65" s="62"/>
      <c r="HQ65" s="62"/>
      <c r="HR65" s="62"/>
      <c r="HS65" s="62"/>
      <c r="HT65" s="62"/>
      <c r="HU65" s="62"/>
      <c r="HV65" s="62"/>
      <c r="HW65" s="62"/>
      <c r="HX65" s="62"/>
      <c r="HY65" s="62"/>
      <c r="HZ65" s="62"/>
      <c r="IA65" s="62"/>
      <c r="IB65" s="62"/>
      <c r="IC65" s="62"/>
      <c r="ID65" s="62"/>
      <c r="IE65" s="62"/>
      <c r="IF65" s="62"/>
      <c r="IG65" s="62"/>
      <c r="IH65" s="62"/>
      <c r="II65" s="62"/>
      <c r="IJ65" s="62"/>
      <c r="IK65" s="62"/>
      <c r="IL65" s="62"/>
      <c r="IM65" s="62"/>
      <c r="IN65" s="62"/>
      <c r="IO65" s="62"/>
      <c r="IP65" s="62"/>
      <c r="IQ65" s="62"/>
      <c r="IR65" s="62"/>
    </row>
    <row r="66" spans="1:252">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c r="BO66" s="62"/>
      <c r="BP66" s="62"/>
      <c r="BQ66" s="62"/>
      <c r="BR66" s="62"/>
      <c r="BS66" s="62"/>
      <c r="BT66" s="62"/>
      <c r="BU66" s="62"/>
      <c r="BV66" s="62"/>
      <c r="BW66" s="62"/>
      <c r="BX66" s="62"/>
      <c r="BY66" s="62"/>
      <c r="BZ66" s="62"/>
      <c r="CA66" s="62"/>
      <c r="CB66" s="62"/>
      <c r="CC66" s="62"/>
      <c r="CD66" s="62"/>
      <c r="CE66" s="62"/>
      <c r="CF66" s="62"/>
      <c r="CG66" s="62"/>
      <c r="CH66" s="62"/>
      <c r="CI66" s="62"/>
      <c r="CJ66" s="62"/>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c r="DT66" s="62"/>
      <c r="DU66" s="62"/>
      <c r="DV66" s="62"/>
      <c r="DW66" s="62"/>
      <c r="DX66" s="62"/>
      <c r="DY66" s="62"/>
      <c r="DZ66" s="62"/>
      <c r="EA66" s="62"/>
      <c r="EB66" s="62"/>
      <c r="EC66" s="62"/>
      <c r="ED66" s="62"/>
      <c r="EE66" s="62"/>
      <c r="EF66" s="62"/>
      <c r="EG66" s="62"/>
      <c r="EH66" s="62"/>
      <c r="EI66" s="62"/>
      <c r="EJ66" s="62"/>
      <c r="EK66" s="62"/>
      <c r="EL66" s="62"/>
      <c r="EM66" s="62"/>
      <c r="EN66" s="62"/>
      <c r="EO66" s="62"/>
      <c r="EP66" s="62"/>
      <c r="EQ66" s="62"/>
      <c r="ER66" s="62"/>
      <c r="ES66" s="62"/>
      <c r="ET66" s="62"/>
      <c r="EU66" s="62"/>
      <c r="EV66" s="62"/>
      <c r="EW66" s="62"/>
      <c r="EX66" s="62"/>
      <c r="EY66" s="62"/>
      <c r="EZ66" s="62"/>
      <c r="FA66" s="62"/>
      <c r="FB66" s="62"/>
      <c r="FC66" s="62"/>
      <c r="FD66" s="62"/>
      <c r="FE66" s="62"/>
      <c r="FF66" s="62"/>
      <c r="FG66" s="62"/>
      <c r="FH66" s="62"/>
      <c r="FI66" s="62"/>
      <c r="FJ66" s="62"/>
      <c r="FK66" s="62"/>
      <c r="FL66" s="62"/>
      <c r="FM66" s="62"/>
      <c r="FN66" s="62"/>
      <c r="FO66" s="62"/>
      <c r="FP66" s="62"/>
      <c r="FQ66" s="62"/>
      <c r="FR66" s="62"/>
      <c r="FS66" s="62"/>
      <c r="FT66" s="62"/>
      <c r="FU66" s="62"/>
      <c r="FV66" s="62"/>
      <c r="FW66" s="62"/>
      <c r="FX66" s="62"/>
      <c r="FY66" s="62"/>
      <c r="FZ66" s="62"/>
      <c r="GA66" s="62"/>
      <c r="GB66" s="62"/>
      <c r="GC66" s="62"/>
      <c r="GD66" s="62"/>
      <c r="GE66" s="62"/>
      <c r="GF66" s="62"/>
      <c r="GG66" s="62"/>
      <c r="GH66" s="62"/>
      <c r="GI66" s="62"/>
      <c r="GJ66" s="62"/>
      <c r="GK66" s="62"/>
      <c r="GL66" s="62"/>
      <c r="GM66" s="62"/>
      <c r="GN66" s="62"/>
      <c r="GO66" s="62"/>
      <c r="GP66" s="62"/>
      <c r="GQ66" s="62"/>
      <c r="GR66" s="62"/>
      <c r="GS66" s="62"/>
      <c r="GT66" s="62"/>
      <c r="GU66" s="62"/>
      <c r="GV66" s="62"/>
      <c r="GW66" s="62"/>
      <c r="GX66" s="62"/>
      <c r="GY66" s="62"/>
      <c r="GZ66" s="62"/>
      <c r="HA66" s="62"/>
      <c r="HB66" s="62"/>
      <c r="HC66" s="62"/>
      <c r="HD66" s="62"/>
      <c r="HE66" s="62"/>
      <c r="HF66" s="62"/>
      <c r="HG66" s="62"/>
      <c r="HH66" s="62"/>
      <c r="HI66" s="62"/>
      <c r="HJ66" s="62"/>
      <c r="HK66" s="62"/>
      <c r="HL66" s="62"/>
      <c r="HM66" s="62"/>
      <c r="HN66" s="62"/>
      <c r="HO66" s="62"/>
      <c r="HP66" s="62"/>
      <c r="HQ66" s="62"/>
      <c r="HR66" s="62"/>
      <c r="HS66" s="62"/>
      <c r="HT66" s="62"/>
      <c r="HU66" s="62"/>
      <c r="HV66" s="62"/>
      <c r="HW66" s="62"/>
      <c r="HX66" s="62"/>
      <c r="HY66" s="62"/>
      <c r="HZ66" s="62"/>
      <c r="IA66" s="62"/>
      <c r="IB66" s="62"/>
      <c r="IC66" s="62"/>
      <c r="ID66" s="62"/>
      <c r="IE66" s="62"/>
      <c r="IF66" s="62"/>
      <c r="IG66" s="62"/>
      <c r="IH66" s="62"/>
      <c r="II66" s="62"/>
      <c r="IJ66" s="62"/>
      <c r="IK66" s="62"/>
      <c r="IL66" s="62"/>
      <c r="IM66" s="62"/>
      <c r="IN66" s="62"/>
      <c r="IO66" s="62"/>
      <c r="IP66" s="62"/>
      <c r="IQ66" s="62"/>
      <c r="IR66" s="62"/>
    </row>
    <row r="67" spans="1:252">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2"/>
      <c r="BV67" s="62"/>
      <c r="BW67" s="62"/>
      <c r="BX67" s="62"/>
      <c r="BY67" s="62"/>
      <c r="BZ67" s="62"/>
      <c r="CA67" s="62"/>
      <c r="CB67" s="62"/>
      <c r="CC67" s="62"/>
      <c r="CD67" s="62"/>
      <c r="CE67" s="62"/>
      <c r="CF67" s="62"/>
      <c r="CG67" s="62"/>
      <c r="CH67" s="62"/>
      <c r="CI67" s="62"/>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c r="DT67" s="62"/>
      <c r="DU67" s="62"/>
      <c r="DV67" s="62"/>
      <c r="DW67" s="62"/>
      <c r="DX67" s="62"/>
      <c r="DY67" s="62"/>
      <c r="DZ67" s="62"/>
      <c r="EA67" s="62"/>
      <c r="EB67" s="62"/>
      <c r="EC67" s="62"/>
      <c r="ED67" s="62"/>
      <c r="EE67" s="62"/>
      <c r="EF67" s="62"/>
      <c r="EG67" s="62"/>
      <c r="EH67" s="62"/>
      <c r="EI67" s="62"/>
      <c r="EJ67" s="62"/>
      <c r="EK67" s="62"/>
      <c r="EL67" s="62"/>
      <c r="EM67" s="62"/>
      <c r="EN67" s="62"/>
      <c r="EO67" s="62"/>
      <c r="EP67" s="62"/>
      <c r="EQ67" s="62"/>
      <c r="ER67" s="62"/>
      <c r="ES67" s="62"/>
      <c r="ET67" s="62"/>
      <c r="EU67" s="62"/>
      <c r="EV67" s="62"/>
      <c r="EW67" s="62"/>
      <c r="EX67" s="62"/>
      <c r="EY67" s="62"/>
      <c r="EZ67" s="62"/>
      <c r="FA67" s="62"/>
      <c r="FB67" s="62"/>
      <c r="FC67" s="62"/>
      <c r="FD67" s="62"/>
      <c r="FE67" s="62"/>
      <c r="FF67" s="62"/>
      <c r="FG67" s="62"/>
      <c r="FH67" s="62"/>
      <c r="FI67" s="62"/>
      <c r="FJ67" s="62"/>
      <c r="FK67" s="62"/>
      <c r="FL67" s="62"/>
      <c r="FM67" s="62"/>
      <c r="FN67" s="62"/>
      <c r="FO67" s="62"/>
      <c r="FP67" s="62"/>
      <c r="FQ67" s="62"/>
      <c r="FR67" s="62"/>
      <c r="FS67" s="62"/>
      <c r="FT67" s="62"/>
      <c r="FU67" s="62"/>
      <c r="FV67" s="62"/>
      <c r="FW67" s="62"/>
      <c r="FX67" s="62"/>
      <c r="FY67" s="62"/>
      <c r="FZ67" s="62"/>
      <c r="GA67" s="62"/>
      <c r="GB67" s="62"/>
      <c r="GC67" s="62"/>
      <c r="GD67" s="62"/>
      <c r="GE67" s="62"/>
      <c r="GF67" s="62"/>
      <c r="GG67" s="62"/>
      <c r="GH67" s="62"/>
      <c r="GI67" s="62"/>
      <c r="GJ67" s="62"/>
      <c r="GK67" s="62"/>
      <c r="GL67" s="62"/>
      <c r="GM67" s="62"/>
      <c r="GN67" s="62"/>
      <c r="GO67" s="62"/>
      <c r="GP67" s="62"/>
      <c r="GQ67" s="62"/>
      <c r="GR67" s="62"/>
      <c r="GS67" s="62"/>
      <c r="GT67" s="62"/>
      <c r="GU67" s="62"/>
      <c r="GV67" s="62"/>
      <c r="GW67" s="62"/>
      <c r="GX67" s="62"/>
      <c r="GY67" s="62"/>
      <c r="GZ67" s="62"/>
      <c r="HA67" s="62"/>
      <c r="HB67" s="62"/>
      <c r="HC67" s="62"/>
      <c r="HD67" s="62"/>
      <c r="HE67" s="62"/>
      <c r="HF67" s="62"/>
      <c r="HG67" s="62"/>
      <c r="HH67" s="62"/>
      <c r="HI67" s="62"/>
      <c r="HJ67" s="62"/>
      <c r="HK67" s="62"/>
      <c r="HL67" s="62"/>
      <c r="HM67" s="62"/>
      <c r="HN67" s="62"/>
      <c r="HO67" s="62"/>
      <c r="HP67" s="62"/>
      <c r="HQ67" s="62"/>
      <c r="HR67" s="62"/>
      <c r="HS67" s="62"/>
      <c r="HT67" s="62"/>
      <c r="HU67" s="62"/>
      <c r="HV67" s="62"/>
      <c r="HW67" s="62"/>
      <c r="HX67" s="62"/>
      <c r="HY67" s="62"/>
      <c r="HZ67" s="62"/>
      <c r="IA67" s="62"/>
      <c r="IB67" s="62"/>
      <c r="IC67" s="62"/>
      <c r="ID67" s="62"/>
      <c r="IE67" s="62"/>
      <c r="IF67" s="62"/>
      <c r="IG67" s="62"/>
      <c r="IH67" s="62"/>
      <c r="II67" s="62"/>
      <c r="IJ67" s="62"/>
      <c r="IK67" s="62"/>
      <c r="IL67" s="62"/>
      <c r="IM67" s="62"/>
      <c r="IN67" s="62"/>
      <c r="IO67" s="62"/>
      <c r="IP67" s="62"/>
      <c r="IQ67" s="62"/>
      <c r="IR67" s="62"/>
    </row>
    <row r="68" spans="1:252">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c r="BO68" s="62"/>
      <c r="BP68" s="62"/>
      <c r="BQ68" s="62"/>
      <c r="BR68" s="62"/>
      <c r="BS68" s="62"/>
      <c r="BT68" s="62"/>
      <c r="BU68" s="62"/>
      <c r="BV68" s="62"/>
      <c r="BW68" s="62"/>
      <c r="BX68" s="62"/>
      <c r="BY68" s="62"/>
      <c r="BZ68" s="62"/>
      <c r="CA68" s="62"/>
      <c r="CB68" s="62"/>
      <c r="CC68" s="62"/>
      <c r="CD68" s="62"/>
      <c r="CE68" s="62"/>
      <c r="CF68" s="62"/>
      <c r="CG68" s="62"/>
      <c r="CH68" s="62"/>
      <c r="CI68" s="62"/>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c r="DI68" s="62"/>
      <c r="DJ68" s="62"/>
      <c r="DK68" s="62"/>
      <c r="DL68" s="62"/>
      <c r="DM68" s="62"/>
      <c r="DN68" s="62"/>
      <c r="DO68" s="62"/>
      <c r="DP68" s="62"/>
      <c r="DQ68" s="62"/>
      <c r="DR68" s="62"/>
      <c r="DS68" s="62"/>
      <c r="DT68" s="62"/>
      <c r="DU68" s="62"/>
      <c r="DV68" s="62"/>
      <c r="DW68" s="62"/>
      <c r="DX68" s="62"/>
      <c r="DY68" s="62"/>
      <c r="DZ68" s="62"/>
      <c r="EA68" s="62"/>
      <c r="EB68" s="62"/>
      <c r="EC68" s="62"/>
      <c r="ED68" s="62"/>
      <c r="EE68" s="62"/>
      <c r="EF68" s="62"/>
      <c r="EG68" s="62"/>
      <c r="EH68" s="62"/>
      <c r="EI68" s="62"/>
      <c r="EJ68" s="62"/>
      <c r="EK68" s="62"/>
      <c r="EL68" s="62"/>
      <c r="EM68" s="62"/>
      <c r="EN68" s="62"/>
      <c r="EO68" s="62"/>
      <c r="EP68" s="62"/>
      <c r="EQ68" s="62"/>
      <c r="ER68" s="62"/>
      <c r="ES68" s="62"/>
      <c r="ET68" s="62"/>
      <c r="EU68" s="62"/>
      <c r="EV68" s="62"/>
      <c r="EW68" s="62"/>
      <c r="EX68" s="62"/>
      <c r="EY68" s="62"/>
      <c r="EZ68" s="62"/>
      <c r="FA68" s="62"/>
      <c r="FB68" s="62"/>
      <c r="FC68" s="62"/>
      <c r="FD68" s="62"/>
      <c r="FE68" s="62"/>
      <c r="FF68" s="62"/>
      <c r="FG68" s="62"/>
      <c r="FH68" s="62"/>
      <c r="FI68" s="62"/>
      <c r="FJ68" s="62"/>
      <c r="FK68" s="62"/>
      <c r="FL68" s="62"/>
      <c r="FM68" s="62"/>
      <c r="FN68" s="62"/>
      <c r="FO68" s="62"/>
      <c r="FP68" s="62"/>
      <c r="FQ68" s="62"/>
      <c r="FR68" s="62"/>
      <c r="FS68" s="62"/>
      <c r="FT68" s="62"/>
      <c r="FU68" s="62"/>
      <c r="FV68" s="62"/>
      <c r="FW68" s="62"/>
      <c r="FX68" s="62"/>
      <c r="FY68" s="62"/>
      <c r="FZ68" s="62"/>
      <c r="GA68" s="62"/>
      <c r="GB68" s="62"/>
      <c r="GC68" s="62"/>
      <c r="GD68" s="62"/>
      <c r="GE68" s="62"/>
      <c r="GF68" s="62"/>
      <c r="GG68" s="62"/>
      <c r="GH68" s="62"/>
      <c r="GI68" s="62"/>
      <c r="GJ68" s="62"/>
      <c r="GK68" s="62"/>
      <c r="GL68" s="62"/>
      <c r="GM68" s="62"/>
      <c r="GN68" s="62"/>
      <c r="GO68" s="62"/>
      <c r="GP68" s="62"/>
      <c r="GQ68" s="62"/>
      <c r="GR68" s="62"/>
      <c r="GS68" s="62"/>
      <c r="GT68" s="62"/>
      <c r="GU68" s="62"/>
      <c r="GV68" s="62"/>
      <c r="GW68" s="62"/>
      <c r="GX68" s="62"/>
      <c r="GY68" s="62"/>
      <c r="GZ68" s="62"/>
      <c r="HA68" s="62"/>
      <c r="HB68" s="62"/>
      <c r="HC68" s="62"/>
      <c r="HD68" s="62"/>
      <c r="HE68" s="62"/>
      <c r="HF68" s="62"/>
      <c r="HG68" s="62"/>
      <c r="HH68" s="62"/>
      <c r="HI68" s="62"/>
      <c r="HJ68" s="62"/>
      <c r="HK68" s="62"/>
      <c r="HL68" s="62"/>
      <c r="HM68" s="62"/>
      <c r="HN68" s="62"/>
      <c r="HO68" s="62"/>
      <c r="HP68" s="62"/>
      <c r="HQ68" s="62"/>
      <c r="HR68" s="62"/>
      <c r="HS68" s="62"/>
      <c r="HT68" s="62"/>
      <c r="HU68" s="62"/>
      <c r="HV68" s="62"/>
      <c r="HW68" s="62"/>
      <c r="HX68" s="62"/>
      <c r="HY68" s="62"/>
      <c r="HZ68" s="62"/>
      <c r="IA68" s="62"/>
      <c r="IB68" s="62"/>
      <c r="IC68" s="62"/>
      <c r="ID68" s="62"/>
      <c r="IE68" s="62"/>
      <c r="IF68" s="62"/>
      <c r="IG68" s="62"/>
      <c r="IH68" s="62"/>
      <c r="II68" s="62"/>
      <c r="IJ68" s="62"/>
      <c r="IK68" s="62"/>
      <c r="IL68" s="62"/>
      <c r="IM68" s="62"/>
      <c r="IN68" s="62"/>
      <c r="IO68" s="62"/>
      <c r="IP68" s="62"/>
      <c r="IQ68" s="62"/>
      <c r="IR68" s="62"/>
    </row>
    <row r="69" spans="1:252">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c r="BO69" s="62"/>
      <c r="BP69" s="62"/>
      <c r="BQ69" s="62"/>
      <c r="BR69" s="62"/>
      <c r="BS69" s="62"/>
      <c r="BT69" s="62"/>
      <c r="BU69" s="62"/>
      <c r="BV69" s="62"/>
      <c r="BW69" s="62"/>
      <c r="BX69" s="62"/>
      <c r="BY69" s="62"/>
      <c r="BZ69" s="62"/>
      <c r="CA69" s="62"/>
      <c r="CB69" s="62"/>
      <c r="CC69" s="62"/>
      <c r="CD69" s="62"/>
      <c r="CE69" s="62"/>
      <c r="CF69" s="62"/>
      <c r="CG69" s="62"/>
      <c r="CH69" s="62"/>
      <c r="CI69" s="62"/>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c r="DT69" s="62"/>
      <c r="DU69" s="62"/>
      <c r="DV69" s="62"/>
      <c r="DW69" s="62"/>
      <c r="DX69" s="62"/>
      <c r="DY69" s="62"/>
      <c r="DZ69" s="62"/>
      <c r="EA69" s="62"/>
      <c r="EB69" s="62"/>
      <c r="EC69" s="62"/>
      <c r="ED69" s="62"/>
      <c r="EE69" s="62"/>
      <c r="EF69" s="62"/>
      <c r="EG69" s="62"/>
      <c r="EH69" s="62"/>
      <c r="EI69" s="62"/>
      <c r="EJ69" s="62"/>
      <c r="EK69" s="62"/>
      <c r="EL69" s="62"/>
      <c r="EM69" s="62"/>
      <c r="EN69" s="62"/>
      <c r="EO69" s="62"/>
      <c r="EP69" s="62"/>
      <c r="EQ69" s="62"/>
      <c r="ER69" s="62"/>
      <c r="ES69" s="62"/>
      <c r="ET69" s="62"/>
      <c r="EU69" s="62"/>
      <c r="EV69" s="62"/>
      <c r="EW69" s="62"/>
      <c r="EX69" s="62"/>
      <c r="EY69" s="62"/>
      <c r="EZ69" s="62"/>
      <c r="FA69" s="62"/>
      <c r="FB69" s="62"/>
      <c r="FC69" s="62"/>
      <c r="FD69" s="62"/>
      <c r="FE69" s="62"/>
      <c r="FF69" s="62"/>
      <c r="FG69" s="62"/>
      <c r="FH69" s="62"/>
      <c r="FI69" s="62"/>
      <c r="FJ69" s="62"/>
      <c r="FK69" s="62"/>
      <c r="FL69" s="62"/>
      <c r="FM69" s="62"/>
      <c r="FN69" s="62"/>
      <c r="FO69" s="62"/>
      <c r="FP69" s="62"/>
      <c r="FQ69" s="62"/>
      <c r="FR69" s="62"/>
      <c r="FS69" s="62"/>
      <c r="FT69" s="62"/>
      <c r="FU69" s="62"/>
      <c r="FV69" s="62"/>
      <c r="FW69" s="62"/>
      <c r="FX69" s="62"/>
      <c r="FY69" s="62"/>
      <c r="FZ69" s="62"/>
      <c r="GA69" s="62"/>
      <c r="GB69" s="62"/>
      <c r="GC69" s="62"/>
      <c r="GD69" s="62"/>
      <c r="GE69" s="62"/>
      <c r="GF69" s="62"/>
      <c r="GG69" s="62"/>
      <c r="GH69" s="62"/>
      <c r="GI69" s="62"/>
      <c r="GJ69" s="62"/>
      <c r="GK69" s="62"/>
      <c r="GL69" s="62"/>
      <c r="GM69" s="62"/>
      <c r="GN69" s="62"/>
      <c r="GO69" s="62"/>
      <c r="GP69" s="62"/>
      <c r="GQ69" s="62"/>
      <c r="GR69" s="62"/>
      <c r="GS69" s="62"/>
      <c r="GT69" s="62"/>
      <c r="GU69" s="62"/>
      <c r="GV69" s="62"/>
      <c r="GW69" s="62"/>
      <c r="GX69" s="62"/>
      <c r="GY69" s="62"/>
      <c r="GZ69" s="62"/>
      <c r="HA69" s="62"/>
      <c r="HB69" s="62"/>
      <c r="HC69" s="62"/>
      <c r="HD69" s="62"/>
      <c r="HE69" s="62"/>
      <c r="HF69" s="62"/>
      <c r="HG69" s="62"/>
      <c r="HH69" s="62"/>
      <c r="HI69" s="62"/>
      <c r="HJ69" s="62"/>
      <c r="HK69" s="62"/>
      <c r="HL69" s="62"/>
      <c r="HM69" s="62"/>
      <c r="HN69" s="62"/>
      <c r="HO69" s="62"/>
      <c r="HP69" s="62"/>
      <c r="HQ69" s="62"/>
      <c r="HR69" s="62"/>
      <c r="HS69" s="62"/>
      <c r="HT69" s="62"/>
      <c r="HU69" s="62"/>
      <c r="HV69" s="62"/>
      <c r="HW69" s="62"/>
      <c r="HX69" s="62"/>
      <c r="HY69" s="62"/>
      <c r="HZ69" s="62"/>
      <c r="IA69" s="62"/>
      <c r="IB69" s="62"/>
      <c r="IC69" s="62"/>
      <c r="ID69" s="62"/>
      <c r="IE69" s="62"/>
      <c r="IF69" s="62"/>
      <c r="IG69" s="62"/>
      <c r="IH69" s="62"/>
      <c r="II69" s="62"/>
      <c r="IJ69" s="62"/>
      <c r="IK69" s="62"/>
      <c r="IL69" s="62"/>
      <c r="IM69" s="62"/>
      <c r="IN69" s="62"/>
      <c r="IO69" s="62"/>
      <c r="IP69" s="62"/>
      <c r="IQ69" s="62"/>
      <c r="IR69" s="62"/>
    </row>
    <row r="70" spans="1:252">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c r="BO70" s="62"/>
      <c r="BP70" s="62"/>
      <c r="BQ70" s="62"/>
      <c r="BR70" s="62"/>
      <c r="BS70" s="62"/>
      <c r="BT70" s="62"/>
      <c r="BU70" s="62"/>
      <c r="BV70" s="62"/>
      <c r="BW70" s="62"/>
      <c r="BX70" s="62"/>
      <c r="BY70" s="62"/>
      <c r="BZ70" s="62"/>
      <c r="CA70" s="62"/>
      <c r="CB70" s="62"/>
      <c r="CC70" s="62"/>
      <c r="CD70" s="62"/>
      <c r="CE70" s="62"/>
      <c r="CF70" s="62"/>
      <c r="CG70" s="62"/>
      <c r="CH70" s="62"/>
      <c r="CI70" s="62"/>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c r="DI70" s="62"/>
      <c r="DJ70" s="62"/>
      <c r="DK70" s="62"/>
      <c r="DL70" s="62"/>
      <c r="DM70" s="62"/>
      <c r="DN70" s="62"/>
      <c r="DO70" s="62"/>
      <c r="DP70" s="62"/>
      <c r="DQ70" s="62"/>
      <c r="DR70" s="62"/>
      <c r="DS70" s="62"/>
      <c r="DT70" s="62"/>
      <c r="DU70" s="62"/>
      <c r="DV70" s="62"/>
      <c r="DW70" s="62"/>
      <c r="DX70" s="62"/>
      <c r="DY70" s="62"/>
      <c r="DZ70" s="62"/>
      <c r="EA70" s="62"/>
      <c r="EB70" s="62"/>
      <c r="EC70" s="62"/>
      <c r="ED70" s="62"/>
      <c r="EE70" s="62"/>
      <c r="EF70" s="62"/>
      <c r="EG70" s="62"/>
      <c r="EH70" s="62"/>
      <c r="EI70" s="62"/>
      <c r="EJ70" s="62"/>
      <c r="EK70" s="62"/>
      <c r="EL70" s="62"/>
      <c r="EM70" s="62"/>
      <c r="EN70" s="62"/>
      <c r="EO70" s="62"/>
      <c r="EP70" s="62"/>
      <c r="EQ70" s="62"/>
      <c r="ER70" s="62"/>
      <c r="ES70" s="62"/>
      <c r="ET70" s="62"/>
      <c r="EU70" s="62"/>
      <c r="EV70" s="62"/>
      <c r="EW70" s="62"/>
      <c r="EX70" s="62"/>
      <c r="EY70" s="62"/>
      <c r="EZ70" s="62"/>
      <c r="FA70" s="62"/>
      <c r="FB70" s="62"/>
      <c r="FC70" s="62"/>
      <c r="FD70" s="62"/>
      <c r="FE70" s="62"/>
      <c r="FF70" s="62"/>
      <c r="FG70" s="62"/>
      <c r="FH70" s="62"/>
      <c r="FI70" s="62"/>
      <c r="FJ70" s="62"/>
      <c r="FK70" s="62"/>
      <c r="FL70" s="62"/>
      <c r="FM70" s="62"/>
      <c r="FN70" s="62"/>
      <c r="FO70" s="62"/>
      <c r="FP70" s="62"/>
      <c r="FQ70" s="62"/>
      <c r="FR70" s="62"/>
      <c r="FS70" s="62"/>
      <c r="FT70" s="62"/>
      <c r="FU70" s="62"/>
      <c r="FV70" s="62"/>
      <c r="FW70" s="62"/>
      <c r="FX70" s="62"/>
      <c r="FY70" s="62"/>
      <c r="FZ70" s="62"/>
      <c r="GA70" s="62"/>
      <c r="GB70" s="62"/>
      <c r="GC70" s="62"/>
      <c r="GD70" s="62"/>
      <c r="GE70" s="62"/>
      <c r="GF70" s="62"/>
      <c r="GG70" s="62"/>
      <c r="GH70" s="62"/>
      <c r="GI70" s="62"/>
      <c r="GJ70" s="62"/>
      <c r="GK70" s="62"/>
      <c r="GL70" s="62"/>
      <c r="GM70" s="62"/>
      <c r="GN70" s="62"/>
      <c r="GO70" s="62"/>
      <c r="GP70" s="62"/>
      <c r="GQ70" s="62"/>
      <c r="GR70" s="62"/>
      <c r="GS70" s="62"/>
      <c r="GT70" s="62"/>
      <c r="GU70" s="62"/>
      <c r="GV70" s="62"/>
      <c r="GW70" s="62"/>
      <c r="GX70" s="62"/>
      <c r="GY70" s="62"/>
      <c r="GZ70" s="62"/>
      <c r="HA70" s="62"/>
      <c r="HB70" s="62"/>
      <c r="HC70" s="62"/>
      <c r="HD70" s="62"/>
      <c r="HE70" s="62"/>
      <c r="HF70" s="62"/>
      <c r="HG70" s="62"/>
      <c r="HH70" s="62"/>
      <c r="HI70" s="62"/>
      <c r="HJ70" s="62"/>
      <c r="HK70" s="62"/>
      <c r="HL70" s="62"/>
      <c r="HM70" s="62"/>
      <c r="HN70" s="62"/>
      <c r="HO70" s="62"/>
      <c r="HP70" s="62"/>
      <c r="HQ70" s="62"/>
      <c r="HR70" s="62"/>
      <c r="HS70" s="62"/>
      <c r="HT70" s="62"/>
      <c r="HU70" s="62"/>
      <c r="HV70" s="62"/>
      <c r="HW70" s="62"/>
      <c r="HX70" s="62"/>
      <c r="HY70" s="62"/>
      <c r="HZ70" s="62"/>
      <c r="IA70" s="62"/>
      <c r="IB70" s="62"/>
      <c r="IC70" s="62"/>
      <c r="ID70" s="62"/>
      <c r="IE70" s="62"/>
      <c r="IF70" s="62"/>
      <c r="IG70" s="62"/>
      <c r="IH70" s="62"/>
      <c r="II70" s="62"/>
      <c r="IJ70" s="62"/>
      <c r="IK70" s="62"/>
      <c r="IL70" s="62"/>
      <c r="IM70" s="62"/>
      <c r="IN70" s="62"/>
      <c r="IO70" s="62"/>
      <c r="IP70" s="62"/>
      <c r="IQ70" s="62"/>
      <c r="IR70" s="62"/>
    </row>
    <row r="71" spans="1:252">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c r="BO71" s="62"/>
      <c r="BP71" s="62"/>
      <c r="BQ71" s="62"/>
      <c r="BR71" s="62"/>
      <c r="BS71" s="62"/>
      <c r="BT71" s="62"/>
      <c r="BU71" s="62"/>
      <c r="BV71" s="62"/>
      <c r="BW71" s="62"/>
      <c r="BX71" s="62"/>
      <c r="BY71" s="62"/>
      <c r="BZ71" s="62"/>
      <c r="CA71" s="62"/>
      <c r="CB71" s="62"/>
      <c r="CC71" s="62"/>
      <c r="CD71" s="62"/>
      <c r="CE71" s="62"/>
      <c r="CF71" s="62"/>
      <c r="CG71" s="62"/>
      <c r="CH71" s="62"/>
      <c r="CI71" s="62"/>
      <c r="CJ71" s="62"/>
      <c r="CK71" s="62"/>
      <c r="CL71" s="62"/>
      <c r="CM71" s="62"/>
      <c r="CN71" s="62"/>
      <c r="CO71" s="62"/>
      <c r="CP71" s="62"/>
      <c r="CQ71" s="62"/>
      <c r="CR71" s="62"/>
      <c r="CS71" s="62"/>
      <c r="CT71" s="62"/>
      <c r="CU71" s="62"/>
      <c r="CV71" s="62"/>
      <c r="CW71" s="62"/>
      <c r="CX71" s="62"/>
      <c r="CY71" s="62"/>
      <c r="CZ71" s="62"/>
      <c r="DA71" s="62"/>
      <c r="DB71" s="62"/>
      <c r="DC71" s="62"/>
      <c r="DD71" s="62"/>
      <c r="DE71" s="62"/>
      <c r="DF71" s="62"/>
      <c r="DG71" s="62"/>
      <c r="DH71" s="62"/>
      <c r="DI71" s="62"/>
      <c r="DJ71" s="62"/>
      <c r="DK71" s="62"/>
      <c r="DL71" s="62"/>
      <c r="DM71" s="62"/>
      <c r="DN71" s="62"/>
      <c r="DO71" s="62"/>
      <c r="DP71" s="62"/>
      <c r="DQ71" s="62"/>
      <c r="DR71" s="62"/>
      <c r="DS71" s="62"/>
      <c r="DT71" s="62"/>
      <c r="DU71" s="62"/>
      <c r="DV71" s="62"/>
      <c r="DW71" s="62"/>
      <c r="DX71" s="62"/>
      <c r="DY71" s="62"/>
      <c r="DZ71" s="62"/>
      <c r="EA71" s="62"/>
      <c r="EB71" s="62"/>
      <c r="EC71" s="62"/>
      <c r="ED71" s="62"/>
      <c r="EE71" s="62"/>
      <c r="EF71" s="62"/>
      <c r="EG71" s="62"/>
      <c r="EH71" s="62"/>
      <c r="EI71" s="62"/>
      <c r="EJ71" s="62"/>
      <c r="EK71" s="62"/>
      <c r="EL71" s="62"/>
      <c r="EM71" s="62"/>
      <c r="EN71" s="62"/>
      <c r="EO71" s="62"/>
      <c r="EP71" s="62"/>
      <c r="EQ71" s="62"/>
      <c r="ER71" s="62"/>
      <c r="ES71" s="62"/>
      <c r="ET71" s="62"/>
      <c r="EU71" s="62"/>
      <c r="EV71" s="62"/>
      <c r="EW71" s="62"/>
      <c r="EX71" s="62"/>
      <c r="EY71" s="62"/>
      <c r="EZ71" s="62"/>
      <c r="FA71" s="62"/>
      <c r="FB71" s="62"/>
      <c r="FC71" s="62"/>
      <c r="FD71" s="62"/>
      <c r="FE71" s="62"/>
      <c r="FF71" s="62"/>
      <c r="FG71" s="62"/>
      <c r="FH71" s="62"/>
      <c r="FI71" s="62"/>
      <c r="FJ71" s="62"/>
      <c r="FK71" s="62"/>
      <c r="FL71" s="62"/>
      <c r="FM71" s="62"/>
      <c r="FN71" s="62"/>
      <c r="FO71" s="62"/>
      <c r="FP71" s="62"/>
      <c r="FQ71" s="62"/>
      <c r="FR71" s="62"/>
      <c r="FS71" s="62"/>
      <c r="FT71" s="62"/>
      <c r="FU71" s="62"/>
      <c r="FV71" s="62"/>
      <c r="FW71" s="62"/>
      <c r="FX71" s="62"/>
      <c r="FY71" s="62"/>
      <c r="FZ71" s="62"/>
      <c r="GA71" s="62"/>
      <c r="GB71" s="62"/>
      <c r="GC71" s="62"/>
      <c r="GD71" s="62"/>
      <c r="GE71" s="62"/>
      <c r="GF71" s="62"/>
      <c r="GG71" s="62"/>
      <c r="GH71" s="62"/>
      <c r="GI71" s="62"/>
      <c r="GJ71" s="62"/>
      <c r="GK71" s="62"/>
      <c r="GL71" s="62"/>
      <c r="GM71" s="62"/>
      <c r="GN71" s="62"/>
      <c r="GO71" s="62"/>
      <c r="GP71" s="62"/>
      <c r="GQ71" s="62"/>
      <c r="GR71" s="62"/>
      <c r="GS71" s="62"/>
      <c r="GT71" s="62"/>
      <c r="GU71" s="62"/>
      <c r="GV71" s="62"/>
      <c r="GW71" s="62"/>
      <c r="GX71" s="62"/>
      <c r="GY71" s="62"/>
      <c r="GZ71" s="62"/>
      <c r="HA71" s="62"/>
      <c r="HB71" s="62"/>
      <c r="HC71" s="62"/>
      <c r="HD71" s="62"/>
      <c r="HE71" s="62"/>
      <c r="HF71" s="62"/>
      <c r="HG71" s="62"/>
      <c r="HH71" s="62"/>
      <c r="HI71" s="62"/>
      <c r="HJ71" s="62"/>
      <c r="HK71" s="62"/>
      <c r="HL71" s="62"/>
      <c r="HM71" s="62"/>
      <c r="HN71" s="62"/>
      <c r="HO71" s="62"/>
      <c r="HP71" s="62"/>
      <c r="HQ71" s="62"/>
      <c r="HR71" s="62"/>
      <c r="HS71" s="62"/>
      <c r="HT71" s="62"/>
      <c r="HU71" s="62"/>
      <c r="HV71" s="62"/>
      <c r="HW71" s="62"/>
      <c r="HX71" s="62"/>
      <c r="HY71" s="62"/>
      <c r="HZ71" s="62"/>
      <c r="IA71" s="62"/>
      <c r="IB71" s="62"/>
      <c r="IC71" s="62"/>
      <c r="ID71" s="62"/>
      <c r="IE71" s="62"/>
      <c r="IF71" s="62"/>
      <c r="IG71" s="62"/>
      <c r="IH71" s="62"/>
      <c r="II71" s="62"/>
      <c r="IJ71" s="62"/>
      <c r="IK71" s="62"/>
      <c r="IL71" s="62"/>
      <c r="IM71" s="62"/>
      <c r="IN71" s="62"/>
      <c r="IO71" s="62"/>
      <c r="IP71" s="62"/>
      <c r="IQ71" s="62"/>
      <c r="IR71" s="62"/>
    </row>
    <row r="72" spans="1:252">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2"/>
      <c r="BP72" s="62"/>
      <c r="BQ72" s="62"/>
      <c r="BR72" s="62"/>
      <c r="BS72" s="62"/>
      <c r="BT72" s="62"/>
      <c r="BU72" s="62"/>
      <c r="BV72" s="62"/>
      <c r="BW72" s="62"/>
      <c r="BX72" s="62"/>
      <c r="BY72" s="62"/>
      <c r="BZ72" s="62"/>
      <c r="CA72" s="62"/>
      <c r="CB72" s="62"/>
      <c r="CC72" s="62"/>
      <c r="CD72" s="62"/>
      <c r="CE72" s="62"/>
      <c r="CF72" s="62"/>
      <c r="CG72" s="62"/>
      <c r="CH72" s="62"/>
      <c r="CI72" s="62"/>
      <c r="CJ72" s="62"/>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c r="DT72" s="62"/>
      <c r="DU72" s="62"/>
      <c r="DV72" s="62"/>
      <c r="DW72" s="62"/>
      <c r="DX72" s="62"/>
      <c r="DY72" s="62"/>
      <c r="DZ72" s="62"/>
      <c r="EA72" s="62"/>
      <c r="EB72" s="62"/>
      <c r="EC72" s="62"/>
      <c r="ED72" s="62"/>
      <c r="EE72" s="62"/>
      <c r="EF72" s="62"/>
      <c r="EG72" s="62"/>
      <c r="EH72" s="62"/>
      <c r="EI72" s="62"/>
      <c r="EJ72" s="62"/>
      <c r="EK72" s="62"/>
      <c r="EL72" s="62"/>
      <c r="EM72" s="62"/>
      <c r="EN72" s="62"/>
      <c r="EO72" s="62"/>
      <c r="EP72" s="62"/>
      <c r="EQ72" s="62"/>
      <c r="ER72" s="62"/>
      <c r="ES72" s="62"/>
      <c r="ET72" s="62"/>
      <c r="EU72" s="62"/>
      <c r="EV72" s="62"/>
      <c r="EW72" s="62"/>
      <c r="EX72" s="62"/>
      <c r="EY72" s="62"/>
      <c r="EZ72" s="62"/>
      <c r="FA72" s="62"/>
      <c r="FB72" s="62"/>
      <c r="FC72" s="62"/>
      <c r="FD72" s="62"/>
      <c r="FE72" s="62"/>
      <c r="FF72" s="62"/>
      <c r="FG72" s="62"/>
      <c r="FH72" s="62"/>
      <c r="FI72" s="62"/>
      <c r="FJ72" s="62"/>
      <c r="FK72" s="62"/>
      <c r="FL72" s="62"/>
      <c r="FM72" s="62"/>
      <c r="FN72" s="62"/>
      <c r="FO72" s="62"/>
      <c r="FP72" s="62"/>
      <c r="FQ72" s="62"/>
      <c r="FR72" s="62"/>
      <c r="FS72" s="62"/>
      <c r="FT72" s="62"/>
      <c r="FU72" s="62"/>
      <c r="FV72" s="62"/>
      <c r="FW72" s="62"/>
      <c r="FX72" s="62"/>
      <c r="FY72" s="62"/>
      <c r="FZ72" s="62"/>
      <c r="GA72" s="62"/>
      <c r="GB72" s="62"/>
      <c r="GC72" s="62"/>
      <c r="GD72" s="62"/>
      <c r="GE72" s="62"/>
      <c r="GF72" s="62"/>
      <c r="GG72" s="62"/>
      <c r="GH72" s="62"/>
      <c r="GI72" s="62"/>
      <c r="GJ72" s="62"/>
      <c r="GK72" s="62"/>
      <c r="GL72" s="62"/>
      <c r="GM72" s="62"/>
      <c r="GN72" s="62"/>
      <c r="GO72" s="62"/>
      <c r="GP72" s="62"/>
      <c r="GQ72" s="62"/>
      <c r="GR72" s="62"/>
      <c r="GS72" s="62"/>
      <c r="GT72" s="62"/>
      <c r="GU72" s="62"/>
      <c r="GV72" s="62"/>
      <c r="GW72" s="62"/>
      <c r="GX72" s="62"/>
      <c r="GY72" s="62"/>
      <c r="GZ72" s="62"/>
      <c r="HA72" s="62"/>
      <c r="HB72" s="62"/>
      <c r="HC72" s="62"/>
      <c r="HD72" s="62"/>
      <c r="HE72" s="62"/>
      <c r="HF72" s="62"/>
      <c r="HG72" s="62"/>
      <c r="HH72" s="62"/>
      <c r="HI72" s="62"/>
      <c r="HJ72" s="62"/>
      <c r="HK72" s="62"/>
      <c r="HL72" s="62"/>
      <c r="HM72" s="62"/>
      <c r="HN72" s="62"/>
      <c r="HO72" s="62"/>
      <c r="HP72" s="62"/>
      <c r="HQ72" s="62"/>
      <c r="HR72" s="62"/>
      <c r="HS72" s="62"/>
      <c r="HT72" s="62"/>
      <c r="HU72" s="62"/>
      <c r="HV72" s="62"/>
      <c r="HW72" s="62"/>
      <c r="HX72" s="62"/>
      <c r="HY72" s="62"/>
      <c r="HZ72" s="62"/>
      <c r="IA72" s="62"/>
      <c r="IB72" s="62"/>
      <c r="IC72" s="62"/>
      <c r="ID72" s="62"/>
      <c r="IE72" s="62"/>
      <c r="IF72" s="62"/>
      <c r="IG72" s="62"/>
      <c r="IH72" s="62"/>
      <c r="II72" s="62"/>
      <c r="IJ72" s="62"/>
      <c r="IK72" s="62"/>
      <c r="IL72" s="62"/>
      <c r="IM72" s="62"/>
      <c r="IN72" s="62"/>
      <c r="IO72" s="62"/>
      <c r="IP72" s="62"/>
      <c r="IQ72" s="62"/>
      <c r="IR72" s="62"/>
    </row>
    <row r="73" spans="1:252">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c r="BO73" s="62"/>
      <c r="BP73" s="62"/>
      <c r="BQ73" s="62"/>
      <c r="BR73" s="62"/>
      <c r="BS73" s="62"/>
      <c r="BT73" s="62"/>
      <c r="BU73" s="62"/>
      <c r="BV73" s="62"/>
      <c r="BW73" s="62"/>
      <c r="BX73" s="62"/>
      <c r="BY73" s="62"/>
      <c r="BZ73" s="62"/>
      <c r="CA73" s="62"/>
      <c r="CB73" s="62"/>
      <c r="CC73" s="62"/>
      <c r="CD73" s="62"/>
      <c r="CE73" s="62"/>
      <c r="CF73" s="62"/>
      <c r="CG73" s="62"/>
      <c r="CH73" s="62"/>
      <c r="CI73" s="62"/>
      <c r="CJ73" s="62"/>
      <c r="CK73" s="62"/>
      <c r="CL73" s="62"/>
      <c r="CM73" s="62"/>
      <c r="CN73" s="62"/>
      <c r="CO73" s="62"/>
      <c r="CP73" s="62"/>
      <c r="CQ73" s="62"/>
      <c r="CR73" s="62"/>
      <c r="CS73" s="62"/>
      <c r="CT73" s="62"/>
      <c r="CU73" s="62"/>
      <c r="CV73" s="62"/>
      <c r="CW73" s="62"/>
      <c r="CX73" s="62"/>
      <c r="CY73" s="62"/>
      <c r="CZ73" s="62"/>
      <c r="DA73" s="62"/>
      <c r="DB73" s="62"/>
      <c r="DC73" s="62"/>
      <c r="DD73" s="62"/>
      <c r="DE73" s="62"/>
      <c r="DF73" s="62"/>
      <c r="DG73" s="62"/>
      <c r="DH73" s="62"/>
      <c r="DI73" s="62"/>
      <c r="DJ73" s="62"/>
      <c r="DK73" s="62"/>
      <c r="DL73" s="62"/>
      <c r="DM73" s="62"/>
      <c r="DN73" s="62"/>
      <c r="DO73" s="62"/>
      <c r="DP73" s="62"/>
      <c r="DQ73" s="62"/>
      <c r="DR73" s="62"/>
      <c r="DS73" s="62"/>
      <c r="DT73" s="62"/>
      <c r="DU73" s="62"/>
      <c r="DV73" s="62"/>
      <c r="DW73" s="62"/>
      <c r="DX73" s="62"/>
      <c r="DY73" s="62"/>
      <c r="DZ73" s="62"/>
      <c r="EA73" s="62"/>
      <c r="EB73" s="62"/>
      <c r="EC73" s="62"/>
      <c r="ED73" s="62"/>
      <c r="EE73" s="62"/>
      <c r="EF73" s="62"/>
      <c r="EG73" s="62"/>
      <c r="EH73" s="62"/>
      <c r="EI73" s="62"/>
      <c r="EJ73" s="62"/>
      <c r="EK73" s="62"/>
      <c r="EL73" s="62"/>
      <c r="EM73" s="62"/>
      <c r="EN73" s="62"/>
      <c r="EO73" s="62"/>
      <c r="EP73" s="62"/>
      <c r="EQ73" s="62"/>
      <c r="ER73" s="62"/>
      <c r="ES73" s="62"/>
      <c r="ET73" s="62"/>
      <c r="EU73" s="62"/>
      <c r="EV73" s="62"/>
      <c r="EW73" s="62"/>
      <c r="EX73" s="62"/>
      <c r="EY73" s="62"/>
      <c r="EZ73" s="62"/>
      <c r="FA73" s="62"/>
      <c r="FB73" s="62"/>
      <c r="FC73" s="62"/>
      <c r="FD73" s="62"/>
      <c r="FE73" s="62"/>
      <c r="FF73" s="62"/>
      <c r="FG73" s="62"/>
      <c r="FH73" s="62"/>
      <c r="FI73" s="62"/>
      <c r="FJ73" s="62"/>
      <c r="FK73" s="62"/>
      <c r="FL73" s="62"/>
      <c r="FM73" s="62"/>
      <c r="FN73" s="62"/>
      <c r="FO73" s="62"/>
      <c r="FP73" s="62"/>
      <c r="FQ73" s="62"/>
      <c r="FR73" s="62"/>
      <c r="FS73" s="62"/>
      <c r="FT73" s="62"/>
      <c r="FU73" s="62"/>
      <c r="FV73" s="62"/>
      <c r="FW73" s="62"/>
      <c r="FX73" s="62"/>
      <c r="FY73" s="62"/>
      <c r="FZ73" s="62"/>
      <c r="GA73" s="62"/>
      <c r="GB73" s="62"/>
      <c r="GC73" s="62"/>
      <c r="GD73" s="62"/>
      <c r="GE73" s="62"/>
      <c r="GF73" s="62"/>
      <c r="GG73" s="62"/>
      <c r="GH73" s="62"/>
      <c r="GI73" s="62"/>
      <c r="GJ73" s="62"/>
      <c r="GK73" s="62"/>
      <c r="GL73" s="62"/>
      <c r="GM73" s="62"/>
      <c r="GN73" s="62"/>
      <c r="GO73" s="62"/>
      <c r="GP73" s="62"/>
      <c r="GQ73" s="62"/>
      <c r="GR73" s="62"/>
      <c r="GS73" s="62"/>
      <c r="GT73" s="62"/>
      <c r="GU73" s="62"/>
      <c r="GV73" s="62"/>
      <c r="GW73" s="62"/>
      <c r="GX73" s="62"/>
      <c r="GY73" s="62"/>
      <c r="GZ73" s="62"/>
      <c r="HA73" s="62"/>
      <c r="HB73" s="62"/>
      <c r="HC73" s="62"/>
      <c r="HD73" s="62"/>
      <c r="HE73" s="62"/>
      <c r="HF73" s="62"/>
      <c r="HG73" s="62"/>
      <c r="HH73" s="62"/>
      <c r="HI73" s="62"/>
      <c r="HJ73" s="62"/>
      <c r="HK73" s="62"/>
      <c r="HL73" s="62"/>
      <c r="HM73" s="62"/>
      <c r="HN73" s="62"/>
      <c r="HO73" s="62"/>
      <c r="HP73" s="62"/>
      <c r="HQ73" s="62"/>
      <c r="HR73" s="62"/>
      <c r="HS73" s="62"/>
      <c r="HT73" s="62"/>
      <c r="HU73" s="62"/>
      <c r="HV73" s="62"/>
      <c r="HW73" s="62"/>
      <c r="HX73" s="62"/>
      <c r="HY73" s="62"/>
      <c r="HZ73" s="62"/>
      <c r="IA73" s="62"/>
      <c r="IB73" s="62"/>
      <c r="IC73" s="62"/>
      <c r="ID73" s="62"/>
      <c r="IE73" s="62"/>
      <c r="IF73" s="62"/>
      <c r="IG73" s="62"/>
      <c r="IH73" s="62"/>
      <c r="II73" s="62"/>
      <c r="IJ73" s="62"/>
      <c r="IK73" s="62"/>
      <c r="IL73" s="62"/>
      <c r="IM73" s="62"/>
      <c r="IN73" s="62"/>
      <c r="IO73" s="62"/>
      <c r="IP73" s="62"/>
      <c r="IQ73" s="62"/>
      <c r="IR73" s="62"/>
    </row>
    <row r="74" spans="1:252">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2"/>
      <c r="BS74" s="62"/>
      <c r="BT74" s="62"/>
      <c r="BU74" s="62"/>
      <c r="BV74" s="62"/>
      <c r="BW74" s="62"/>
      <c r="BX74" s="62"/>
      <c r="BY74" s="62"/>
      <c r="BZ74" s="62"/>
      <c r="CA74" s="62"/>
      <c r="CB74" s="62"/>
      <c r="CC74" s="62"/>
      <c r="CD74" s="62"/>
      <c r="CE74" s="62"/>
      <c r="CF74" s="62"/>
      <c r="CG74" s="62"/>
      <c r="CH74" s="62"/>
      <c r="CI74" s="62"/>
      <c r="CJ74" s="62"/>
      <c r="CK74" s="62"/>
      <c r="CL74" s="62"/>
      <c r="CM74" s="62"/>
      <c r="CN74" s="62"/>
      <c r="CO74" s="62"/>
      <c r="CP74" s="62"/>
      <c r="CQ74" s="62"/>
      <c r="CR74" s="62"/>
      <c r="CS74" s="62"/>
      <c r="CT74" s="62"/>
      <c r="CU74" s="62"/>
      <c r="CV74" s="62"/>
      <c r="CW74" s="62"/>
      <c r="CX74" s="62"/>
      <c r="CY74" s="62"/>
      <c r="CZ74" s="62"/>
      <c r="DA74" s="62"/>
      <c r="DB74" s="62"/>
      <c r="DC74" s="62"/>
      <c r="DD74" s="62"/>
      <c r="DE74" s="62"/>
      <c r="DF74" s="62"/>
      <c r="DG74" s="62"/>
      <c r="DH74" s="62"/>
      <c r="DI74" s="62"/>
      <c r="DJ74" s="62"/>
      <c r="DK74" s="62"/>
      <c r="DL74" s="62"/>
      <c r="DM74" s="62"/>
      <c r="DN74" s="62"/>
      <c r="DO74" s="62"/>
      <c r="DP74" s="62"/>
      <c r="DQ74" s="62"/>
      <c r="DR74" s="62"/>
      <c r="DS74" s="62"/>
      <c r="DT74" s="62"/>
      <c r="DU74" s="62"/>
      <c r="DV74" s="62"/>
      <c r="DW74" s="62"/>
      <c r="DX74" s="62"/>
      <c r="DY74" s="62"/>
      <c r="DZ74" s="62"/>
      <c r="EA74" s="62"/>
      <c r="EB74" s="62"/>
      <c r="EC74" s="62"/>
      <c r="ED74" s="62"/>
      <c r="EE74" s="62"/>
      <c r="EF74" s="62"/>
      <c r="EG74" s="62"/>
      <c r="EH74" s="62"/>
      <c r="EI74" s="62"/>
      <c r="EJ74" s="62"/>
      <c r="EK74" s="62"/>
      <c r="EL74" s="62"/>
      <c r="EM74" s="62"/>
      <c r="EN74" s="62"/>
      <c r="EO74" s="62"/>
      <c r="EP74" s="62"/>
      <c r="EQ74" s="62"/>
      <c r="ER74" s="62"/>
      <c r="ES74" s="62"/>
      <c r="ET74" s="62"/>
      <c r="EU74" s="62"/>
      <c r="EV74" s="62"/>
      <c r="EW74" s="62"/>
      <c r="EX74" s="62"/>
      <c r="EY74" s="62"/>
      <c r="EZ74" s="62"/>
      <c r="FA74" s="62"/>
      <c r="FB74" s="62"/>
      <c r="FC74" s="62"/>
      <c r="FD74" s="62"/>
      <c r="FE74" s="62"/>
      <c r="FF74" s="62"/>
      <c r="FG74" s="62"/>
      <c r="FH74" s="62"/>
      <c r="FI74" s="62"/>
      <c r="FJ74" s="62"/>
      <c r="FK74" s="62"/>
      <c r="FL74" s="62"/>
      <c r="FM74" s="62"/>
      <c r="FN74" s="62"/>
      <c r="FO74" s="62"/>
      <c r="FP74" s="62"/>
      <c r="FQ74" s="62"/>
      <c r="FR74" s="62"/>
      <c r="FS74" s="62"/>
      <c r="FT74" s="62"/>
      <c r="FU74" s="62"/>
      <c r="FV74" s="62"/>
      <c r="FW74" s="62"/>
      <c r="FX74" s="62"/>
      <c r="FY74" s="62"/>
      <c r="FZ74" s="62"/>
      <c r="GA74" s="62"/>
      <c r="GB74" s="62"/>
      <c r="GC74" s="62"/>
      <c r="GD74" s="62"/>
      <c r="GE74" s="62"/>
      <c r="GF74" s="62"/>
      <c r="GG74" s="62"/>
      <c r="GH74" s="62"/>
      <c r="GI74" s="62"/>
      <c r="GJ74" s="62"/>
      <c r="GK74" s="62"/>
      <c r="GL74" s="62"/>
      <c r="GM74" s="62"/>
      <c r="GN74" s="62"/>
      <c r="GO74" s="62"/>
      <c r="GP74" s="62"/>
      <c r="GQ74" s="62"/>
      <c r="GR74" s="62"/>
      <c r="GS74" s="62"/>
      <c r="GT74" s="62"/>
      <c r="GU74" s="62"/>
      <c r="GV74" s="62"/>
      <c r="GW74" s="62"/>
      <c r="GX74" s="62"/>
      <c r="GY74" s="62"/>
      <c r="GZ74" s="62"/>
      <c r="HA74" s="62"/>
      <c r="HB74" s="62"/>
      <c r="HC74" s="62"/>
      <c r="HD74" s="62"/>
      <c r="HE74" s="62"/>
      <c r="HF74" s="62"/>
      <c r="HG74" s="62"/>
      <c r="HH74" s="62"/>
      <c r="HI74" s="62"/>
      <c r="HJ74" s="62"/>
      <c r="HK74" s="62"/>
      <c r="HL74" s="62"/>
      <c r="HM74" s="62"/>
      <c r="HN74" s="62"/>
      <c r="HO74" s="62"/>
      <c r="HP74" s="62"/>
      <c r="HQ74" s="62"/>
      <c r="HR74" s="62"/>
      <c r="HS74" s="62"/>
      <c r="HT74" s="62"/>
      <c r="HU74" s="62"/>
      <c r="HV74" s="62"/>
      <c r="HW74" s="62"/>
      <c r="HX74" s="62"/>
      <c r="HY74" s="62"/>
      <c r="HZ74" s="62"/>
      <c r="IA74" s="62"/>
      <c r="IB74" s="62"/>
      <c r="IC74" s="62"/>
      <c r="ID74" s="62"/>
      <c r="IE74" s="62"/>
      <c r="IF74" s="62"/>
      <c r="IG74" s="62"/>
      <c r="IH74" s="62"/>
      <c r="II74" s="62"/>
      <c r="IJ74" s="62"/>
      <c r="IK74" s="62"/>
      <c r="IL74" s="62"/>
      <c r="IM74" s="62"/>
      <c r="IN74" s="62"/>
      <c r="IO74" s="62"/>
      <c r="IP74" s="62"/>
      <c r="IQ74" s="62"/>
      <c r="IR74" s="62"/>
    </row>
    <row r="75" spans="1:252">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c r="BO75" s="62"/>
      <c r="BP75" s="62"/>
      <c r="BQ75" s="62"/>
      <c r="BR75" s="62"/>
      <c r="BS75" s="62"/>
      <c r="BT75" s="62"/>
      <c r="BU75" s="62"/>
      <c r="BV75" s="62"/>
      <c r="BW75" s="62"/>
      <c r="BX75" s="62"/>
      <c r="BY75" s="62"/>
      <c r="BZ75" s="62"/>
      <c r="CA75" s="62"/>
      <c r="CB75" s="62"/>
      <c r="CC75" s="62"/>
      <c r="CD75" s="62"/>
      <c r="CE75" s="62"/>
      <c r="CF75" s="62"/>
      <c r="CG75" s="62"/>
      <c r="CH75" s="62"/>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c r="DT75" s="62"/>
      <c r="DU75" s="62"/>
      <c r="DV75" s="62"/>
      <c r="DW75" s="62"/>
      <c r="DX75" s="62"/>
      <c r="DY75" s="62"/>
      <c r="DZ75" s="62"/>
      <c r="EA75" s="62"/>
      <c r="EB75" s="62"/>
      <c r="EC75" s="62"/>
      <c r="ED75" s="62"/>
      <c r="EE75" s="62"/>
      <c r="EF75" s="62"/>
      <c r="EG75" s="62"/>
      <c r="EH75" s="62"/>
      <c r="EI75" s="62"/>
      <c r="EJ75" s="62"/>
      <c r="EK75" s="62"/>
      <c r="EL75" s="62"/>
      <c r="EM75" s="62"/>
      <c r="EN75" s="62"/>
      <c r="EO75" s="62"/>
      <c r="EP75" s="62"/>
      <c r="EQ75" s="62"/>
      <c r="ER75" s="62"/>
      <c r="ES75" s="62"/>
      <c r="ET75" s="62"/>
      <c r="EU75" s="62"/>
      <c r="EV75" s="62"/>
      <c r="EW75" s="62"/>
      <c r="EX75" s="62"/>
      <c r="EY75" s="62"/>
      <c r="EZ75" s="62"/>
      <c r="FA75" s="62"/>
      <c r="FB75" s="62"/>
      <c r="FC75" s="62"/>
      <c r="FD75" s="62"/>
      <c r="FE75" s="62"/>
      <c r="FF75" s="62"/>
      <c r="FG75" s="62"/>
      <c r="FH75" s="62"/>
      <c r="FI75" s="62"/>
      <c r="FJ75" s="62"/>
      <c r="FK75" s="62"/>
      <c r="FL75" s="62"/>
      <c r="FM75" s="62"/>
      <c r="FN75" s="62"/>
      <c r="FO75" s="62"/>
      <c r="FP75" s="62"/>
      <c r="FQ75" s="62"/>
      <c r="FR75" s="62"/>
      <c r="FS75" s="62"/>
      <c r="FT75" s="62"/>
      <c r="FU75" s="62"/>
      <c r="FV75" s="62"/>
      <c r="FW75" s="62"/>
      <c r="FX75" s="62"/>
      <c r="FY75" s="62"/>
      <c r="FZ75" s="62"/>
      <c r="GA75" s="62"/>
      <c r="GB75" s="62"/>
      <c r="GC75" s="62"/>
      <c r="GD75" s="62"/>
      <c r="GE75" s="62"/>
      <c r="GF75" s="62"/>
      <c r="GG75" s="62"/>
      <c r="GH75" s="62"/>
      <c r="GI75" s="62"/>
      <c r="GJ75" s="62"/>
      <c r="GK75" s="62"/>
      <c r="GL75" s="62"/>
      <c r="GM75" s="62"/>
      <c r="GN75" s="62"/>
      <c r="GO75" s="62"/>
      <c r="GP75" s="62"/>
      <c r="GQ75" s="62"/>
      <c r="GR75" s="62"/>
      <c r="GS75" s="62"/>
      <c r="GT75" s="62"/>
      <c r="GU75" s="62"/>
      <c r="GV75" s="62"/>
      <c r="GW75" s="62"/>
      <c r="GX75" s="62"/>
      <c r="GY75" s="62"/>
      <c r="GZ75" s="62"/>
      <c r="HA75" s="62"/>
      <c r="HB75" s="62"/>
      <c r="HC75" s="62"/>
      <c r="HD75" s="62"/>
      <c r="HE75" s="62"/>
      <c r="HF75" s="62"/>
      <c r="HG75" s="62"/>
      <c r="HH75" s="62"/>
      <c r="HI75" s="62"/>
      <c r="HJ75" s="62"/>
      <c r="HK75" s="62"/>
      <c r="HL75" s="62"/>
      <c r="HM75" s="62"/>
      <c r="HN75" s="62"/>
      <c r="HO75" s="62"/>
      <c r="HP75" s="62"/>
      <c r="HQ75" s="62"/>
      <c r="HR75" s="62"/>
      <c r="HS75" s="62"/>
      <c r="HT75" s="62"/>
      <c r="HU75" s="62"/>
      <c r="HV75" s="62"/>
      <c r="HW75" s="62"/>
      <c r="HX75" s="62"/>
      <c r="HY75" s="62"/>
      <c r="HZ75" s="62"/>
      <c r="IA75" s="62"/>
      <c r="IB75" s="62"/>
      <c r="IC75" s="62"/>
      <c r="ID75" s="62"/>
      <c r="IE75" s="62"/>
      <c r="IF75" s="62"/>
      <c r="IG75" s="62"/>
      <c r="IH75" s="62"/>
      <c r="II75" s="62"/>
      <c r="IJ75" s="62"/>
      <c r="IK75" s="62"/>
      <c r="IL75" s="62"/>
      <c r="IM75" s="62"/>
      <c r="IN75" s="62"/>
      <c r="IO75" s="62"/>
      <c r="IP75" s="62"/>
      <c r="IQ75" s="62"/>
      <c r="IR75" s="62"/>
    </row>
    <row r="76" spans="1:252">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c r="BO76" s="62"/>
      <c r="BP76" s="62"/>
      <c r="BQ76" s="62"/>
      <c r="BR76" s="62"/>
      <c r="BS76" s="62"/>
      <c r="BT76" s="62"/>
      <c r="BU76" s="62"/>
      <c r="BV76" s="62"/>
      <c r="BW76" s="62"/>
      <c r="BX76" s="62"/>
      <c r="BY76" s="62"/>
      <c r="BZ76" s="62"/>
      <c r="CA76" s="62"/>
      <c r="CB76" s="62"/>
      <c r="CC76" s="62"/>
      <c r="CD76" s="62"/>
      <c r="CE76" s="62"/>
      <c r="CF76" s="62"/>
      <c r="CG76" s="62"/>
      <c r="CH76" s="62"/>
      <c r="CI76" s="62"/>
      <c r="CJ76" s="62"/>
      <c r="CK76" s="62"/>
      <c r="CL76" s="62"/>
      <c r="CM76" s="62"/>
      <c r="CN76" s="62"/>
      <c r="CO76" s="62"/>
      <c r="CP76" s="62"/>
      <c r="CQ76" s="62"/>
      <c r="CR76" s="62"/>
      <c r="CS76" s="62"/>
      <c r="CT76" s="62"/>
      <c r="CU76" s="62"/>
      <c r="CV76" s="62"/>
      <c r="CW76" s="62"/>
      <c r="CX76" s="62"/>
      <c r="CY76" s="62"/>
      <c r="CZ76" s="62"/>
      <c r="DA76" s="62"/>
      <c r="DB76" s="62"/>
      <c r="DC76" s="62"/>
      <c r="DD76" s="62"/>
      <c r="DE76" s="62"/>
      <c r="DF76" s="62"/>
      <c r="DG76" s="62"/>
      <c r="DH76" s="62"/>
      <c r="DI76" s="62"/>
      <c r="DJ76" s="62"/>
      <c r="DK76" s="62"/>
      <c r="DL76" s="62"/>
      <c r="DM76" s="62"/>
      <c r="DN76" s="62"/>
      <c r="DO76" s="62"/>
      <c r="DP76" s="62"/>
      <c r="DQ76" s="62"/>
      <c r="DR76" s="62"/>
      <c r="DS76" s="62"/>
      <c r="DT76" s="62"/>
      <c r="DU76" s="62"/>
      <c r="DV76" s="62"/>
      <c r="DW76" s="62"/>
      <c r="DX76" s="62"/>
      <c r="DY76" s="62"/>
      <c r="DZ76" s="62"/>
      <c r="EA76" s="62"/>
      <c r="EB76" s="62"/>
      <c r="EC76" s="62"/>
      <c r="ED76" s="62"/>
      <c r="EE76" s="62"/>
      <c r="EF76" s="62"/>
      <c r="EG76" s="62"/>
      <c r="EH76" s="62"/>
      <c r="EI76" s="62"/>
      <c r="EJ76" s="62"/>
      <c r="EK76" s="62"/>
      <c r="EL76" s="62"/>
      <c r="EM76" s="62"/>
      <c r="EN76" s="62"/>
      <c r="EO76" s="62"/>
      <c r="EP76" s="62"/>
      <c r="EQ76" s="62"/>
      <c r="ER76" s="62"/>
      <c r="ES76" s="62"/>
      <c r="ET76" s="62"/>
      <c r="EU76" s="62"/>
      <c r="EV76" s="62"/>
      <c r="EW76" s="62"/>
      <c r="EX76" s="62"/>
      <c r="EY76" s="62"/>
      <c r="EZ76" s="62"/>
      <c r="FA76" s="62"/>
      <c r="FB76" s="62"/>
      <c r="FC76" s="62"/>
      <c r="FD76" s="62"/>
      <c r="FE76" s="62"/>
      <c r="FF76" s="62"/>
      <c r="FG76" s="62"/>
      <c r="FH76" s="62"/>
      <c r="FI76" s="62"/>
      <c r="FJ76" s="62"/>
      <c r="FK76" s="62"/>
      <c r="FL76" s="62"/>
      <c r="FM76" s="62"/>
      <c r="FN76" s="62"/>
      <c r="FO76" s="62"/>
      <c r="FP76" s="62"/>
      <c r="FQ76" s="62"/>
      <c r="FR76" s="62"/>
      <c r="FS76" s="62"/>
      <c r="FT76" s="62"/>
      <c r="FU76" s="62"/>
      <c r="FV76" s="62"/>
      <c r="FW76" s="62"/>
      <c r="FX76" s="62"/>
      <c r="FY76" s="62"/>
      <c r="FZ76" s="62"/>
      <c r="GA76" s="62"/>
      <c r="GB76" s="62"/>
      <c r="GC76" s="62"/>
      <c r="GD76" s="62"/>
      <c r="GE76" s="62"/>
      <c r="GF76" s="62"/>
      <c r="GG76" s="62"/>
      <c r="GH76" s="62"/>
      <c r="GI76" s="62"/>
      <c r="GJ76" s="62"/>
      <c r="GK76" s="62"/>
      <c r="GL76" s="62"/>
      <c r="GM76" s="62"/>
      <c r="GN76" s="62"/>
      <c r="GO76" s="62"/>
      <c r="GP76" s="62"/>
      <c r="GQ76" s="62"/>
      <c r="GR76" s="62"/>
      <c r="GS76" s="62"/>
      <c r="GT76" s="62"/>
      <c r="GU76" s="62"/>
      <c r="GV76" s="62"/>
      <c r="GW76" s="62"/>
      <c r="GX76" s="62"/>
      <c r="GY76" s="62"/>
      <c r="GZ76" s="62"/>
      <c r="HA76" s="62"/>
      <c r="HB76" s="62"/>
      <c r="HC76" s="62"/>
      <c r="HD76" s="62"/>
      <c r="HE76" s="62"/>
      <c r="HF76" s="62"/>
      <c r="HG76" s="62"/>
      <c r="HH76" s="62"/>
      <c r="HI76" s="62"/>
      <c r="HJ76" s="62"/>
      <c r="HK76" s="62"/>
      <c r="HL76" s="62"/>
      <c r="HM76" s="62"/>
      <c r="HN76" s="62"/>
      <c r="HO76" s="62"/>
      <c r="HP76" s="62"/>
      <c r="HQ76" s="62"/>
      <c r="HR76" s="62"/>
      <c r="HS76" s="62"/>
      <c r="HT76" s="62"/>
      <c r="HU76" s="62"/>
      <c r="HV76" s="62"/>
      <c r="HW76" s="62"/>
      <c r="HX76" s="62"/>
      <c r="HY76" s="62"/>
      <c r="HZ76" s="62"/>
      <c r="IA76" s="62"/>
      <c r="IB76" s="62"/>
      <c r="IC76" s="62"/>
      <c r="ID76" s="62"/>
      <c r="IE76" s="62"/>
      <c r="IF76" s="62"/>
      <c r="IG76" s="62"/>
      <c r="IH76" s="62"/>
      <c r="II76" s="62"/>
      <c r="IJ76" s="62"/>
      <c r="IK76" s="62"/>
      <c r="IL76" s="62"/>
      <c r="IM76" s="62"/>
      <c r="IN76" s="62"/>
      <c r="IO76" s="62"/>
      <c r="IP76" s="62"/>
      <c r="IQ76" s="62"/>
      <c r="IR76" s="62"/>
    </row>
    <row r="77" spans="1:252">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2"/>
      <c r="BR77" s="62"/>
      <c r="BS77" s="62"/>
      <c r="BT77" s="62"/>
      <c r="BU77" s="62"/>
      <c r="BV77" s="62"/>
      <c r="BW77" s="62"/>
      <c r="BX77" s="62"/>
      <c r="BY77" s="62"/>
      <c r="BZ77" s="62"/>
      <c r="CA77" s="62"/>
      <c r="CB77" s="62"/>
      <c r="CC77" s="62"/>
      <c r="CD77" s="62"/>
      <c r="CE77" s="62"/>
      <c r="CF77" s="62"/>
      <c r="CG77" s="62"/>
      <c r="CH77" s="62"/>
      <c r="CI77" s="62"/>
      <c r="CJ77" s="62"/>
      <c r="CK77" s="62"/>
      <c r="CL77" s="62"/>
      <c r="CM77" s="62"/>
      <c r="CN77" s="62"/>
      <c r="CO77" s="62"/>
      <c r="CP77" s="62"/>
      <c r="CQ77" s="62"/>
      <c r="CR77" s="62"/>
      <c r="CS77" s="62"/>
      <c r="CT77" s="62"/>
      <c r="CU77" s="62"/>
      <c r="CV77" s="62"/>
      <c r="CW77" s="62"/>
      <c r="CX77" s="62"/>
      <c r="CY77" s="62"/>
      <c r="CZ77" s="62"/>
      <c r="DA77" s="62"/>
      <c r="DB77" s="62"/>
      <c r="DC77" s="62"/>
      <c r="DD77" s="62"/>
      <c r="DE77" s="62"/>
      <c r="DF77" s="62"/>
      <c r="DG77" s="62"/>
      <c r="DH77" s="62"/>
      <c r="DI77" s="62"/>
      <c r="DJ77" s="62"/>
      <c r="DK77" s="62"/>
      <c r="DL77" s="62"/>
      <c r="DM77" s="62"/>
      <c r="DN77" s="62"/>
      <c r="DO77" s="62"/>
      <c r="DP77" s="62"/>
      <c r="DQ77" s="62"/>
      <c r="DR77" s="62"/>
      <c r="DS77" s="62"/>
      <c r="DT77" s="62"/>
      <c r="DU77" s="62"/>
      <c r="DV77" s="62"/>
      <c r="DW77" s="62"/>
      <c r="DX77" s="62"/>
      <c r="DY77" s="62"/>
      <c r="DZ77" s="62"/>
      <c r="EA77" s="62"/>
      <c r="EB77" s="62"/>
      <c r="EC77" s="62"/>
      <c r="ED77" s="62"/>
      <c r="EE77" s="62"/>
      <c r="EF77" s="62"/>
      <c r="EG77" s="62"/>
      <c r="EH77" s="62"/>
      <c r="EI77" s="62"/>
      <c r="EJ77" s="62"/>
      <c r="EK77" s="62"/>
      <c r="EL77" s="62"/>
      <c r="EM77" s="62"/>
      <c r="EN77" s="62"/>
      <c r="EO77" s="62"/>
      <c r="EP77" s="62"/>
      <c r="EQ77" s="62"/>
      <c r="ER77" s="62"/>
      <c r="ES77" s="62"/>
      <c r="ET77" s="62"/>
      <c r="EU77" s="62"/>
      <c r="EV77" s="62"/>
      <c r="EW77" s="62"/>
      <c r="EX77" s="62"/>
      <c r="EY77" s="62"/>
      <c r="EZ77" s="62"/>
      <c r="FA77" s="62"/>
      <c r="FB77" s="62"/>
      <c r="FC77" s="62"/>
      <c r="FD77" s="62"/>
      <c r="FE77" s="62"/>
      <c r="FF77" s="62"/>
      <c r="FG77" s="62"/>
      <c r="FH77" s="62"/>
      <c r="FI77" s="62"/>
      <c r="FJ77" s="62"/>
      <c r="FK77" s="62"/>
      <c r="FL77" s="62"/>
      <c r="FM77" s="62"/>
      <c r="FN77" s="62"/>
      <c r="FO77" s="62"/>
      <c r="FP77" s="62"/>
      <c r="FQ77" s="62"/>
      <c r="FR77" s="62"/>
      <c r="FS77" s="62"/>
      <c r="FT77" s="62"/>
      <c r="FU77" s="62"/>
      <c r="FV77" s="62"/>
      <c r="FW77" s="62"/>
      <c r="FX77" s="62"/>
      <c r="FY77" s="62"/>
      <c r="FZ77" s="62"/>
      <c r="GA77" s="62"/>
      <c r="GB77" s="62"/>
      <c r="GC77" s="62"/>
      <c r="GD77" s="62"/>
      <c r="GE77" s="62"/>
      <c r="GF77" s="62"/>
      <c r="GG77" s="62"/>
      <c r="GH77" s="62"/>
      <c r="GI77" s="62"/>
      <c r="GJ77" s="62"/>
      <c r="GK77" s="62"/>
      <c r="GL77" s="62"/>
      <c r="GM77" s="62"/>
      <c r="GN77" s="62"/>
      <c r="GO77" s="62"/>
      <c r="GP77" s="62"/>
      <c r="GQ77" s="62"/>
      <c r="GR77" s="62"/>
      <c r="GS77" s="62"/>
      <c r="GT77" s="62"/>
      <c r="GU77" s="62"/>
      <c r="GV77" s="62"/>
      <c r="GW77" s="62"/>
      <c r="GX77" s="62"/>
      <c r="GY77" s="62"/>
      <c r="GZ77" s="62"/>
      <c r="HA77" s="62"/>
      <c r="HB77" s="62"/>
      <c r="HC77" s="62"/>
      <c r="HD77" s="62"/>
      <c r="HE77" s="62"/>
      <c r="HF77" s="62"/>
      <c r="HG77" s="62"/>
      <c r="HH77" s="62"/>
      <c r="HI77" s="62"/>
      <c r="HJ77" s="62"/>
      <c r="HK77" s="62"/>
      <c r="HL77" s="62"/>
      <c r="HM77" s="62"/>
      <c r="HN77" s="62"/>
      <c r="HO77" s="62"/>
      <c r="HP77" s="62"/>
      <c r="HQ77" s="62"/>
      <c r="HR77" s="62"/>
      <c r="HS77" s="62"/>
      <c r="HT77" s="62"/>
      <c r="HU77" s="62"/>
      <c r="HV77" s="62"/>
      <c r="HW77" s="62"/>
      <c r="HX77" s="62"/>
      <c r="HY77" s="62"/>
      <c r="HZ77" s="62"/>
      <c r="IA77" s="62"/>
      <c r="IB77" s="62"/>
      <c r="IC77" s="62"/>
      <c r="ID77" s="62"/>
      <c r="IE77" s="62"/>
      <c r="IF77" s="62"/>
      <c r="IG77" s="62"/>
      <c r="IH77" s="62"/>
      <c r="II77" s="62"/>
      <c r="IJ77" s="62"/>
      <c r="IK77" s="62"/>
      <c r="IL77" s="62"/>
      <c r="IM77" s="62"/>
      <c r="IN77" s="62"/>
      <c r="IO77" s="62"/>
      <c r="IP77" s="62"/>
      <c r="IQ77" s="62"/>
      <c r="IR77" s="62"/>
    </row>
  </sheetData>
  <printOptions horizontalCentered="1"/>
  <pageMargins left="0.5" right="0.5" top="0.5" bottom="0.5" header="0.5" footer="0.5"/>
  <pageSetup scale="9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A121"/>
  <sheetViews>
    <sheetView defaultGridColor="0" topLeftCell="A52" colorId="22" zoomScaleNormal="100" workbookViewId="0">
      <selection activeCell="E47" sqref="E47"/>
    </sheetView>
  </sheetViews>
  <sheetFormatPr defaultColWidth="9.84375" defaultRowHeight="15.5"/>
  <cols>
    <col min="1" max="1" width="5.921875" style="126" customWidth="1"/>
    <col min="2" max="2" width="68.07421875" style="126" customWidth="1"/>
    <col min="3" max="3" width="17.53515625" style="126" customWidth="1"/>
    <col min="4" max="4" width="13.4609375" style="126" customWidth="1"/>
    <col min="5" max="5" width="16.3828125" style="126" customWidth="1"/>
    <col min="6" max="6" width="9.921875" style="126" customWidth="1"/>
    <col min="7" max="9" width="9.84375" style="579"/>
    <col min="10" max="10" width="39.84375" style="579" customWidth="1"/>
    <col min="11" max="11" width="11.07421875" style="579" customWidth="1"/>
    <col min="12" max="19" width="9.84375" style="579"/>
    <col min="20" max="16384" width="9.84375" style="126"/>
  </cols>
  <sheetData>
    <row r="1" spans="1:27" ht="16" thickBot="1">
      <c r="A1" s="791" t="str">
        <f>'Data Sheet'!A58</f>
        <v>Annual Report of VERIZON NEW YORK INC.                                                                 For the period ending DECEMBER 31, 2021</v>
      </c>
      <c r="B1" s="2"/>
      <c r="C1" s="2"/>
      <c r="D1" s="2"/>
      <c r="E1" s="2"/>
      <c r="F1" s="2"/>
      <c r="G1" s="566"/>
      <c r="H1" s="566"/>
      <c r="I1" s="566"/>
      <c r="J1" s="566"/>
      <c r="K1" s="566"/>
      <c r="L1" s="566"/>
      <c r="M1" s="566"/>
      <c r="N1" s="566"/>
      <c r="O1" s="566"/>
      <c r="P1" s="566"/>
      <c r="Q1" s="566"/>
      <c r="R1" s="566"/>
      <c r="S1" s="566"/>
      <c r="T1" s="62"/>
      <c r="U1" s="62"/>
      <c r="V1" s="62"/>
      <c r="W1" s="62"/>
      <c r="X1" s="62"/>
      <c r="Y1" s="62"/>
      <c r="Z1" s="62"/>
      <c r="AA1" s="62"/>
    </row>
    <row r="2" spans="1:27">
      <c r="A2" s="253"/>
      <c r="B2" s="155"/>
      <c r="C2" s="155"/>
      <c r="D2" s="155"/>
      <c r="E2" s="155"/>
      <c r="F2" s="254"/>
      <c r="G2" s="566"/>
      <c r="H2" s="566"/>
      <c r="I2" s="566"/>
      <c r="J2" s="566"/>
      <c r="K2" s="566"/>
      <c r="L2" s="566"/>
      <c r="M2" s="566"/>
      <c r="N2" s="566"/>
      <c r="O2" s="566"/>
      <c r="P2" s="566"/>
      <c r="Q2" s="566"/>
      <c r="R2" s="566"/>
      <c r="S2" s="566"/>
      <c r="T2" s="62"/>
      <c r="U2" s="62"/>
      <c r="V2" s="62"/>
      <c r="W2" s="62"/>
      <c r="X2" s="62"/>
      <c r="Y2" s="62"/>
      <c r="Z2" s="62"/>
      <c r="AA2" s="62"/>
    </row>
    <row r="3" spans="1:27">
      <c r="A3" s="143" t="s">
        <v>1653</v>
      </c>
      <c r="B3" s="153"/>
      <c r="C3" s="153"/>
      <c r="D3" s="153"/>
      <c r="E3" s="153"/>
      <c r="F3" s="255"/>
      <c r="G3" s="566"/>
      <c r="H3" s="566"/>
      <c r="I3" s="566"/>
      <c r="J3" s="566"/>
      <c r="K3" s="566"/>
      <c r="L3" s="566"/>
      <c r="M3" s="566"/>
      <c r="N3" s="566"/>
      <c r="O3" s="566"/>
      <c r="P3" s="566"/>
      <c r="Q3" s="566"/>
      <c r="R3" s="566"/>
      <c r="S3" s="566"/>
      <c r="T3" s="62"/>
      <c r="U3" s="62"/>
      <c r="V3" s="62"/>
      <c r="W3" s="62"/>
      <c r="X3" s="62"/>
      <c r="Y3" s="62"/>
      <c r="Z3" s="62"/>
      <c r="AA3" s="62"/>
    </row>
    <row r="4" spans="1:27">
      <c r="A4" s="256"/>
      <c r="B4" s="153"/>
      <c r="C4" s="153"/>
      <c r="D4" s="153"/>
      <c r="E4" s="153"/>
      <c r="F4" s="255"/>
      <c r="G4" s="566"/>
      <c r="H4" s="566"/>
      <c r="I4" s="566"/>
      <c r="J4" s="566"/>
      <c r="K4" s="566"/>
      <c r="L4" s="566"/>
      <c r="M4" s="566"/>
      <c r="N4" s="566"/>
      <c r="O4" s="566"/>
      <c r="P4" s="566"/>
      <c r="Q4" s="566"/>
      <c r="R4" s="566"/>
      <c r="S4" s="566"/>
      <c r="T4" s="62"/>
      <c r="U4" s="62"/>
      <c r="V4" s="62"/>
      <c r="W4" s="62"/>
      <c r="X4" s="62"/>
      <c r="Y4" s="62"/>
      <c r="Z4" s="62"/>
      <c r="AA4" s="62"/>
    </row>
    <row r="5" spans="1:27">
      <c r="A5" s="2063" t="s">
        <v>1654</v>
      </c>
      <c r="B5" s="2064"/>
      <c r="C5" s="2064"/>
      <c r="D5" s="2064"/>
      <c r="E5" s="2064"/>
      <c r="F5" s="2065"/>
      <c r="G5" s="720"/>
      <c r="H5" s="720"/>
      <c r="I5" s="720"/>
      <c r="J5" s="720"/>
      <c r="K5" s="720"/>
      <c r="L5" s="720"/>
      <c r="M5" s="720"/>
      <c r="N5" s="720"/>
      <c r="O5" s="720"/>
      <c r="P5" s="720"/>
      <c r="Q5" s="720"/>
      <c r="R5" s="720"/>
      <c r="S5" s="720"/>
      <c r="T5" s="101"/>
      <c r="U5" s="101"/>
      <c r="V5" s="101"/>
      <c r="W5" s="101"/>
      <c r="X5" s="101"/>
      <c r="Y5" s="101"/>
      <c r="Z5" s="101"/>
      <c r="AA5" s="101"/>
    </row>
    <row r="6" spans="1:27">
      <c r="A6" s="146" t="s">
        <v>2114</v>
      </c>
      <c r="B6" s="2"/>
      <c r="C6" s="2"/>
      <c r="D6" s="2"/>
      <c r="E6" s="2"/>
      <c r="F6" s="257"/>
      <c r="G6" s="566"/>
      <c r="H6" s="566"/>
      <c r="I6" s="566"/>
      <c r="J6" s="566"/>
      <c r="K6" s="566"/>
      <c r="L6" s="566"/>
      <c r="M6" s="566"/>
      <c r="N6" s="566"/>
      <c r="O6" s="566"/>
      <c r="P6" s="566"/>
      <c r="Q6" s="566"/>
      <c r="R6" s="566"/>
      <c r="S6" s="566"/>
      <c r="T6" s="62"/>
      <c r="U6" s="62"/>
      <c r="V6" s="62"/>
      <c r="W6" s="62"/>
      <c r="X6" s="62"/>
      <c r="Y6" s="62"/>
      <c r="Z6" s="62"/>
      <c r="AA6" s="62"/>
    </row>
    <row r="7" spans="1:27">
      <c r="A7" s="146" t="s">
        <v>2115</v>
      </c>
      <c r="B7" s="2"/>
      <c r="C7" s="2"/>
      <c r="D7" s="2"/>
      <c r="E7" s="2"/>
      <c r="F7" s="257"/>
      <c r="G7" s="566"/>
      <c r="H7" s="566"/>
      <c r="I7" s="566"/>
      <c r="J7" s="566"/>
      <c r="K7" s="566"/>
      <c r="L7" s="566"/>
      <c r="M7" s="566"/>
      <c r="N7" s="566"/>
      <c r="O7" s="566"/>
      <c r="P7" s="566"/>
      <c r="Q7" s="566"/>
      <c r="R7" s="566"/>
      <c r="S7" s="566"/>
      <c r="T7" s="62"/>
      <c r="U7" s="62"/>
      <c r="V7" s="62"/>
      <c r="W7" s="62"/>
      <c r="X7" s="62"/>
      <c r="Y7" s="62"/>
      <c r="Z7" s="62"/>
      <c r="AA7" s="62"/>
    </row>
    <row r="8" spans="1:27">
      <c r="A8" s="146"/>
      <c r="B8" s="2"/>
      <c r="C8" s="2"/>
      <c r="D8" s="2"/>
      <c r="E8" s="2"/>
      <c r="F8" s="257"/>
      <c r="G8" s="566"/>
      <c r="H8" s="566"/>
      <c r="I8" s="566"/>
      <c r="J8" s="566"/>
      <c r="K8" s="566"/>
      <c r="L8" s="566"/>
      <c r="M8" s="566"/>
      <c r="N8" s="566"/>
      <c r="O8" s="566"/>
      <c r="P8" s="566"/>
      <c r="Q8" s="566"/>
      <c r="R8" s="566"/>
      <c r="S8" s="566"/>
      <c r="T8" s="62"/>
      <c r="U8" s="62"/>
      <c r="V8" s="62"/>
      <c r="W8" s="62"/>
      <c r="X8" s="62"/>
      <c r="Y8" s="62"/>
      <c r="Z8" s="62"/>
      <c r="AA8" s="62"/>
    </row>
    <row r="9" spans="1:27">
      <c r="A9" s="146" t="s">
        <v>2116</v>
      </c>
      <c r="B9" s="2"/>
      <c r="C9" s="2"/>
      <c r="D9" s="2"/>
      <c r="E9" s="2"/>
      <c r="F9" s="257"/>
      <c r="G9" s="566"/>
      <c r="H9" s="566"/>
      <c r="I9" s="566"/>
      <c r="J9" s="566"/>
      <c r="K9" s="566"/>
      <c r="L9" s="566"/>
      <c r="M9" s="566"/>
      <c r="N9" s="566"/>
      <c r="O9" s="566"/>
      <c r="P9" s="566"/>
      <c r="Q9" s="566"/>
      <c r="R9" s="566"/>
      <c r="S9" s="566"/>
      <c r="T9" s="62"/>
      <c r="U9" s="62"/>
      <c r="V9" s="62"/>
      <c r="W9" s="62"/>
      <c r="X9" s="62"/>
      <c r="Y9" s="62"/>
      <c r="Z9" s="62"/>
      <c r="AA9" s="62"/>
    </row>
    <row r="10" spans="1:27">
      <c r="A10" s="146" t="s">
        <v>2117</v>
      </c>
      <c r="B10" s="2"/>
      <c r="C10" s="2"/>
      <c r="D10" s="2"/>
      <c r="E10" s="2"/>
      <c r="F10" s="257"/>
      <c r="G10" s="566"/>
      <c r="H10" s="566"/>
      <c r="I10" s="566"/>
      <c r="J10" s="566"/>
      <c r="K10" s="566"/>
      <c r="L10" s="566"/>
      <c r="M10" s="566"/>
      <c r="N10" s="566"/>
      <c r="O10" s="566"/>
      <c r="P10" s="566"/>
      <c r="Q10" s="566"/>
      <c r="R10" s="566"/>
      <c r="S10" s="566"/>
      <c r="T10" s="62"/>
      <c r="U10" s="62"/>
      <c r="V10" s="62"/>
      <c r="W10" s="62"/>
      <c r="X10" s="62"/>
      <c r="Y10" s="62"/>
      <c r="Z10" s="62"/>
      <c r="AA10" s="62"/>
    </row>
    <row r="11" spans="1:27">
      <c r="A11" s="146" t="s">
        <v>2118</v>
      </c>
      <c r="B11" s="2"/>
      <c r="C11" s="2"/>
      <c r="D11" s="2"/>
      <c r="E11" s="2"/>
      <c r="F11" s="257"/>
      <c r="G11" s="566"/>
      <c r="H11" s="566"/>
      <c r="I11" s="566"/>
      <c r="J11" s="566"/>
      <c r="K11" s="566"/>
      <c r="L11" s="566"/>
      <c r="M11" s="566"/>
      <c r="N11" s="566"/>
      <c r="O11" s="566"/>
      <c r="P11" s="566"/>
      <c r="Q11" s="566"/>
      <c r="R11" s="566"/>
      <c r="S11" s="566"/>
      <c r="T11" s="62"/>
      <c r="U11" s="62"/>
      <c r="V11" s="62"/>
      <c r="W11" s="62"/>
      <c r="X11" s="62"/>
      <c r="Y11" s="62"/>
      <c r="Z11" s="62"/>
      <c r="AA11" s="62"/>
    </row>
    <row r="12" spans="1:27">
      <c r="A12" s="146"/>
      <c r="B12" s="2"/>
      <c r="C12" s="2"/>
      <c r="D12" s="2"/>
      <c r="E12" s="2"/>
      <c r="F12" s="257"/>
      <c r="G12" s="566"/>
      <c r="H12" s="566"/>
      <c r="I12" s="566"/>
      <c r="J12" s="566"/>
      <c r="K12" s="566"/>
      <c r="L12" s="566"/>
      <c r="M12" s="566"/>
      <c r="N12" s="566"/>
      <c r="O12" s="566"/>
      <c r="P12" s="566"/>
      <c r="Q12" s="566"/>
      <c r="R12" s="566"/>
      <c r="S12" s="566"/>
      <c r="T12" s="62"/>
      <c r="U12" s="62"/>
      <c r="V12" s="62"/>
      <c r="W12" s="62"/>
      <c r="X12" s="62"/>
      <c r="Y12" s="62"/>
      <c r="Z12" s="62"/>
      <c r="AA12" s="62"/>
    </row>
    <row r="13" spans="1:27">
      <c r="A13" s="146" t="s">
        <v>2119</v>
      </c>
      <c r="B13" s="2"/>
      <c r="C13" s="2"/>
      <c r="D13" s="2"/>
      <c r="E13" s="2"/>
      <c r="F13" s="257"/>
      <c r="G13" s="566"/>
      <c r="H13" s="566"/>
      <c r="I13" s="566"/>
      <c r="J13" s="566"/>
      <c r="K13" s="566"/>
      <c r="L13" s="566"/>
      <c r="M13" s="566"/>
      <c r="N13" s="566"/>
      <c r="O13" s="566"/>
      <c r="P13" s="566"/>
      <c r="Q13" s="566"/>
      <c r="R13" s="566"/>
      <c r="S13" s="566"/>
      <c r="T13" s="62"/>
      <c r="U13" s="62"/>
      <c r="V13" s="62"/>
      <c r="W13" s="62"/>
      <c r="X13" s="62"/>
      <c r="Y13" s="62"/>
      <c r="Z13" s="62"/>
      <c r="AA13" s="62"/>
    </row>
    <row r="14" spans="1:27">
      <c r="A14" s="146" t="s">
        <v>2120</v>
      </c>
      <c r="B14" s="2"/>
      <c r="C14" s="2"/>
      <c r="D14" s="2"/>
      <c r="E14" s="2"/>
      <c r="F14" s="257"/>
      <c r="G14" s="566"/>
      <c r="H14" s="566"/>
      <c r="I14" s="566"/>
      <c r="J14" s="566"/>
      <c r="K14" s="566"/>
      <c r="L14" s="566"/>
      <c r="M14" s="566"/>
      <c r="N14" s="566"/>
      <c r="O14" s="566"/>
      <c r="P14" s="566"/>
      <c r="Q14" s="566"/>
      <c r="R14" s="566"/>
      <c r="S14" s="566"/>
      <c r="T14" s="62"/>
      <c r="U14" s="62"/>
      <c r="V14" s="62"/>
      <c r="W14" s="62"/>
      <c r="X14" s="62"/>
      <c r="Y14" s="62"/>
      <c r="Z14" s="62"/>
      <c r="AA14" s="62"/>
    </row>
    <row r="15" spans="1:27">
      <c r="A15" s="146"/>
      <c r="B15" s="2"/>
      <c r="C15" s="2"/>
      <c r="D15" s="2"/>
      <c r="E15" s="2"/>
      <c r="F15" s="257"/>
      <c r="G15" s="566"/>
      <c r="H15" s="566"/>
      <c r="I15" s="566"/>
      <c r="J15" s="566"/>
      <c r="K15" s="566"/>
      <c r="L15" s="566"/>
      <c r="M15" s="566"/>
      <c r="N15" s="566"/>
      <c r="O15" s="566"/>
      <c r="P15" s="566"/>
      <c r="Q15" s="566"/>
      <c r="R15" s="566"/>
      <c r="S15" s="566"/>
      <c r="T15" s="62"/>
      <c r="U15" s="62"/>
      <c r="V15" s="62"/>
      <c r="W15" s="62"/>
      <c r="X15" s="62"/>
      <c r="Y15" s="62"/>
      <c r="Z15" s="62"/>
      <c r="AA15" s="62"/>
    </row>
    <row r="16" spans="1:27">
      <c r="A16" s="146" t="s">
        <v>2121</v>
      </c>
      <c r="B16" s="2"/>
      <c r="C16" s="2"/>
      <c r="D16" s="2"/>
      <c r="E16" s="2"/>
      <c r="F16" s="257"/>
      <c r="G16" s="566"/>
      <c r="H16" s="566"/>
      <c r="I16" s="566"/>
      <c r="J16" s="566"/>
      <c r="K16" s="566"/>
      <c r="L16" s="566"/>
      <c r="M16" s="566"/>
      <c r="N16" s="566"/>
      <c r="O16" s="566"/>
      <c r="P16" s="566"/>
      <c r="Q16" s="566"/>
      <c r="R16" s="566"/>
      <c r="S16" s="566"/>
      <c r="T16" s="62"/>
      <c r="U16" s="62"/>
      <c r="V16" s="62"/>
      <c r="W16" s="62"/>
      <c r="X16" s="62"/>
      <c r="Y16" s="62"/>
      <c r="Z16" s="62"/>
      <c r="AA16" s="62"/>
    </row>
    <row r="17" spans="1:27">
      <c r="A17" s="146" t="s">
        <v>2122</v>
      </c>
      <c r="B17" s="2"/>
      <c r="C17" s="2"/>
      <c r="D17" s="2"/>
      <c r="E17" s="2"/>
      <c r="F17" s="257"/>
      <c r="G17" s="566"/>
      <c r="H17" s="566"/>
      <c r="I17" s="566"/>
      <c r="J17" s="566"/>
      <c r="K17" s="566"/>
      <c r="L17" s="566"/>
      <c r="M17" s="566"/>
      <c r="N17" s="566"/>
      <c r="O17" s="566"/>
      <c r="P17" s="566"/>
      <c r="Q17" s="566"/>
      <c r="R17" s="566"/>
      <c r="S17" s="566"/>
      <c r="T17" s="62"/>
      <c r="U17" s="62"/>
      <c r="V17" s="62"/>
      <c r="W17" s="62"/>
      <c r="X17" s="62"/>
      <c r="Y17" s="62"/>
      <c r="Z17" s="62"/>
      <c r="AA17" s="62"/>
    </row>
    <row r="18" spans="1:27">
      <c r="A18" s="146"/>
      <c r="B18" s="2"/>
      <c r="C18" s="2"/>
      <c r="D18" s="2"/>
      <c r="E18" s="2"/>
      <c r="F18" s="257"/>
      <c r="G18" s="566"/>
      <c r="H18" s="566"/>
      <c r="I18" s="566"/>
      <c r="J18" s="566"/>
      <c r="K18" s="566"/>
      <c r="L18" s="566"/>
      <c r="M18" s="566"/>
      <c r="N18" s="566"/>
      <c r="O18" s="566"/>
      <c r="P18" s="566"/>
      <c r="Q18" s="566"/>
      <c r="R18" s="566"/>
      <c r="S18" s="566"/>
      <c r="T18" s="62"/>
      <c r="U18" s="62"/>
      <c r="V18" s="62"/>
      <c r="W18" s="62"/>
      <c r="X18" s="62"/>
      <c r="Y18" s="62"/>
      <c r="Z18" s="62"/>
      <c r="AA18" s="62"/>
    </row>
    <row r="19" spans="1:27">
      <c r="A19" s="146" t="s">
        <v>2123</v>
      </c>
      <c r="B19" s="2"/>
      <c r="C19" s="2"/>
      <c r="D19" s="2"/>
      <c r="E19" s="2"/>
      <c r="F19" s="257"/>
      <c r="G19" s="566"/>
      <c r="H19" s="566"/>
      <c r="I19" s="566"/>
      <c r="J19" s="566"/>
      <c r="K19" s="566"/>
      <c r="L19" s="566"/>
      <c r="M19" s="566"/>
      <c r="N19" s="566"/>
      <c r="O19" s="566"/>
      <c r="P19" s="566"/>
      <c r="Q19" s="566"/>
      <c r="R19" s="566"/>
      <c r="S19" s="566"/>
      <c r="T19" s="62"/>
      <c r="U19" s="62"/>
      <c r="V19" s="62"/>
      <c r="W19" s="62"/>
      <c r="X19" s="62"/>
      <c r="Y19" s="62"/>
      <c r="Z19" s="62"/>
      <c r="AA19" s="62"/>
    </row>
    <row r="20" spans="1:27">
      <c r="A20" s="146" t="s">
        <v>2124</v>
      </c>
      <c r="B20" s="2"/>
      <c r="C20" s="2"/>
      <c r="D20" s="2"/>
      <c r="E20" s="2"/>
      <c r="F20" s="257"/>
      <c r="G20" s="566"/>
      <c r="H20" s="566"/>
      <c r="I20" s="566"/>
      <c r="J20" s="566"/>
      <c r="K20" s="566"/>
      <c r="L20" s="566"/>
      <c r="M20" s="566"/>
      <c r="N20" s="566"/>
      <c r="O20" s="566"/>
      <c r="P20" s="566"/>
      <c r="Q20" s="566"/>
      <c r="R20" s="566"/>
      <c r="S20" s="566"/>
      <c r="T20" s="62"/>
      <c r="U20" s="62"/>
      <c r="V20" s="62"/>
      <c r="W20" s="62"/>
      <c r="X20" s="62"/>
      <c r="Y20" s="62"/>
      <c r="Z20" s="62"/>
      <c r="AA20" s="62"/>
    </row>
    <row r="21" spans="1:27">
      <c r="A21" s="146"/>
      <c r="B21" s="2"/>
      <c r="C21" s="2"/>
      <c r="D21" s="2"/>
      <c r="E21" s="2"/>
      <c r="F21" s="257"/>
      <c r="G21" s="566"/>
      <c r="H21" s="566"/>
      <c r="I21" s="566"/>
      <c r="J21" s="566"/>
      <c r="K21" s="566"/>
      <c r="L21" s="566"/>
      <c r="M21" s="566"/>
      <c r="N21" s="566"/>
      <c r="O21" s="566"/>
      <c r="P21" s="566"/>
      <c r="Q21" s="566"/>
      <c r="R21" s="566"/>
      <c r="S21" s="566"/>
      <c r="T21" s="62"/>
      <c r="U21" s="62"/>
      <c r="V21" s="62"/>
      <c r="W21" s="62"/>
      <c r="X21" s="62"/>
      <c r="Y21" s="62"/>
      <c r="Z21" s="62"/>
      <c r="AA21" s="62"/>
    </row>
    <row r="22" spans="1:27">
      <c r="A22" s="146" t="s">
        <v>2125</v>
      </c>
      <c r="B22" s="2"/>
      <c r="C22" s="2"/>
      <c r="D22" s="2"/>
      <c r="E22" s="2"/>
      <c r="F22" s="257"/>
      <c r="G22" s="566"/>
      <c r="H22" s="566"/>
      <c r="I22" s="566"/>
      <c r="J22" s="566"/>
      <c r="K22" s="566"/>
      <c r="L22" s="566"/>
      <c r="M22" s="566"/>
      <c r="N22" s="566"/>
      <c r="O22" s="566"/>
      <c r="P22" s="566"/>
      <c r="Q22" s="566"/>
      <c r="R22" s="566"/>
      <c r="S22" s="566"/>
      <c r="T22" s="62"/>
      <c r="U22" s="62"/>
      <c r="V22" s="62"/>
      <c r="W22" s="62"/>
      <c r="X22" s="62"/>
      <c r="Y22" s="62"/>
      <c r="Z22" s="62"/>
      <c r="AA22" s="62"/>
    </row>
    <row r="23" spans="1:27">
      <c r="A23" s="146" t="s">
        <v>2126</v>
      </c>
      <c r="B23" s="2"/>
      <c r="C23" s="2"/>
      <c r="D23" s="2"/>
      <c r="E23" s="2"/>
      <c r="F23" s="257"/>
      <c r="G23" s="566"/>
      <c r="H23" s="566"/>
      <c r="I23" s="566"/>
      <c r="J23" s="566"/>
      <c r="K23" s="566"/>
      <c r="L23" s="566"/>
      <c r="M23" s="566"/>
      <c r="N23" s="566"/>
      <c r="O23" s="566"/>
      <c r="P23" s="566"/>
      <c r="Q23" s="566"/>
      <c r="R23" s="566"/>
      <c r="S23" s="566"/>
      <c r="T23" s="62"/>
      <c r="U23" s="62"/>
      <c r="V23" s="62"/>
      <c r="W23" s="62"/>
      <c r="X23" s="62"/>
      <c r="Y23" s="62"/>
      <c r="Z23" s="62"/>
      <c r="AA23" s="62"/>
    </row>
    <row r="24" spans="1:27">
      <c r="A24" s="146" t="s">
        <v>2127</v>
      </c>
      <c r="B24" s="2"/>
      <c r="C24" s="2"/>
      <c r="D24" s="2"/>
      <c r="E24" s="2"/>
      <c r="F24" s="257"/>
      <c r="G24" s="566"/>
      <c r="H24" s="566"/>
      <c r="I24" s="566"/>
      <c r="J24" s="566"/>
      <c r="K24" s="566"/>
      <c r="L24" s="566"/>
      <c r="M24" s="566"/>
      <c r="N24" s="566"/>
      <c r="O24" s="566"/>
      <c r="P24" s="566"/>
      <c r="Q24" s="566"/>
      <c r="R24" s="566"/>
      <c r="S24" s="566"/>
      <c r="T24" s="62"/>
      <c r="U24" s="62"/>
      <c r="V24" s="62"/>
      <c r="W24" s="62"/>
      <c r="X24" s="62"/>
      <c r="Y24" s="62"/>
      <c r="Z24" s="62"/>
      <c r="AA24" s="62"/>
    </row>
    <row r="25" spans="1:27">
      <c r="A25" s="146"/>
      <c r="B25" s="2"/>
      <c r="C25" s="2"/>
      <c r="D25" s="2"/>
      <c r="E25" s="2"/>
      <c r="F25" s="257"/>
      <c r="G25" s="566"/>
      <c r="H25" s="566"/>
      <c r="I25" s="566"/>
      <c r="J25" s="566"/>
      <c r="K25" s="566"/>
      <c r="L25" s="566"/>
      <c r="M25" s="566"/>
      <c r="N25" s="566"/>
      <c r="O25" s="566"/>
      <c r="P25" s="566"/>
      <c r="Q25" s="566"/>
      <c r="R25" s="566"/>
      <c r="S25" s="566"/>
      <c r="T25" s="62"/>
      <c r="U25" s="62"/>
      <c r="V25" s="62"/>
      <c r="W25" s="62"/>
      <c r="X25" s="62"/>
      <c r="Y25" s="62"/>
      <c r="Z25" s="62"/>
      <c r="AA25" s="62"/>
    </row>
    <row r="26" spans="1:27">
      <c r="A26" s="146" t="s">
        <v>2128</v>
      </c>
      <c r="B26" s="2"/>
      <c r="C26" s="2"/>
      <c r="D26" s="2"/>
      <c r="E26" s="2"/>
      <c r="F26" s="257"/>
      <c r="G26" s="566"/>
      <c r="H26" s="566"/>
      <c r="I26" s="566"/>
      <c r="J26" s="566"/>
      <c r="K26" s="566"/>
      <c r="L26" s="566"/>
      <c r="M26" s="566"/>
      <c r="N26" s="566"/>
      <c r="O26" s="566"/>
      <c r="P26" s="566"/>
      <c r="Q26" s="566"/>
      <c r="R26" s="566"/>
      <c r="S26" s="566"/>
      <c r="T26" s="62"/>
      <c r="U26" s="62"/>
      <c r="V26" s="62"/>
      <c r="W26" s="62"/>
      <c r="X26" s="62"/>
      <c r="Y26" s="62"/>
      <c r="Z26" s="62"/>
      <c r="AA26" s="62"/>
    </row>
    <row r="27" spans="1:27">
      <c r="A27" s="146" t="s">
        <v>2129</v>
      </c>
      <c r="B27" s="2"/>
      <c r="C27" s="2"/>
      <c r="D27" s="2"/>
      <c r="E27" s="2"/>
      <c r="F27" s="257"/>
      <c r="G27" s="566"/>
      <c r="H27" s="566"/>
      <c r="I27" s="566"/>
      <c r="J27" s="566"/>
      <c r="K27" s="566"/>
      <c r="L27" s="566"/>
      <c r="M27" s="566"/>
      <c r="N27" s="566"/>
      <c r="O27" s="566"/>
      <c r="P27" s="566"/>
      <c r="Q27" s="566"/>
      <c r="R27" s="566"/>
      <c r="S27" s="566"/>
      <c r="T27" s="62"/>
      <c r="U27" s="62"/>
      <c r="V27" s="62"/>
      <c r="W27" s="62"/>
      <c r="X27" s="62"/>
      <c r="Y27" s="62"/>
      <c r="Z27" s="62"/>
      <c r="AA27" s="62"/>
    </row>
    <row r="28" spans="1:27">
      <c r="A28" s="146" t="s">
        <v>2130</v>
      </c>
      <c r="B28" s="2"/>
      <c r="C28" s="2"/>
      <c r="D28" s="2"/>
      <c r="E28" s="2"/>
      <c r="F28" s="257"/>
      <c r="G28" s="566"/>
      <c r="H28" s="566"/>
      <c r="I28" s="566"/>
      <c r="J28" s="566"/>
      <c r="K28" s="566"/>
      <c r="L28" s="566"/>
      <c r="M28" s="566"/>
      <c r="N28" s="566"/>
      <c r="O28" s="566"/>
      <c r="P28" s="566"/>
      <c r="Q28" s="566"/>
      <c r="R28" s="566"/>
      <c r="S28" s="566"/>
      <c r="T28" s="62"/>
      <c r="U28" s="62"/>
      <c r="V28" s="62"/>
      <c r="W28" s="62"/>
      <c r="X28" s="62"/>
      <c r="Y28" s="62"/>
      <c r="Z28" s="62"/>
      <c r="AA28" s="62"/>
    </row>
    <row r="29" spans="1:27">
      <c r="A29" s="146"/>
      <c r="B29" s="2"/>
      <c r="C29" s="2"/>
      <c r="D29" s="2"/>
      <c r="E29" s="2"/>
      <c r="F29" s="257"/>
      <c r="G29" s="566"/>
      <c r="H29" s="566"/>
      <c r="I29" s="566"/>
      <c r="J29" s="566"/>
      <c r="K29" s="566"/>
      <c r="L29" s="566"/>
      <c r="M29" s="566"/>
      <c r="N29" s="566"/>
      <c r="O29" s="566"/>
      <c r="P29" s="566"/>
      <c r="Q29" s="566"/>
      <c r="R29" s="566"/>
      <c r="S29" s="566"/>
      <c r="T29" s="62"/>
      <c r="U29" s="62"/>
      <c r="V29" s="62"/>
      <c r="W29" s="62"/>
      <c r="X29" s="62"/>
      <c r="Y29" s="62"/>
      <c r="Z29" s="62"/>
      <c r="AA29" s="62"/>
    </row>
    <row r="30" spans="1:27">
      <c r="A30" s="146" t="s">
        <v>2131</v>
      </c>
      <c r="B30" s="2"/>
      <c r="C30" s="2"/>
      <c r="D30" s="2"/>
      <c r="E30" s="2"/>
      <c r="F30" s="257"/>
      <c r="G30" s="566"/>
      <c r="H30" s="566"/>
      <c r="I30" s="566"/>
      <c r="J30" s="566"/>
      <c r="K30" s="566"/>
      <c r="L30" s="566"/>
      <c r="M30" s="566"/>
      <c r="N30" s="566"/>
      <c r="O30" s="566"/>
      <c r="P30" s="566"/>
      <c r="Q30" s="566"/>
      <c r="R30" s="566"/>
      <c r="S30" s="566"/>
      <c r="T30" s="62"/>
      <c r="U30" s="62"/>
      <c r="V30" s="62"/>
      <c r="W30" s="62"/>
      <c r="X30" s="62"/>
      <c r="Y30" s="62"/>
      <c r="Z30" s="62"/>
      <c r="AA30" s="62"/>
    </row>
    <row r="31" spans="1:27">
      <c r="A31" s="146"/>
      <c r="B31" s="2"/>
      <c r="C31" s="2"/>
      <c r="D31" s="2"/>
      <c r="E31" s="2"/>
      <c r="F31" s="257"/>
      <c r="G31" s="566"/>
      <c r="H31" s="566"/>
      <c r="I31" s="566"/>
      <c r="J31" s="566"/>
      <c r="K31" s="566"/>
      <c r="L31" s="566"/>
      <c r="M31" s="566"/>
      <c r="N31" s="566"/>
      <c r="O31" s="566"/>
      <c r="P31" s="566"/>
      <c r="Q31" s="566"/>
      <c r="R31" s="566"/>
      <c r="S31" s="566"/>
      <c r="T31" s="62"/>
      <c r="U31" s="62"/>
      <c r="V31" s="62"/>
      <c r="W31" s="62"/>
      <c r="X31" s="62"/>
      <c r="Y31" s="62"/>
      <c r="Z31" s="62"/>
      <c r="AA31" s="62"/>
    </row>
    <row r="32" spans="1:27">
      <c r="A32" s="146" t="s">
        <v>2132</v>
      </c>
      <c r="B32" s="2"/>
      <c r="C32" s="2"/>
      <c r="D32" s="2"/>
      <c r="E32" s="2"/>
      <c r="F32" s="257"/>
      <c r="G32" s="566"/>
      <c r="H32" s="566"/>
      <c r="I32" s="566"/>
      <c r="J32" s="566"/>
      <c r="K32" s="566"/>
      <c r="L32" s="566"/>
      <c r="M32" s="566"/>
      <c r="N32" s="566"/>
      <c r="O32" s="566"/>
      <c r="P32" s="566"/>
      <c r="Q32" s="566"/>
      <c r="R32" s="566"/>
      <c r="S32" s="566"/>
      <c r="T32" s="62"/>
      <c r="U32" s="62"/>
      <c r="V32" s="62"/>
      <c r="W32" s="62"/>
      <c r="X32" s="62"/>
      <c r="Y32" s="62"/>
      <c r="Z32" s="62"/>
      <c r="AA32" s="62"/>
    </row>
    <row r="33" spans="1:27">
      <c r="A33" s="146"/>
      <c r="B33" s="2"/>
      <c r="C33" s="2"/>
      <c r="D33" s="2"/>
      <c r="E33" s="2"/>
      <c r="F33" s="257"/>
      <c r="G33" s="566"/>
      <c r="H33" s="566"/>
      <c r="I33" s="566"/>
      <c r="J33" s="566"/>
      <c r="K33" s="566"/>
      <c r="L33" s="566"/>
      <c r="M33" s="566"/>
      <c r="N33" s="566"/>
      <c r="O33" s="566"/>
      <c r="P33" s="566"/>
      <c r="Q33" s="566"/>
      <c r="R33" s="566"/>
      <c r="S33" s="566"/>
      <c r="T33" s="62"/>
      <c r="U33" s="62"/>
      <c r="V33" s="62"/>
      <c r="W33" s="62"/>
      <c r="X33" s="62"/>
      <c r="Y33" s="62"/>
      <c r="Z33" s="62"/>
      <c r="AA33" s="62"/>
    </row>
    <row r="34" spans="1:27">
      <c r="A34" s="146" t="s">
        <v>2133</v>
      </c>
      <c r="B34" s="2"/>
      <c r="C34" s="2"/>
      <c r="D34" s="2"/>
      <c r="E34" s="2"/>
      <c r="F34" s="257"/>
      <c r="G34" s="566"/>
      <c r="H34" s="566"/>
      <c r="I34" s="566"/>
      <c r="J34" s="566"/>
      <c r="K34" s="566"/>
      <c r="L34" s="566"/>
      <c r="M34" s="566"/>
      <c r="N34" s="566"/>
      <c r="O34" s="566"/>
      <c r="P34" s="566"/>
      <c r="Q34" s="566"/>
      <c r="R34" s="566"/>
      <c r="S34" s="566"/>
      <c r="T34" s="62"/>
      <c r="U34" s="62"/>
      <c r="V34" s="62"/>
      <c r="W34" s="62"/>
      <c r="X34" s="62"/>
      <c r="Y34" s="62"/>
      <c r="Z34" s="62"/>
      <c r="AA34" s="62"/>
    </row>
    <row r="35" spans="1:27">
      <c r="A35" s="146"/>
      <c r="B35" s="2"/>
      <c r="C35" s="2"/>
      <c r="D35" s="2"/>
      <c r="E35" s="2"/>
      <c r="F35" s="257"/>
      <c r="G35" s="566"/>
      <c r="H35" s="566"/>
      <c r="I35" s="566"/>
      <c r="J35" s="566"/>
      <c r="K35" s="566"/>
      <c r="L35" s="566"/>
      <c r="M35" s="566"/>
      <c r="N35" s="566"/>
      <c r="O35" s="566"/>
      <c r="P35" s="566"/>
      <c r="Q35" s="566"/>
      <c r="R35" s="566"/>
      <c r="S35" s="566"/>
      <c r="T35" s="62"/>
      <c r="U35" s="62"/>
      <c r="V35" s="62"/>
      <c r="W35" s="62"/>
      <c r="X35" s="62"/>
      <c r="Y35" s="62"/>
      <c r="Z35" s="62"/>
      <c r="AA35" s="62"/>
    </row>
    <row r="36" spans="1:27">
      <c r="A36" s="146" t="s">
        <v>2134</v>
      </c>
      <c r="B36" s="2"/>
      <c r="C36" s="2"/>
      <c r="D36" s="2"/>
      <c r="E36" s="2"/>
      <c r="F36" s="257"/>
      <c r="G36" s="566"/>
      <c r="H36" s="566"/>
      <c r="I36" s="566"/>
      <c r="J36" s="566"/>
      <c r="K36" s="566"/>
      <c r="L36" s="566"/>
      <c r="M36" s="566"/>
      <c r="N36" s="566"/>
      <c r="O36" s="566"/>
      <c r="P36" s="566"/>
      <c r="Q36" s="566"/>
      <c r="R36" s="566"/>
      <c r="S36" s="566"/>
      <c r="T36" s="62"/>
      <c r="U36" s="62"/>
      <c r="V36" s="62"/>
      <c r="W36" s="62"/>
      <c r="X36" s="62"/>
      <c r="Y36" s="62"/>
      <c r="Z36" s="62"/>
      <c r="AA36" s="62"/>
    </row>
    <row r="37" spans="1:27">
      <c r="A37" s="146"/>
      <c r="B37" s="2"/>
      <c r="C37" s="2"/>
      <c r="D37" s="2"/>
      <c r="E37" s="2"/>
      <c r="F37" s="257"/>
      <c r="G37" s="566"/>
      <c r="H37" s="566"/>
      <c r="I37" s="566"/>
      <c r="J37" s="566"/>
      <c r="K37" s="566"/>
      <c r="L37" s="566"/>
      <c r="M37" s="566"/>
      <c r="N37" s="566"/>
      <c r="O37" s="566"/>
      <c r="P37" s="566"/>
      <c r="Q37" s="566"/>
      <c r="R37" s="566"/>
      <c r="S37" s="566"/>
      <c r="T37" s="62"/>
      <c r="U37" s="62"/>
      <c r="V37" s="62"/>
      <c r="W37" s="62"/>
      <c r="X37" s="62"/>
      <c r="Y37" s="62"/>
      <c r="Z37" s="62"/>
      <c r="AA37" s="62"/>
    </row>
    <row r="38" spans="1:27">
      <c r="A38" s="258" t="s">
        <v>2135</v>
      </c>
      <c r="B38" s="259"/>
      <c r="C38" s="259"/>
      <c r="D38" s="259"/>
      <c r="E38" s="259"/>
      <c r="F38" s="260"/>
      <c r="G38" s="566"/>
      <c r="H38" s="566"/>
      <c r="I38" s="566"/>
      <c r="J38" s="566"/>
      <c r="K38" s="566"/>
      <c r="L38" s="566"/>
      <c r="M38" s="566"/>
      <c r="N38" s="566"/>
      <c r="O38" s="566"/>
      <c r="P38" s="566"/>
      <c r="Q38" s="566"/>
      <c r="R38" s="566"/>
      <c r="S38" s="566"/>
      <c r="T38" s="62"/>
      <c r="U38" s="62"/>
      <c r="V38" s="62"/>
      <c r="W38" s="62"/>
      <c r="X38" s="62"/>
      <c r="Y38" s="62"/>
      <c r="Z38" s="62"/>
      <c r="AA38" s="62"/>
    </row>
    <row r="39" spans="1:27">
      <c r="A39" s="1379"/>
      <c r="B39" s="561"/>
      <c r="C39" s="561"/>
      <c r="D39" s="561"/>
      <c r="E39" s="561"/>
      <c r="F39" s="1070"/>
      <c r="G39" s="566"/>
      <c r="H39" s="566"/>
      <c r="I39" s="566"/>
      <c r="J39" s="566"/>
      <c r="K39" s="566"/>
      <c r="L39" s="566"/>
      <c r="M39" s="566"/>
      <c r="N39" s="566"/>
      <c r="O39" s="566"/>
      <c r="P39" s="566"/>
      <c r="Q39" s="566"/>
      <c r="R39" s="566"/>
      <c r="S39" s="566"/>
      <c r="T39" s="62"/>
      <c r="U39" s="62"/>
      <c r="V39" s="62"/>
      <c r="W39" s="62"/>
      <c r="X39" s="62"/>
      <c r="Y39" s="62"/>
      <c r="Z39" s="62"/>
      <c r="AA39" s="62"/>
    </row>
    <row r="40" spans="1:27">
      <c r="A40" s="146" t="s">
        <v>2957</v>
      </c>
      <c r="B40" s="561"/>
      <c r="C40" s="561"/>
      <c r="D40" s="561"/>
      <c r="E40" s="561"/>
      <c r="F40" s="1070"/>
      <c r="G40" s="566"/>
      <c r="H40" s="566"/>
      <c r="I40" s="566"/>
      <c r="J40" s="566"/>
      <c r="K40" s="566"/>
      <c r="L40" s="566"/>
      <c r="M40" s="566"/>
      <c r="N40" s="566"/>
      <c r="O40" s="566"/>
      <c r="P40" s="566"/>
      <c r="Q40" s="566"/>
      <c r="R40" s="566"/>
      <c r="S40" s="566"/>
      <c r="T40" s="62"/>
      <c r="U40" s="62"/>
      <c r="V40" s="62"/>
      <c r="W40" s="62"/>
      <c r="X40" s="62"/>
      <c r="Y40" s="62"/>
      <c r="Z40" s="62"/>
      <c r="AA40" s="62"/>
    </row>
    <row r="41" spans="1:27">
      <c r="A41" s="1379"/>
      <c r="B41" s="561"/>
      <c r="C41" s="561"/>
      <c r="D41" s="561"/>
      <c r="E41" s="561"/>
      <c r="F41" s="1070"/>
      <c r="G41" s="566"/>
      <c r="H41" s="566"/>
      <c r="I41" s="566"/>
      <c r="J41" s="566"/>
      <c r="K41" s="566"/>
      <c r="L41" s="566"/>
      <c r="M41" s="566"/>
      <c r="N41" s="566"/>
      <c r="O41" s="566"/>
      <c r="P41" s="566"/>
      <c r="Q41" s="566"/>
      <c r="R41" s="566"/>
      <c r="S41" s="566"/>
      <c r="T41" s="62"/>
      <c r="U41" s="62"/>
      <c r="V41" s="62"/>
      <c r="W41" s="62"/>
      <c r="X41" s="62"/>
      <c r="Y41" s="62"/>
      <c r="Z41" s="62"/>
      <c r="AA41" s="62"/>
    </row>
    <row r="42" spans="1:27">
      <c r="A42" s="146" t="s">
        <v>2958</v>
      </c>
      <c r="B42" s="561"/>
      <c r="C42" s="561"/>
      <c r="D42" s="561"/>
      <c r="E42" s="561"/>
      <c r="F42" s="1070"/>
      <c r="G42" s="566"/>
      <c r="H42" s="566"/>
      <c r="I42" s="566"/>
      <c r="J42" s="566"/>
      <c r="K42" s="566"/>
      <c r="L42" s="566"/>
      <c r="M42" s="566"/>
      <c r="N42" s="566"/>
      <c r="O42" s="566"/>
      <c r="P42" s="566"/>
      <c r="Q42" s="566"/>
      <c r="R42" s="566"/>
      <c r="S42" s="566"/>
      <c r="T42" s="62"/>
      <c r="U42" s="62"/>
      <c r="V42" s="62"/>
      <c r="W42" s="62"/>
      <c r="X42" s="62"/>
      <c r="Y42" s="62"/>
      <c r="Z42" s="62"/>
      <c r="AA42" s="62"/>
    </row>
    <row r="43" spans="1:27" ht="46.5">
      <c r="A43" s="1379"/>
      <c r="B43" s="748" t="s">
        <v>2959</v>
      </c>
      <c r="C43" s="749" t="s">
        <v>2960</v>
      </c>
      <c r="D43" s="750" t="s">
        <v>2961</v>
      </c>
      <c r="E43" s="749" t="s">
        <v>2962</v>
      </c>
      <c r="F43" s="1070"/>
      <c r="G43" s="566"/>
      <c r="H43" s="566"/>
      <c r="I43" s="566"/>
      <c r="J43" s="566"/>
      <c r="K43" s="566"/>
      <c r="L43" s="566"/>
      <c r="M43" s="566"/>
      <c r="N43" s="566"/>
      <c r="O43" s="566"/>
      <c r="P43" s="566"/>
      <c r="Q43" s="566"/>
      <c r="R43" s="566"/>
      <c r="S43" s="566"/>
      <c r="T43" s="62"/>
      <c r="U43" s="62"/>
      <c r="V43" s="62"/>
      <c r="W43" s="62"/>
      <c r="X43" s="62"/>
      <c r="Y43" s="62"/>
      <c r="Z43" s="62"/>
      <c r="AA43" s="62"/>
    </row>
    <row r="44" spans="1:27">
      <c r="A44" s="1379"/>
      <c r="B44" s="921" t="s">
        <v>3580</v>
      </c>
      <c r="C44" s="921" t="s">
        <v>2963</v>
      </c>
      <c r="D44" s="922">
        <v>44316</v>
      </c>
      <c r="E44" s="1382"/>
      <c r="F44" s="1070"/>
      <c r="G44" s="566"/>
      <c r="H44" s="566"/>
      <c r="I44" s="566"/>
      <c r="J44" s="566"/>
      <c r="K44" s="566"/>
      <c r="L44" s="566"/>
      <c r="M44" s="566"/>
      <c r="N44" s="566"/>
      <c r="O44" s="566"/>
      <c r="P44" s="566"/>
      <c r="Q44" s="566"/>
      <c r="R44" s="566"/>
      <c r="S44" s="566"/>
      <c r="T44" s="62"/>
      <c r="U44" s="62"/>
      <c r="V44" s="62"/>
      <c r="W44" s="62"/>
      <c r="X44" s="62"/>
      <c r="Y44" s="62"/>
      <c r="Z44" s="62"/>
      <c r="AA44" s="62"/>
    </row>
    <row r="45" spans="1:27">
      <c r="A45" s="1379"/>
      <c r="B45" s="921" t="s">
        <v>3581</v>
      </c>
      <c r="C45" s="921" t="s">
        <v>2963</v>
      </c>
      <c r="D45" s="922">
        <v>44344</v>
      </c>
      <c r="E45" s="2089" t="s">
        <v>3671</v>
      </c>
      <c r="F45" s="1070"/>
      <c r="G45" s="566"/>
      <c r="H45" s="566"/>
      <c r="I45" s="566"/>
      <c r="J45" s="566"/>
      <c r="K45" s="566"/>
      <c r="L45" s="566"/>
      <c r="M45" s="566"/>
      <c r="N45" s="566"/>
      <c r="O45" s="566"/>
      <c r="P45" s="566"/>
      <c r="Q45" s="566"/>
      <c r="R45" s="566"/>
      <c r="S45" s="566"/>
      <c r="T45" s="62"/>
      <c r="U45" s="62"/>
      <c r="V45" s="62"/>
      <c r="W45" s="62"/>
      <c r="X45" s="62"/>
      <c r="Y45" s="62"/>
      <c r="Z45" s="62"/>
      <c r="AA45" s="62"/>
    </row>
    <row r="46" spans="1:27">
      <c r="A46" s="1379"/>
      <c r="B46" s="921" t="s">
        <v>3306</v>
      </c>
      <c r="C46" s="921" t="s">
        <v>2963</v>
      </c>
      <c r="D46" s="922">
        <v>44348</v>
      </c>
      <c r="E46" s="1822"/>
      <c r="F46" s="1070"/>
      <c r="G46" s="566"/>
      <c r="H46" s="566"/>
      <c r="I46" s="566"/>
      <c r="J46" s="566"/>
      <c r="K46" s="566"/>
      <c r="L46" s="566"/>
      <c r="M46" s="566"/>
      <c r="N46" s="566"/>
      <c r="O46" s="566"/>
      <c r="P46" s="566"/>
      <c r="Q46" s="566"/>
      <c r="R46" s="566"/>
      <c r="S46" s="566"/>
      <c r="T46" s="62"/>
      <c r="U46" s="62"/>
      <c r="V46" s="62"/>
      <c r="W46" s="62"/>
      <c r="X46" s="62"/>
      <c r="Y46" s="62"/>
      <c r="Z46" s="62"/>
      <c r="AA46" s="62"/>
    </row>
    <row r="47" spans="1:27">
      <c r="A47" s="1379"/>
      <c r="B47" s="921" t="s">
        <v>3582</v>
      </c>
      <c r="C47" s="921" t="s">
        <v>2963</v>
      </c>
      <c r="D47" s="922">
        <v>44348</v>
      </c>
      <c r="E47" s="2089" t="s">
        <v>3671</v>
      </c>
      <c r="F47" s="1070"/>
      <c r="G47" s="566"/>
      <c r="H47" s="566"/>
      <c r="I47" s="566"/>
      <c r="J47" s="566"/>
      <c r="K47" s="566"/>
      <c r="L47" s="566"/>
      <c r="M47" s="566"/>
      <c r="N47" s="566"/>
      <c r="O47" s="566"/>
      <c r="P47" s="566"/>
      <c r="Q47" s="566"/>
      <c r="R47" s="566"/>
      <c r="S47" s="566"/>
      <c r="T47" s="62"/>
      <c r="U47" s="62"/>
      <c r="V47" s="62"/>
      <c r="W47" s="62"/>
      <c r="X47" s="62"/>
      <c r="Y47" s="62"/>
      <c r="Z47" s="62"/>
      <c r="AA47" s="62"/>
    </row>
    <row r="48" spans="1:27">
      <c r="A48" s="1379"/>
      <c r="B48" s="921" t="s">
        <v>3583</v>
      </c>
      <c r="C48" s="921" t="s">
        <v>1228</v>
      </c>
      <c r="D48" s="922">
        <v>44378</v>
      </c>
      <c r="E48" s="921"/>
      <c r="F48" s="1070"/>
      <c r="G48" s="566"/>
      <c r="H48" s="566"/>
      <c r="I48" s="566"/>
      <c r="J48" s="566"/>
      <c r="K48" s="566"/>
      <c r="L48" s="566"/>
      <c r="M48" s="566"/>
      <c r="N48" s="566"/>
      <c r="O48" s="566"/>
      <c r="P48" s="566"/>
      <c r="Q48" s="566"/>
      <c r="R48" s="566"/>
      <c r="S48" s="566"/>
      <c r="T48" s="62"/>
      <c r="U48" s="62"/>
      <c r="V48" s="62"/>
      <c r="W48" s="62"/>
      <c r="X48" s="62"/>
      <c r="Y48" s="62"/>
      <c r="Z48" s="62"/>
      <c r="AA48" s="62"/>
    </row>
    <row r="49" spans="1:27">
      <c r="A49" s="1379"/>
      <c r="B49" s="921" t="s">
        <v>3584</v>
      </c>
      <c r="C49" s="921" t="s">
        <v>2963</v>
      </c>
      <c r="D49" s="922">
        <v>44447</v>
      </c>
      <c r="E49" s="1383"/>
      <c r="F49" s="1070"/>
      <c r="G49" s="566"/>
      <c r="H49" s="566"/>
      <c r="I49" s="566"/>
      <c r="J49" s="566"/>
      <c r="K49" s="566"/>
      <c r="L49" s="566"/>
      <c r="M49" s="566"/>
      <c r="N49" s="566"/>
      <c r="O49" s="566"/>
      <c r="P49" s="566"/>
      <c r="Q49" s="566"/>
      <c r="R49" s="566"/>
      <c r="S49" s="566"/>
      <c r="T49" s="62"/>
      <c r="U49" s="62"/>
      <c r="V49" s="62"/>
      <c r="W49" s="62"/>
      <c r="X49" s="62"/>
      <c r="Y49" s="62"/>
      <c r="Z49" s="62"/>
      <c r="AA49" s="62"/>
    </row>
    <row r="50" spans="1:27">
      <c r="A50" s="1379"/>
      <c r="B50" s="921" t="s">
        <v>3306</v>
      </c>
      <c r="C50" s="921" t="s">
        <v>2963</v>
      </c>
      <c r="D50" s="922">
        <v>44551</v>
      </c>
      <c r="E50" s="921"/>
      <c r="F50" s="1070"/>
      <c r="G50" s="566"/>
      <c r="H50" s="566"/>
      <c r="I50" s="566"/>
      <c r="J50" s="566"/>
      <c r="K50" s="566"/>
      <c r="L50" s="566"/>
      <c r="M50" s="566"/>
      <c r="N50" s="566"/>
      <c r="O50" s="566"/>
      <c r="P50" s="566"/>
      <c r="Q50" s="566"/>
      <c r="R50" s="566"/>
      <c r="S50" s="566"/>
      <c r="T50" s="62"/>
      <c r="U50" s="62"/>
      <c r="V50" s="62"/>
      <c r="W50" s="62"/>
      <c r="X50" s="62"/>
      <c r="Y50" s="62"/>
      <c r="Z50" s="62"/>
      <c r="AA50" s="62"/>
    </row>
    <row r="51" spans="1:27">
      <c r="A51" s="1379"/>
      <c r="B51" s="921" t="s">
        <v>3585</v>
      </c>
      <c r="C51" s="921" t="s">
        <v>2963</v>
      </c>
      <c r="D51" s="922">
        <v>44561</v>
      </c>
      <c r="E51" s="1383"/>
      <c r="F51" s="1070"/>
      <c r="G51" s="566"/>
      <c r="H51" s="566"/>
      <c r="I51" s="566"/>
      <c r="J51" s="566"/>
      <c r="K51" s="566"/>
      <c r="L51" s="566"/>
      <c r="M51" s="566"/>
      <c r="N51" s="566"/>
      <c r="O51" s="566"/>
      <c r="P51" s="566"/>
      <c r="Q51" s="566"/>
      <c r="R51" s="566"/>
      <c r="S51" s="566"/>
      <c r="T51" s="62"/>
      <c r="U51" s="62"/>
      <c r="V51" s="62"/>
      <c r="W51" s="62"/>
      <c r="X51" s="62"/>
      <c r="Y51" s="62"/>
      <c r="Z51" s="62"/>
      <c r="AA51" s="62"/>
    </row>
    <row r="52" spans="1:27">
      <c r="A52" s="1379"/>
      <c r="B52" s="921"/>
      <c r="C52" s="921"/>
      <c r="D52" s="922"/>
      <c r="E52" s="921"/>
      <c r="F52" s="1070"/>
      <c r="G52" s="566"/>
      <c r="H52" s="566"/>
      <c r="I52" s="566"/>
      <c r="J52" s="566"/>
      <c r="K52" s="566"/>
      <c r="L52" s="566"/>
      <c r="M52" s="566"/>
      <c r="N52" s="566"/>
      <c r="O52" s="566"/>
      <c r="P52" s="566"/>
      <c r="Q52" s="566"/>
      <c r="R52" s="566"/>
      <c r="S52" s="566"/>
      <c r="T52" s="62"/>
      <c r="U52" s="62"/>
      <c r="V52" s="62"/>
      <c r="W52" s="62"/>
      <c r="X52" s="62"/>
      <c r="Y52" s="62"/>
      <c r="Z52" s="62"/>
      <c r="AA52" s="62"/>
    </row>
    <row r="53" spans="1:27">
      <c r="A53" s="1379"/>
      <c r="B53" s="921"/>
      <c r="C53" s="921"/>
      <c r="D53" s="922"/>
      <c r="E53" s="921"/>
      <c r="F53" s="1070"/>
      <c r="G53" s="566"/>
      <c r="H53" s="566"/>
      <c r="I53" s="566"/>
      <c r="J53" s="566"/>
      <c r="K53" s="566"/>
      <c r="L53" s="566"/>
      <c r="M53" s="566"/>
      <c r="N53" s="566"/>
      <c r="O53" s="566"/>
      <c r="P53" s="566"/>
      <c r="Q53" s="566"/>
      <c r="R53" s="566"/>
      <c r="S53" s="566"/>
      <c r="T53" s="62"/>
      <c r="U53" s="62"/>
      <c r="V53" s="62"/>
      <c r="W53" s="62"/>
      <c r="X53" s="62"/>
      <c r="Y53" s="62"/>
      <c r="Z53" s="62"/>
      <c r="AA53" s="62"/>
    </row>
    <row r="54" spans="1:27">
      <c r="A54" s="1379"/>
      <c r="B54" s="921"/>
      <c r="C54" s="921"/>
      <c r="D54" s="922"/>
      <c r="E54" s="1383"/>
      <c r="F54" s="1070"/>
      <c r="G54" s="566"/>
      <c r="H54" s="566"/>
      <c r="I54" s="566"/>
      <c r="J54" s="566"/>
      <c r="K54" s="566"/>
      <c r="L54" s="566"/>
      <c r="M54" s="566"/>
      <c r="N54" s="566"/>
      <c r="O54" s="566"/>
      <c r="P54" s="566"/>
      <c r="Q54" s="566"/>
      <c r="R54" s="566"/>
      <c r="S54" s="566"/>
      <c r="T54" s="62"/>
      <c r="U54" s="62"/>
      <c r="V54" s="62"/>
      <c r="W54" s="62"/>
      <c r="X54" s="62"/>
      <c r="Y54" s="62"/>
      <c r="Z54" s="62"/>
      <c r="AA54" s="62"/>
    </row>
    <row r="55" spans="1:27">
      <c r="A55" s="1379"/>
      <c r="B55" s="921"/>
      <c r="C55" s="921"/>
      <c r="D55" s="922"/>
      <c r="E55" s="921"/>
      <c r="F55" s="1070"/>
      <c r="G55" s="566"/>
      <c r="H55" s="566"/>
      <c r="I55" s="566"/>
      <c r="J55" s="566"/>
      <c r="K55" s="566"/>
      <c r="L55" s="566"/>
      <c r="M55" s="566"/>
      <c r="N55" s="566"/>
      <c r="O55" s="566"/>
      <c r="P55" s="566"/>
      <c r="Q55" s="566"/>
      <c r="R55" s="566"/>
      <c r="S55" s="566"/>
      <c r="T55" s="62"/>
      <c r="U55" s="62"/>
      <c r="V55" s="62"/>
      <c r="W55" s="62"/>
      <c r="X55" s="62"/>
      <c r="Y55" s="62"/>
      <c r="Z55" s="62"/>
      <c r="AA55" s="62"/>
    </row>
    <row r="56" spans="1:27" ht="17.5">
      <c r="A56" s="156" t="s">
        <v>2964</v>
      </c>
      <c r="B56" s="752"/>
      <c r="C56" s="752"/>
      <c r="D56" s="753"/>
      <c r="E56" s="754"/>
      <c r="F56" s="1070"/>
      <c r="G56" s="566"/>
      <c r="H56" s="566"/>
      <c r="I56" s="566"/>
      <c r="J56" s="566"/>
      <c r="K56" s="566"/>
      <c r="L56" s="566"/>
      <c r="M56" s="566"/>
      <c r="N56" s="566"/>
      <c r="O56" s="566"/>
      <c r="P56" s="566"/>
      <c r="Q56" s="566"/>
      <c r="R56" s="566"/>
      <c r="S56" s="566"/>
      <c r="T56" s="62"/>
      <c r="U56" s="62"/>
      <c r="V56" s="62"/>
      <c r="W56" s="62"/>
      <c r="X56" s="62"/>
      <c r="Y56" s="62"/>
      <c r="Z56" s="62"/>
      <c r="AA56" s="62"/>
    </row>
    <row r="57" spans="1:27">
      <c r="A57" s="146" t="s">
        <v>3586</v>
      </c>
      <c r="B57" s="752"/>
      <c r="C57" s="752"/>
      <c r="D57" s="753"/>
      <c r="E57" s="754"/>
      <c r="F57" s="1070"/>
      <c r="G57" s="566"/>
      <c r="H57" s="566"/>
      <c r="I57" s="566"/>
      <c r="J57" s="566"/>
      <c r="K57" s="566"/>
      <c r="L57" s="566"/>
      <c r="M57" s="566"/>
      <c r="N57" s="566"/>
      <c r="O57" s="566"/>
      <c r="P57" s="566"/>
      <c r="Q57" s="566"/>
      <c r="R57" s="566"/>
      <c r="S57" s="566"/>
      <c r="T57" s="62"/>
      <c r="U57" s="62"/>
      <c r="V57" s="62"/>
      <c r="W57" s="62"/>
      <c r="X57" s="62"/>
      <c r="Y57" s="62"/>
      <c r="Z57" s="62"/>
      <c r="AA57" s="62"/>
    </row>
    <row r="58" spans="1:27">
      <c r="A58" s="146" t="s">
        <v>3469</v>
      </c>
      <c r="B58" s="752"/>
      <c r="C58" s="752"/>
      <c r="D58" s="753"/>
      <c r="E58" s="754"/>
      <c r="F58" s="1070"/>
      <c r="G58" s="566"/>
      <c r="H58" s="566"/>
      <c r="I58" s="566"/>
      <c r="J58" s="566"/>
      <c r="K58" s="566"/>
      <c r="L58" s="566"/>
      <c r="M58" s="566"/>
      <c r="N58" s="566"/>
      <c r="O58" s="566"/>
      <c r="P58" s="566"/>
      <c r="Q58" s="566"/>
      <c r="R58" s="566"/>
      <c r="S58" s="566"/>
      <c r="T58" s="62"/>
      <c r="U58" s="62"/>
      <c r="V58" s="62"/>
      <c r="W58" s="62"/>
      <c r="X58" s="62"/>
      <c r="Y58" s="62"/>
      <c r="Z58" s="62"/>
      <c r="AA58" s="62"/>
    </row>
    <row r="59" spans="1:27">
      <c r="A59" s="578" t="s">
        <v>3587</v>
      </c>
      <c r="B59" s="888"/>
      <c r="C59" s="752"/>
      <c r="D59" s="753"/>
      <c r="E59" s="754"/>
      <c r="F59" s="1070"/>
      <c r="G59" s="566"/>
      <c r="H59" s="566"/>
      <c r="I59" s="566"/>
      <c r="J59" s="566"/>
      <c r="K59" s="566"/>
      <c r="L59" s="566"/>
      <c r="M59" s="566"/>
      <c r="N59" s="566"/>
      <c r="O59" s="566"/>
      <c r="P59" s="566"/>
      <c r="Q59" s="566"/>
      <c r="R59" s="566"/>
      <c r="S59" s="566"/>
      <c r="T59" s="62"/>
      <c r="U59" s="62"/>
      <c r="V59" s="62"/>
      <c r="W59" s="62"/>
      <c r="X59" s="62"/>
      <c r="Y59" s="62"/>
      <c r="Z59" s="62"/>
      <c r="AA59" s="62"/>
    </row>
    <row r="60" spans="1:27">
      <c r="A60" s="1379"/>
      <c r="B60" s="921"/>
      <c r="C60" s="921"/>
      <c r="D60" s="922"/>
      <c r="E60" s="921"/>
      <c r="F60" s="1070"/>
      <c r="G60" s="566"/>
      <c r="H60" s="566"/>
      <c r="I60" s="566"/>
      <c r="J60" s="566"/>
      <c r="K60" s="566"/>
      <c r="L60" s="566"/>
      <c r="M60" s="566"/>
      <c r="N60" s="566"/>
      <c r="O60" s="566"/>
      <c r="P60" s="566"/>
      <c r="Q60" s="566"/>
      <c r="R60" s="566"/>
      <c r="S60" s="566"/>
      <c r="T60" s="62"/>
      <c r="U60" s="62"/>
      <c r="V60" s="62"/>
      <c r="W60" s="62"/>
      <c r="X60" s="62"/>
      <c r="Y60" s="62"/>
      <c r="Z60" s="62"/>
      <c r="AA60" s="62"/>
    </row>
    <row r="61" spans="1:27" ht="17.5">
      <c r="A61" s="156" t="s">
        <v>2965</v>
      </c>
      <c r="B61" s="752"/>
      <c r="C61" s="752"/>
      <c r="D61" s="753"/>
      <c r="E61" s="754"/>
      <c r="F61" s="1070"/>
      <c r="G61" s="566"/>
      <c r="H61" s="566"/>
      <c r="I61" s="566"/>
      <c r="J61" s="566"/>
      <c r="K61" s="566"/>
      <c r="L61" s="566"/>
      <c r="M61" s="566"/>
      <c r="N61" s="566"/>
      <c r="O61" s="566"/>
      <c r="P61" s="566"/>
      <c r="Q61" s="566"/>
      <c r="R61" s="566"/>
      <c r="S61" s="566"/>
      <c r="T61" s="62"/>
      <c r="U61" s="62"/>
      <c r="V61" s="62"/>
      <c r="W61" s="62"/>
      <c r="X61" s="62"/>
      <c r="Y61" s="62"/>
      <c r="Z61" s="62"/>
      <c r="AA61" s="62"/>
    </row>
    <row r="62" spans="1:27">
      <c r="A62" s="1379"/>
      <c r="B62" s="921"/>
      <c r="C62" s="921"/>
      <c r="D62" s="922"/>
      <c r="E62" s="921"/>
      <c r="F62" s="1070"/>
      <c r="G62" s="566"/>
      <c r="H62" s="566"/>
      <c r="I62" s="566"/>
      <c r="J62" s="566"/>
      <c r="K62" s="566"/>
      <c r="L62" s="566"/>
      <c r="M62" s="566"/>
      <c r="N62" s="566"/>
      <c r="O62" s="566"/>
      <c r="P62" s="566"/>
      <c r="Q62" s="566"/>
      <c r="R62" s="566"/>
      <c r="S62" s="566"/>
      <c r="T62" s="62"/>
      <c r="U62" s="62"/>
      <c r="V62" s="62"/>
      <c r="W62" s="62"/>
      <c r="X62" s="62"/>
      <c r="Y62" s="62"/>
      <c r="Z62" s="62"/>
      <c r="AA62" s="62"/>
    </row>
    <row r="63" spans="1:27" ht="20.399999999999999" customHeight="1">
      <c r="A63" s="950" t="s">
        <v>3675</v>
      </c>
      <c r="B63" s="752"/>
      <c r="C63" s="752"/>
      <c r="D63" s="951"/>
      <c r="E63" s="952"/>
      <c r="F63" s="1384"/>
      <c r="G63" s="566"/>
      <c r="H63" s="566"/>
      <c r="I63" s="566"/>
      <c r="J63" s="951"/>
      <c r="K63" s="566"/>
      <c r="L63" s="566"/>
      <c r="M63" s="566"/>
      <c r="N63" s="566"/>
      <c r="O63" s="566"/>
      <c r="P63" s="566"/>
      <c r="Q63" s="566"/>
      <c r="R63" s="566"/>
      <c r="S63" s="566"/>
      <c r="T63" s="62"/>
      <c r="U63" s="62"/>
      <c r="V63" s="62"/>
      <c r="W63" s="62"/>
      <c r="X63" s="62"/>
      <c r="Y63" s="62"/>
      <c r="Z63" s="62"/>
      <c r="AA63" s="62"/>
    </row>
    <row r="64" spans="1:27" s="579" customFormat="1">
      <c r="A64" s="1006"/>
      <c r="B64" s="923"/>
      <c r="C64" s="923"/>
      <c r="D64" s="1385"/>
      <c r="E64" s="923"/>
      <c r="F64" s="1384"/>
      <c r="G64" s="566"/>
      <c r="H64" s="566"/>
      <c r="I64" s="566"/>
      <c r="J64" s="566"/>
      <c r="K64" s="566"/>
      <c r="L64" s="566"/>
      <c r="M64" s="566"/>
      <c r="N64" s="566"/>
      <c r="O64" s="566"/>
      <c r="P64" s="566"/>
      <c r="Q64" s="566"/>
      <c r="R64" s="566"/>
      <c r="S64" s="566"/>
      <c r="T64" s="566"/>
      <c r="U64" s="566"/>
      <c r="V64" s="566"/>
      <c r="W64" s="566"/>
      <c r="X64" s="566"/>
      <c r="Y64" s="566"/>
      <c r="Z64" s="566"/>
      <c r="AA64" s="566"/>
    </row>
    <row r="65" spans="1:27" ht="17.5">
      <c r="A65" s="950" t="s">
        <v>3368</v>
      </c>
      <c r="B65" s="755"/>
      <c r="C65" s="888"/>
      <c r="D65" s="951"/>
      <c r="E65" s="952"/>
      <c r="F65" s="1384"/>
      <c r="G65" s="566"/>
      <c r="H65" s="566"/>
      <c r="I65" s="566"/>
      <c r="J65" s="566"/>
      <c r="K65" s="566"/>
      <c r="L65" s="566"/>
      <c r="M65" s="566"/>
      <c r="N65" s="566"/>
      <c r="O65" s="566"/>
      <c r="P65" s="566"/>
      <c r="Q65" s="566"/>
      <c r="R65" s="566"/>
      <c r="S65" s="566"/>
      <c r="T65" s="62"/>
      <c r="U65" s="62"/>
      <c r="V65" s="62"/>
      <c r="W65" s="62"/>
      <c r="X65" s="62"/>
      <c r="Y65" s="62"/>
      <c r="Z65" s="62"/>
      <c r="AA65" s="62"/>
    </row>
    <row r="66" spans="1:27">
      <c r="A66" s="1311"/>
      <c r="B66" s="923"/>
      <c r="C66" s="923"/>
      <c r="D66" s="1385"/>
      <c r="E66" s="923"/>
      <c r="F66" s="1384"/>
      <c r="G66" s="566"/>
      <c r="H66" s="566"/>
      <c r="I66" s="566"/>
      <c r="J66" s="566"/>
      <c r="K66" s="566"/>
      <c r="L66" s="566"/>
      <c r="M66" s="566"/>
      <c r="N66" s="566"/>
      <c r="O66" s="566"/>
      <c r="P66" s="566"/>
      <c r="Q66" s="566"/>
      <c r="R66" s="566"/>
      <c r="S66" s="566"/>
      <c r="T66" s="62"/>
      <c r="U66" s="62"/>
      <c r="V66" s="62"/>
      <c r="W66" s="62"/>
      <c r="X66" s="62"/>
      <c r="Y66" s="62"/>
      <c r="Z66" s="62"/>
      <c r="AA66" s="62"/>
    </row>
    <row r="67" spans="1:27" ht="17.399999999999999" customHeight="1">
      <c r="A67" s="1005"/>
      <c r="B67" s="888"/>
      <c r="C67" s="888"/>
      <c r="D67" s="951"/>
      <c r="E67" s="952"/>
      <c r="F67" s="1384"/>
      <c r="G67" s="566"/>
      <c r="H67" s="566"/>
      <c r="I67" s="566"/>
      <c r="J67" s="951"/>
      <c r="K67" s="566"/>
      <c r="L67" s="566"/>
      <c r="M67" s="566"/>
      <c r="N67" s="566"/>
      <c r="O67" s="566"/>
      <c r="P67" s="566"/>
      <c r="Q67" s="566"/>
      <c r="R67" s="566"/>
      <c r="S67" s="566"/>
      <c r="T67" s="566"/>
      <c r="U67" s="566"/>
      <c r="V67" s="566"/>
      <c r="W67" s="566"/>
      <c r="X67" s="62"/>
      <c r="Y67" s="62"/>
      <c r="Z67" s="62"/>
      <c r="AA67" s="62"/>
    </row>
    <row r="68" spans="1:27">
      <c r="A68" s="1006"/>
      <c r="B68" s="923"/>
      <c r="C68" s="923"/>
      <c r="D68" s="1385"/>
      <c r="E68" s="923"/>
      <c r="F68" s="1384"/>
      <c r="G68" s="566"/>
      <c r="H68" s="566"/>
      <c r="I68" s="566"/>
      <c r="J68" s="566"/>
      <c r="K68" s="566"/>
      <c r="L68" s="566"/>
      <c r="M68" s="566"/>
      <c r="N68" s="566"/>
      <c r="O68" s="566"/>
      <c r="P68" s="566"/>
      <c r="Q68" s="566"/>
      <c r="R68" s="566"/>
      <c r="S68" s="566"/>
      <c r="T68" s="566"/>
      <c r="U68" s="566"/>
      <c r="V68" s="566"/>
      <c r="W68" s="566"/>
      <c r="X68" s="62"/>
      <c r="Y68" s="62"/>
      <c r="Z68" s="62"/>
      <c r="AA68" s="62"/>
    </row>
    <row r="69" spans="1:27" ht="17.5">
      <c r="A69" s="1006"/>
      <c r="B69" s="1007"/>
      <c r="C69" s="923"/>
      <c r="D69" s="1385"/>
      <c r="E69" s="923"/>
      <c r="F69" s="1384"/>
      <c r="G69" s="566"/>
      <c r="H69" s="566"/>
      <c r="I69" s="566"/>
      <c r="J69" s="566"/>
      <c r="K69" s="566"/>
      <c r="L69" s="566"/>
      <c r="M69" s="566"/>
      <c r="N69" s="566"/>
      <c r="O69" s="566"/>
      <c r="P69" s="566"/>
      <c r="Q69" s="566"/>
      <c r="R69" s="566"/>
      <c r="S69" s="566"/>
      <c r="T69" s="566"/>
      <c r="U69" s="566"/>
      <c r="V69" s="566"/>
      <c r="W69" s="566"/>
      <c r="X69" s="62"/>
      <c r="Y69" s="62"/>
      <c r="Z69" s="62"/>
      <c r="AA69" s="62"/>
    </row>
    <row r="70" spans="1:27" ht="16" thickBot="1">
      <c r="A70" s="1380"/>
      <c r="B70" s="1071"/>
      <c r="C70" s="1071"/>
      <c r="D70" s="1071"/>
      <c r="E70" s="1071"/>
      <c r="F70" s="1381"/>
      <c r="G70" s="566"/>
      <c r="H70" s="566"/>
      <c r="I70" s="566"/>
      <c r="J70" s="566"/>
      <c r="K70" s="566"/>
      <c r="L70" s="566"/>
      <c r="M70" s="566"/>
      <c r="N70" s="566"/>
      <c r="O70" s="566"/>
      <c r="P70" s="566"/>
      <c r="Q70" s="566"/>
      <c r="R70" s="566"/>
      <c r="S70" s="566"/>
      <c r="T70" s="566"/>
      <c r="U70" s="566"/>
      <c r="V70" s="566"/>
      <c r="W70" s="566"/>
      <c r="X70" s="62"/>
      <c r="Y70" s="62"/>
      <c r="Z70" s="62"/>
      <c r="AA70" s="62"/>
    </row>
    <row r="71" spans="1:27">
      <c r="A71" s="2" t="s">
        <v>2557</v>
      </c>
      <c r="B71" s="2057" t="s">
        <v>3672</v>
      </c>
      <c r="C71" s="2"/>
      <c r="D71" s="2"/>
      <c r="E71" s="2"/>
      <c r="F71" s="2"/>
      <c r="G71" s="566"/>
      <c r="H71" s="566"/>
      <c r="I71" s="566"/>
      <c r="J71" s="566"/>
      <c r="K71" s="566"/>
      <c r="L71" s="566"/>
      <c r="M71" s="566"/>
      <c r="N71" s="566"/>
      <c r="O71" s="566"/>
      <c r="P71" s="566"/>
      <c r="Q71" s="566"/>
      <c r="R71" s="566"/>
      <c r="S71" s="566"/>
      <c r="T71" s="566"/>
      <c r="U71" s="566"/>
      <c r="V71" s="566"/>
      <c r="W71" s="566"/>
      <c r="X71" s="62"/>
      <c r="Y71" s="62"/>
      <c r="Z71" s="62"/>
      <c r="AA71" s="62"/>
    </row>
    <row r="72" spans="1:27">
      <c r="A72" s="153" t="s">
        <v>72</v>
      </c>
      <c r="B72" s="153"/>
      <c r="C72" s="153"/>
      <c r="D72" s="153"/>
      <c r="E72" s="153"/>
      <c r="F72" s="153"/>
      <c r="G72" s="566"/>
      <c r="H72" s="566"/>
      <c r="I72" s="566"/>
      <c r="J72" s="566"/>
      <c r="K72" s="566"/>
      <c r="L72" s="566"/>
      <c r="M72" s="566"/>
      <c r="N72" s="566"/>
      <c r="O72" s="566"/>
      <c r="P72" s="566"/>
      <c r="Q72" s="566"/>
      <c r="R72" s="566"/>
      <c r="S72" s="566"/>
      <c r="T72" s="62"/>
      <c r="U72" s="62"/>
      <c r="V72" s="62"/>
      <c r="W72" s="62"/>
      <c r="X72" s="62"/>
      <c r="Y72" s="62"/>
      <c r="Z72" s="62"/>
      <c r="AA72" s="62"/>
    </row>
    <row r="73" spans="1:27">
      <c r="A73" s="2"/>
      <c r="B73" s="2"/>
      <c r="C73" s="2"/>
      <c r="D73" s="2"/>
      <c r="E73" s="2"/>
      <c r="F73" s="2"/>
      <c r="G73" s="566"/>
      <c r="H73" s="566"/>
      <c r="I73" s="566"/>
      <c r="J73" s="566"/>
      <c r="K73" s="566"/>
      <c r="L73" s="566"/>
      <c r="M73" s="566"/>
      <c r="N73" s="566"/>
      <c r="O73" s="566"/>
      <c r="P73" s="566"/>
      <c r="Q73" s="566"/>
      <c r="R73" s="566"/>
      <c r="S73" s="566"/>
      <c r="T73" s="62"/>
      <c r="U73" s="62"/>
      <c r="V73" s="62"/>
      <c r="W73" s="62"/>
      <c r="X73" s="62"/>
      <c r="Y73" s="62"/>
      <c r="Z73" s="62"/>
      <c r="AA73" s="62"/>
    </row>
    <row r="74" spans="1:27" ht="16" thickBot="1">
      <c r="A74" s="791" t="str">
        <f>'Data Sheet'!A54</f>
        <v>Annual Report of VERIZON NEW YORK INC.                                                                            For the period ending DECEMBER 31, 2021</v>
      </c>
      <c r="B74" s="62"/>
      <c r="C74" s="62"/>
      <c r="D74" s="62"/>
      <c r="E74" s="62"/>
      <c r="F74" s="2"/>
      <c r="G74" s="566"/>
      <c r="H74" s="566"/>
      <c r="I74" s="566"/>
      <c r="J74" s="566"/>
      <c r="K74" s="566"/>
      <c r="L74" s="566"/>
      <c r="M74" s="566"/>
      <c r="N74" s="566"/>
      <c r="O74" s="566"/>
      <c r="P74" s="566"/>
      <c r="Q74" s="566"/>
      <c r="R74" s="566"/>
      <c r="S74" s="566"/>
      <c r="T74" s="62"/>
      <c r="U74" s="62"/>
      <c r="V74" s="62"/>
      <c r="W74" s="62"/>
      <c r="X74" s="62"/>
      <c r="Y74" s="62"/>
      <c r="Z74" s="62"/>
      <c r="AA74" s="62"/>
    </row>
    <row r="75" spans="1:27">
      <c r="A75" s="253"/>
      <c r="B75" s="155"/>
      <c r="C75" s="155"/>
      <c r="D75" s="155"/>
      <c r="E75" s="155"/>
      <c r="F75" s="254"/>
      <c r="G75" s="566"/>
      <c r="H75" s="566"/>
      <c r="I75" s="566"/>
      <c r="J75" s="566"/>
      <c r="K75" s="566"/>
      <c r="L75" s="566"/>
      <c r="M75" s="566"/>
      <c r="N75" s="566"/>
      <c r="O75" s="566"/>
      <c r="P75" s="566"/>
      <c r="Q75" s="566"/>
      <c r="R75" s="566"/>
      <c r="S75" s="566"/>
      <c r="T75" s="62"/>
      <c r="U75" s="62"/>
      <c r="V75" s="62"/>
      <c r="W75" s="62"/>
      <c r="X75" s="62"/>
      <c r="Y75" s="62"/>
      <c r="Z75" s="62"/>
      <c r="AA75" s="62"/>
    </row>
    <row r="76" spans="1:27">
      <c r="A76" s="143" t="s">
        <v>2136</v>
      </c>
      <c r="B76" s="153"/>
      <c r="C76" s="153"/>
      <c r="D76" s="153"/>
      <c r="E76" s="153"/>
      <c r="F76" s="255"/>
      <c r="G76" s="566"/>
      <c r="H76" s="566"/>
      <c r="I76" s="566"/>
      <c r="J76" s="566"/>
      <c r="K76" s="566"/>
      <c r="L76" s="566"/>
      <c r="M76" s="566"/>
      <c r="N76" s="566"/>
      <c r="O76" s="566"/>
      <c r="P76" s="566"/>
      <c r="Q76" s="566"/>
      <c r="R76" s="566"/>
      <c r="S76" s="566"/>
      <c r="T76" s="62"/>
      <c r="U76" s="62"/>
      <c r="V76" s="62"/>
      <c r="W76" s="62"/>
      <c r="X76" s="62"/>
      <c r="Y76" s="62"/>
      <c r="Z76" s="62"/>
      <c r="AA76" s="62"/>
    </row>
    <row r="77" spans="1:27" ht="15.75" customHeight="1">
      <c r="A77" s="1387"/>
      <c r="B77" s="1388"/>
      <c r="C77" s="921"/>
      <c r="D77" s="922"/>
      <c r="E77" s="921"/>
      <c r="F77" s="1070"/>
      <c r="G77" s="566"/>
      <c r="H77" s="566"/>
      <c r="I77" s="566"/>
      <c r="J77" s="566"/>
      <c r="L77" s="566"/>
      <c r="M77" s="566"/>
      <c r="N77" s="566"/>
      <c r="O77" s="566"/>
      <c r="P77" s="566"/>
      <c r="Q77" s="566"/>
      <c r="R77" s="566"/>
      <c r="S77" s="566"/>
      <c r="T77" s="62"/>
      <c r="U77" s="62"/>
      <c r="V77" s="62"/>
      <c r="W77" s="62"/>
      <c r="X77" s="62"/>
      <c r="Y77" s="62"/>
      <c r="Z77" s="62"/>
      <c r="AA77" s="62"/>
    </row>
    <row r="78" spans="1:27" ht="17.5">
      <c r="A78" s="156" t="s">
        <v>3241</v>
      </c>
      <c r="C78" s="921"/>
      <c r="D78" s="922"/>
      <c r="E78" s="921"/>
      <c r="F78" s="1070"/>
      <c r="G78" s="566"/>
      <c r="H78" s="566"/>
      <c r="I78" s="566"/>
      <c r="J78" s="566"/>
      <c r="K78" s="566"/>
      <c r="L78" s="566"/>
      <c r="M78" s="566"/>
      <c r="N78" s="566"/>
      <c r="O78" s="566"/>
      <c r="P78" s="566"/>
      <c r="Q78" s="566"/>
      <c r="R78" s="566"/>
      <c r="S78" s="566"/>
      <c r="T78" s="62"/>
      <c r="U78" s="62"/>
      <c r="V78" s="62"/>
      <c r="W78" s="62"/>
      <c r="X78" s="62"/>
      <c r="Y78" s="62"/>
      <c r="Z78" s="62"/>
      <c r="AA78" s="62"/>
    </row>
    <row r="79" spans="1:27" ht="17.5">
      <c r="A79" s="156"/>
      <c r="C79" s="921"/>
      <c r="D79" s="922"/>
      <c r="E79" s="921"/>
      <c r="F79" s="1070"/>
      <c r="G79" s="566"/>
      <c r="H79" s="566"/>
      <c r="I79" s="566"/>
      <c r="J79" s="566"/>
      <c r="K79" s="566"/>
      <c r="L79" s="566"/>
      <c r="M79" s="566"/>
      <c r="N79" s="566"/>
      <c r="O79" s="566"/>
      <c r="P79" s="566"/>
      <c r="Q79" s="566"/>
      <c r="R79" s="566"/>
      <c r="S79" s="566"/>
      <c r="T79" s="62"/>
      <c r="U79" s="62"/>
      <c r="V79" s="62"/>
      <c r="W79" s="62"/>
      <c r="X79" s="62"/>
      <c r="Y79" s="62"/>
      <c r="Z79" s="62"/>
      <c r="AA79" s="62"/>
    </row>
    <row r="80" spans="1:27" ht="153" customHeight="1">
      <c r="A80" s="156"/>
      <c r="B80" s="2067" t="s">
        <v>3670</v>
      </c>
      <c r="C80" s="2067"/>
      <c r="D80" s="2067"/>
      <c r="E80" s="2067"/>
      <c r="F80" s="1070"/>
      <c r="G80" s="566"/>
      <c r="H80" s="566"/>
      <c r="I80" s="566"/>
      <c r="J80" s="566"/>
      <c r="K80" s="566"/>
      <c r="L80" s="566"/>
      <c r="M80" s="566"/>
      <c r="N80" s="566"/>
      <c r="O80" s="566"/>
      <c r="P80" s="566"/>
      <c r="Q80" s="566"/>
      <c r="R80" s="566"/>
      <c r="S80" s="566"/>
      <c r="T80" s="62"/>
      <c r="U80" s="62"/>
      <c r="V80" s="62"/>
      <c r="W80" s="62"/>
      <c r="X80" s="62"/>
      <c r="Y80" s="62"/>
      <c r="Z80" s="62"/>
      <c r="AA80" s="62"/>
    </row>
    <row r="81" spans="1:27" ht="17.5">
      <c r="A81" s="156"/>
      <c r="C81" s="921"/>
      <c r="D81" s="922"/>
      <c r="E81" s="921"/>
      <c r="F81" s="1070"/>
      <c r="G81" s="566"/>
      <c r="H81" s="566"/>
      <c r="I81" s="566"/>
      <c r="J81" s="566"/>
      <c r="K81" s="566"/>
      <c r="L81" s="566"/>
      <c r="M81" s="566"/>
      <c r="N81" s="566"/>
      <c r="O81" s="566"/>
      <c r="P81" s="566"/>
      <c r="Q81" s="566"/>
      <c r="R81" s="566"/>
      <c r="S81" s="566"/>
      <c r="T81" s="62"/>
      <c r="U81" s="62"/>
      <c r="V81" s="62"/>
      <c r="W81" s="62"/>
      <c r="X81" s="62"/>
      <c r="Y81" s="62"/>
      <c r="Z81" s="62"/>
      <c r="AA81" s="62"/>
    </row>
    <row r="82" spans="1:27" ht="87.65" customHeight="1">
      <c r="A82" s="156"/>
      <c r="B82" s="2069" t="s">
        <v>3588</v>
      </c>
      <c r="C82" s="2069"/>
      <c r="D82" s="2069"/>
      <c r="E82" s="2069"/>
      <c r="F82" s="1070"/>
      <c r="G82" s="566"/>
      <c r="H82" s="566"/>
      <c r="I82" s="566"/>
      <c r="J82" s="566"/>
      <c r="K82" s="566"/>
      <c r="L82" s="566"/>
      <c r="M82" s="566"/>
      <c r="N82" s="566"/>
      <c r="O82" s="566"/>
      <c r="P82" s="566"/>
      <c r="Q82" s="566"/>
      <c r="R82" s="566"/>
      <c r="S82" s="566"/>
      <c r="T82" s="62"/>
      <c r="U82" s="62"/>
      <c r="V82" s="62"/>
      <c r="W82" s="62"/>
      <c r="X82" s="62"/>
      <c r="Y82" s="62"/>
      <c r="Z82" s="62"/>
      <c r="AA82" s="62"/>
    </row>
    <row r="83" spans="1:27" ht="17.5">
      <c r="A83" s="156"/>
      <c r="C83" s="921"/>
      <c r="D83" s="922"/>
      <c r="E83" s="921"/>
      <c r="F83" s="1070"/>
      <c r="G83" s="566"/>
      <c r="H83" s="566"/>
      <c r="I83" s="566"/>
      <c r="J83" s="566"/>
      <c r="K83" s="566"/>
      <c r="L83" s="566"/>
      <c r="M83" s="566"/>
      <c r="N83" s="566"/>
      <c r="O83" s="566"/>
      <c r="P83" s="566"/>
      <c r="Q83" s="566"/>
      <c r="R83" s="566"/>
      <c r="S83" s="566"/>
      <c r="T83" s="62"/>
      <c r="U83" s="62"/>
      <c r="V83" s="62"/>
      <c r="W83" s="62"/>
      <c r="X83" s="62"/>
      <c r="Y83" s="62"/>
      <c r="Z83" s="62"/>
      <c r="AA83" s="62"/>
    </row>
    <row r="84" spans="1:27" ht="17.5">
      <c r="A84" s="156"/>
      <c r="C84" s="921"/>
      <c r="D84" s="922"/>
      <c r="E84" s="921"/>
      <c r="F84" s="1070"/>
      <c r="G84" s="566"/>
      <c r="H84" s="566"/>
      <c r="I84" s="566"/>
      <c r="J84" s="566"/>
      <c r="K84" s="566"/>
      <c r="L84" s="566"/>
      <c r="M84" s="566"/>
      <c r="N84" s="566"/>
      <c r="O84" s="566"/>
      <c r="P84" s="566"/>
      <c r="Q84" s="566"/>
      <c r="R84" s="566"/>
      <c r="S84" s="566"/>
      <c r="T84" s="62"/>
      <c r="U84" s="62"/>
      <c r="V84" s="62"/>
      <c r="W84" s="62"/>
      <c r="X84" s="62"/>
      <c r="Y84" s="62"/>
      <c r="Z84" s="62"/>
      <c r="AA84" s="62"/>
    </row>
    <row r="85" spans="1:27" ht="17.5">
      <c r="A85" s="156"/>
      <c r="C85" s="921"/>
      <c r="D85" s="922"/>
      <c r="E85" s="921"/>
      <c r="F85" s="1070"/>
      <c r="G85" s="566"/>
      <c r="H85" s="566"/>
      <c r="I85" s="566"/>
      <c r="J85" s="566"/>
      <c r="K85" s="566"/>
      <c r="L85" s="566"/>
      <c r="M85" s="566"/>
      <c r="N85" s="566"/>
      <c r="O85" s="566"/>
      <c r="P85" s="566"/>
      <c r="Q85" s="566"/>
      <c r="R85" s="566"/>
      <c r="S85" s="566"/>
      <c r="T85" s="62"/>
      <c r="U85" s="62"/>
      <c r="V85" s="62"/>
      <c r="W85" s="62"/>
      <c r="X85" s="62"/>
      <c r="Y85" s="62"/>
      <c r="Z85" s="62"/>
      <c r="AA85" s="62"/>
    </row>
    <row r="86" spans="1:27" ht="17.5">
      <c r="A86" s="156"/>
      <c r="C86" s="921"/>
      <c r="D86" s="922"/>
      <c r="E86" s="921"/>
      <c r="F86" s="1070"/>
      <c r="G86" s="566"/>
      <c r="H86" s="566"/>
      <c r="I86" s="566"/>
      <c r="J86" s="566"/>
      <c r="K86" s="566"/>
      <c r="L86" s="566"/>
      <c r="M86" s="566"/>
      <c r="N86" s="566"/>
      <c r="O86" s="566"/>
      <c r="P86" s="566"/>
      <c r="Q86" s="566"/>
      <c r="R86" s="566"/>
      <c r="S86" s="566"/>
      <c r="T86" s="62"/>
      <c r="U86" s="62"/>
      <c r="V86" s="62"/>
      <c r="W86" s="62"/>
      <c r="X86" s="62"/>
      <c r="Y86" s="62"/>
      <c r="Z86" s="62"/>
      <c r="AA86" s="62"/>
    </row>
    <row r="87" spans="1:27" ht="17.5">
      <c r="A87" s="156"/>
      <c r="C87" s="921"/>
      <c r="D87" s="922"/>
      <c r="E87" s="921"/>
      <c r="F87" s="1070"/>
      <c r="G87" s="566"/>
      <c r="H87" s="566"/>
      <c r="I87" s="566"/>
      <c r="J87" s="566"/>
      <c r="K87" s="566"/>
      <c r="L87" s="566"/>
      <c r="M87" s="566"/>
      <c r="N87" s="566"/>
      <c r="O87" s="566"/>
      <c r="P87" s="566"/>
      <c r="Q87" s="566"/>
      <c r="R87" s="566"/>
      <c r="S87" s="566"/>
      <c r="T87" s="62"/>
      <c r="U87" s="62"/>
      <c r="V87" s="62"/>
      <c r="W87" s="62"/>
      <c r="X87" s="62"/>
      <c r="Y87" s="62"/>
      <c r="Z87" s="62"/>
      <c r="AA87" s="62"/>
    </row>
    <row r="88" spans="1:27" ht="17.5">
      <c r="A88" s="156"/>
      <c r="C88" s="921"/>
      <c r="D88" s="922"/>
      <c r="E88" s="921"/>
      <c r="F88" s="1070"/>
      <c r="G88" s="566"/>
      <c r="H88" s="566"/>
      <c r="I88" s="566"/>
      <c r="J88" s="566"/>
      <c r="K88" s="566"/>
      <c r="L88" s="566"/>
      <c r="M88" s="566"/>
      <c r="N88" s="566"/>
      <c r="O88" s="566"/>
      <c r="P88" s="566"/>
      <c r="Q88" s="566"/>
      <c r="R88" s="566"/>
      <c r="S88" s="566"/>
      <c r="T88" s="62"/>
      <c r="U88" s="62"/>
      <c r="V88" s="62"/>
      <c r="W88" s="62"/>
      <c r="X88" s="62"/>
      <c r="Y88" s="62"/>
      <c r="Z88" s="62"/>
      <c r="AA88" s="62"/>
    </row>
    <row r="89" spans="1:27" ht="17.5">
      <c r="A89" s="156"/>
      <c r="C89" s="921"/>
      <c r="D89" s="922"/>
      <c r="E89" s="921"/>
      <c r="F89" s="1070"/>
      <c r="G89" s="566"/>
      <c r="H89" s="566"/>
      <c r="I89" s="566"/>
      <c r="J89" s="566"/>
      <c r="K89" s="566"/>
      <c r="L89" s="566"/>
      <c r="M89" s="566"/>
      <c r="N89" s="566"/>
      <c r="O89" s="566"/>
      <c r="P89" s="566"/>
      <c r="Q89" s="566"/>
      <c r="R89" s="566"/>
      <c r="S89" s="566"/>
      <c r="T89" s="62"/>
      <c r="U89" s="62"/>
      <c r="V89" s="62"/>
      <c r="W89" s="62"/>
      <c r="X89" s="62"/>
      <c r="Y89" s="62"/>
      <c r="Z89" s="62"/>
      <c r="AA89" s="62"/>
    </row>
    <row r="90" spans="1:27" ht="17.5">
      <c r="A90" s="156"/>
      <c r="C90" s="921"/>
      <c r="D90" s="922"/>
      <c r="E90" s="921"/>
      <c r="F90" s="1070"/>
      <c r="G90" s="566"/>
      <c r="H90" s="566"/>
      <c r="I90" s="566"/>
      <c r="J90" s="566"/>
      <c r="K90" s="566"/>
      <c r="L90" s="566"/>
      <c r="M90" s="566"/>
      <c r="N90" s="566"/>
      <c r="O90" s="566"/>
      <c r="P90" s="566"/>
      <c r="Q90" s="566"/>
      <c r="R90" s="566"/>
      <c r="S90" s="566"/>
      <c r="T90" s="62"/>
      <c r="U90" s="62"/>
      <c r="V90" s="62"/>
      <c r="W90" s="62"/>
      <c r="X90" s="62"/>
      <c r="Y90" s="62"/>
      <c r="Z90" s="62"/>
      <c r="AA90" s="62"/>
    </row>
    <row r="91" spans="1:27" ht="17.5">
      <c r="A91" s="156"/>
      <c r="C91" s="921"/>
      <c r="D91" s="922"/>
      <c r="E91" s="921"/>
      <c r="F91" s="1070"/>
      <c r="G91" s="566"/>
      <c r="H91" s="566"/>
      <c r="I91" s="566"/>
      <c r="J91" s="566"/>
      <c r="K91" s="566"/>
      <c r="L91" s="566"/>
      <c r="M91" s="566"/>
      <c r="N91" s="566"/>
      <c r="O91" s="566"/>
      <c r="P91" s="566"/>
      <c r="Q91" s="566"/>
      <c r="R91" s="566"/>
      <c r="S91" s="566"/>
      <c r="T91" s="62"/>
      <c r="U91" s="62"/>
      <c r="V91" s="62"/>
      <c r="W91" s="62"/>
      <c r="X91" s="62"/>
      <c r="Y91" s="62"/>
      <c r="Z91" s="62"/>
      <c r="AA91" s="62"/>
    </row>
    <row r="92" spans="1:27" ht="17.5">
      <c r="A92" s="156"/>
      <c r="C92" s="921"/>
      <c r="D92" s="922"/>
      <c r="E92" s="921"/>
      <c r="F92" s="1070"/>
      <c r="G92" s="566"/>
      <c r="H92" s="566"/>
      <c r="I92" s="566"/>
      <c r="J92" s="566"/>
      <c r="K92" s="566"/>
      <c r="L92" s="566"/>
      <c r="M92" s="566"/>
      <c r="N92" s="566"/>
      <c r="O92" s="566"/>
      <c r="P92" s="566"/>
      <c r="Q92" s="566"/>
      <c r="R92" s="566"/>
      <c r="S92" s="566"/>
      <c r="T92" s="62"/>
      <c r="U92" s="62"/>
      <c r="V92" s="62"/>
      <c r="W92" s="62"/>
      <c r="X92" s="62"/>
      <c r="Y92" s="62"/>
      <c r="Z92" s="62"/>
      <c r="AA92" s="62"/>
    </row>
    <row r="93" spans="1:27" ht="17.5">
      <c r="A93" s="156"/>
      <c r="C93" s="921"/>
      <c r="D93" s="922"/>
      <c r="E93" s="921"/>
      <c r="F93" s="1070"/>
      <c r="G93" s="566"/>
      <c r="H93" s="566"/>
      <c r="I93" s="566"/>
      <c r="J93" s="566"/>
      <c r="K93" s="566"/>
      <c r="L93" s="566"/>
      <c r="M93" s="566"/>
      <c r="N93" s="566"/>
      <c r="O93" s="566"/>
      <c r="P93" s="566"/>
      <c r="Q93" s="566"/>
      <c r="R93" s="566"/>
      <c r="S93" s="566"/>
      <c r="T93" s="62"/>
      <c r="U93" s="62"/>
      <c r="V93" s="62"/>
      <c r="W93" s="62"/>
      <c r="X93" s="62"/>
      <c r="Y93" s="62"/>
      <c r="Z93" s="62"/>
      <c r="AA93" s="62"/>
    </row>
    <row r="94" spans="1:27" ht="17.399999999999999" customHeight="1">
      <c r="A94" s="156"/>
      <c r="B94" s="2068"/>
      <c r="C94" s="2068"/>
      <c r="D94" s="2068"/>
      <c r="E94" s="2068"/>
      <c r="F94" s="1070"/>
      <c r="G94" s="566"/>
      <c r="H94" s="566"/>
      <c r="I94" s="566"/>
      <c r="J94" s="566"/>
      <c r="K94" s="566"/>
      <c r="L94" s="566"/>
      <c r="M94" s="566"/>
      <c r="N94" s="566"/>
      <c r="O94" s="566"/>
      <c r="P94" s="566"/>
      <c r="Q94" s="566"/>
      <c r="R94" s="566"/>
      <c r="S94" s="566"/>
      <c r="T94" s="62"/>
      <c r="U94" s="62"/>
      <c r="V94" s="62"/>
      <c r="W94" s="62"/>
      <c r="X94" s="62"/>
      <c r="Y94" s="62"/>
      <c r="Z94" s="62"/>
      <c r="AA94" s="62"/>
    </row>
    <row r="95" spans="1:27" ht="17.5">
      <c r="A95" s="156"/>
      <c r="C95" s="921"/>
      <c r="D95" s="922"/>
      <c r="E95" s="921"/>
      <c r="F95" s="1070"/>
      <c r="G95" s="566"/>
      <c r="H95" s="566"/>
      <c r="I95" s="566"/>
      <c r="J95" s="566"/>
      <c r="K95" s="566"/>
      <c r="L95" s="566"/>
      <c r="M95" s="566"/>
      <c r="N95" s="566"/>
      <c r="O95" s="566"/>
      <c r="P95" s="566"/>
      <c r="Q95" s="566"/>
      <c r="R95" s="566"/>
      <c r="S95" s="566"/>
      <c r="T95" s="62"/>
      <c r="U95" s="62"/>
      <c r="V95" s="62"/>
      <c r="W95" s="62"/>
      <c r="X95" s="62"/>
      <c r="Y95" s="62"/>
      <c r="Z95" s="62"/>
      <c r="AA95" s="62"/>
    </row>
    <row r="96" spans="1:27" ht="18.649999999999999" customHeight="1">
      <c r="A96" s="156"/>
      <c r="B96" s="2066"/>
      <c r="C96" s="2066"/>
      <c r="D96" s="2066"/>
      <c r="E96" s="2066"/>
      <c r="F96" s="1070"/>
      <c r="G96" s="566"/>
      <c r="H96" s="566"/>
      <c r="I96" s="566"/>
      <c r="J96" s="566"/>
      <c r="K96" s="566"/>
      <c r="L96" s="566"/>
      <c r="M96" s="566"/>
      <c r="N96" s="566"/>
      <c r="O96" s="566"/>
      <c r="P96" s="566"/>
      <c r="Q96" s="566"/>
      <c r="R96" s="566"/>
      <c r="S96" s="566"/>
      <c r="T96" s="62"/>
      <c r="U96" s="62"/>
      <c r="V96" s="62"/>
      <c r="W96" s="62"/>
      <c r="X96" s="62"/>
      <c r="Y96" s="62"/>
      <c r="Z96" s="62"/>
      <c r="AA96" s="62"/>
    </row>
    <row r="97" spans="1:27" ht="18.649999999999999" customHeight="1">
      <c r="A97" s="156"/>
      <c r="B97" s="1389"/>
      <c r="C97" s="1389"/>
      <c r="D97" s="1389"/>
      <c r="E97" s="1389"/>
      <c r="F97" s="1070"/>
      <c r="G97" s="566"/>
      <c r="H97" s="566"/>
      <c r="I97" s="566"/>
      <c r="J97" s="566"/>
      <c r="K97" s="566"/>
      <c r="L97" s="566"/>
      <c r="M97" s="566"/>
      <c r="N97" s="566"/>
      <c r="O97" s="566"/>
      <c r="P97" s="566"/>
      <c r="Q97" s="566"/>
      <c r="R97" s="566"/>
      <c r="S97" s="566"/>
      <c r="T97" s="62"/>
      <c r="U97" s="62"/>
      <c r="V97" s="62"/>
      <c r="W97" s="62"/>
      <c r="X97" s="62"/>
      <c r="Y97" s="62"/>
      <c r="Z97" s="62"/>
      <c r="AA97" s="62"/>
    </row>
    <row r="98" spans="1:27" ht="18.649999999999999" customHeight="1">
      <c r="A98" s="156"/>
      <c r="B98" s="1389"/>
      <c r="C98" s="1389"/>
      <c r="D98" s="1389"/>
      <c r="E98" s="1389"/>
      <c r="F98" s="1070"/>
      <c r="G98" s="566"/>
      <c r="H98" s="566"/>
      <c r="I98" s="566"/>
      <c r="J98" s="566"/>
      <c r="K98" s="566"/>
      <c r="L98" s="566"/>
      <c r="M98" s="566"/>
      <c r="N98" s="566"/>
      <c r="O98" s="566"/>
      <c r="P98" s="566"/>
      <c r="Q98" s="566"/>
      <c r="R98" s="566"/>
      <c r="S98" s="566"/>
      <c r="T98" s="62"/>
      <c r="U98" s="62"/>
      <c r="V98" s="62"/>
      <c r="W98" s="62"/>
      <c r="X98" s="62"/>
      <c r="Y98" s="62"/>
      <c r="Z98" s="62"/>
      <c r="AA98" s="62"/>
    </row>
    <row r="99" spans="1:27" ht="18.649999999999999" customHeight="1">
      <c r="A99" s="156"/>
      <c r="B99" s="1389"/>
      <c r="C99" s="1389"/>
      <c r="D99" s="1389"/>
      <c r="E99" s="1389"/>
      <c r="F99" s="1070"/>
      <c r="G99" s="566"/>
      <c r="H99" s="566"/>
      <c r="I99" s="566"/>
      <c r="J99" s="566"/>
      <c r="K99" s="566"/>
      <c r="L99" s="566"/>
      <c r="M99" s="566"/>
      <c r="N99" s="566"/>
      <c r="O99" s="566"/>
      <c r="P99" s="566"/>
      <c r="Q99" s="566"/>
      <c r="R99" s="566"/>
      <c r="S99" s="566"/>
      <c r="T99" s="62"/>
      <c r="U99" s="62"/>
      <c r="V99" s="62"/>
      <c r="W99" s="62"/>
      <c r="X99" s="62"/>
      <c r="Y99" s="62"/>
      <c r="Z99" s="62"/>
      <c r="AA99" s="62"/>
    </row>
    <row r="100" spans="1:27" ht="18.649999999999999" customHeight="1">
      <c r="A100" s="156"/>
      <c r="B100" s="1431"/>
      <c r="C100" s="1431"/>
      <c r="D100" s="1431"/>
      <c r="E100" s="1431"/>
      <c r="F100" s="1070"/>
      <c r="G100" s="566"/>
      <c r="H100" s="566"/>
      <c r="I100" s="566"/>
      <c r="J100" s="566"/>
      <c r="K100" s="566"/>
      <c r="L100" s="566"/>
      <c r="M100" s="566"/>
      <c r="N100" s="566"/>
      <c r="O100" s="566"/>
      <c r="P100" s="566"/>
      <c r="Q100" s="566"/>
      <c r="R100" s="566"/>
      <c r="S100" s="566"/>
      <c r="T100" s="62"/>
      <c r="U100" s="62"/>
      <c r="V100" s="62"/>
      <c r="W100" s="62"/>
      <c r="X100" s="62"/>
      <c r="Y100" s="62"/>
      <c r="Z100" s="62"/>
      <c r="AA100" s="62"/>
    </row>
    <row r="101" spans="1:27" ht="18.649999999999999" customHeight="1">
      <c r="A101" s="156"/>
      <c r="B101" s="1431"/>
      <c r="C101" s="1431"/>
      <c r="D101" s="1431"/>
      <c r="E101" s="1431"/>
      <c r="F101" s="1070"/>
      <c r="G101" s="566"/>
      <c r="H101" s="566"/>
      <c r="I101" s="566"/>
      <c r="J101" s="566"/>
      <c r="K101" s="566"/>
      <c r="L101" s="566"/>
      <c r="M101" s="566"/>
      <c r="N101" s="566"/>
      <c r="O101" s="566"/>
      <c r="P101" s="566"/>
      <c r="Q101" s="566"/>
      <c r="R101" s="566"/>
      <c r="S101" s="566"/>
      <c r="T101" s="62"/>
      <c r="U101" s="62"/>
      <c r="V101" s="62"/>
      <c r="W101" s="62"/>
      <c r="X101" s="62"/>
      <c r="Y101" s="62"/>
      <c r="Z101" s="62"/>
      <c r="AA101" s="62"/>
    </row>
    <row r="102" spans="1:27" ht="18.649999999999999" customHeight="1">
      <c r="A102" s="156"/>
      <c r="B102" s="1431"/>
      <c r="C102" s="1431"/>
      <c r="D102" s="1431"/>
      <c r="E102" s="1431"/>
      <c r="F102" s="1070"/>
      <c r="G102" s="566"/>
      <c r="H102" s="566"/>
      <c r="I102" s="566"/>
      <c r="J102" s="566"/>
      <c r="K102" s="566"/>
      <c r="L102" s="566"/>
      <c r="M102" s="566"/>
      <c r="N102" s="566"/>
      <c r="O102" s="566"/>
      <c r="P102" s="566"/>
      <c r="Q102" s="566"/>
      <c r="R102" s="566"/>
      <c r="S102" s="566"/>
      <c r="T102" s="62"/>
      <c r="U102" s="62"/>
      <c r="V102" s="62"/>
      <c r="W102" s="62"/>
      <c r="X102" s="62"/>
      <c r="Y102" s="62"/>
      <c r="Z102" s="62"/>
      <c r="AA102" s="62"/>
    </row>
    <row r="103" spans="1:27" ht="18.649999999999999" customHeight="1">
      <c r="A103" s="156"/>
      <c r="B103" s="1389"/>
      <c r="C103" s="1389"/>
      <c r="D103" s="1389"/>
      <c r="E103" s="1389"/>
      <c r="F103" s="1070"/>
      <c r="G103" s="566"/>
      <c r="H103" s="566"/>
      <c r="I103" s="566"/>
      <c r="J103" s="566"/>
      <c r="K103" s="566"/>
      <c r="L103" s="566"/>
      <c r="M103" s="566"/>
      <c r="N103" s="566"/>
      <c r="O103" s="566"/>
      <c r="P103" s="566"/>
      <c r="Q103" s="566"/>
      <c r="R103" s="566"/>
      <c r="S103" s="566"/>
      <c r="T103" s="62"/>
      <c r="U103" s="62"/>
      <c r="V103" s="62"/>
      <c r="W103" s="62"/>
      <c r="X103" s="62"/>
      <c r="Y103" s="62"/>
      <c r="Z103" s="62"/>
      <c r="AA103" s="62"/>
    </row>
    <row r="104" spans="1:27" ht="18.649999999999999" customHeight="1">
      <c r="A104" s="156"/>
      <c r="B104" s="1389"/>
      <c r="C104" s="1389"/>
      <c r="D104" s="1389"/>
      <c r="E104" s="1389"/>
      <c r="F104" s="1070"/>
      <c r="G104" s="566"/>
      <c r="H104" s="566"/>
      <c r="I104" s="566"/>
      <c r="J104" s="566"/>
      <c r="K104" s="566"/>
      <c r="L104" s="566"/>
      <c r="M104" s="566"/>
      <c r="N104" s="566"/>
      <c r="O104" s="566"/>
      <c r="P104" s="566"/>
      <c r="Q104" s="566"/>
      <c r="R104" s="566"/>
      <c r="S104" s="566"/>
      <c r="T104" s="62"/>
      <c r="U104" s="62"/>
      <c r="V104" s="62"/>
      <c r="W104" s="62"/>
      <c r="X104" s="62"/>
      <c r="Y104" s="62"/>
      <c r="Z104" s="62"/>
      <c r="AA104" s="62"/>
    </row>
    <row r="105" spans="1:27" ht="14" customHeight="1">
      <c r="A105" s="156"/>
      <c r="B105" s="1389"/>
      <c r="C105" s="1389"/>
      <c r="D105" s="1389"/>
      <c r="E105" s="1389"/>
      <c r="F105" s="1070"/>
      <c r="G105" s="566"/>
      <c r="H105" s="566"/>
      <c r="I105" s="566"/>
      <c r="J105" s="566"/>
      <c r="K105" s="566"/>
      <c r="L105" s="566"/>
      <c r="M105" s="566"/>
      <c r="N105" s="566"/>
      <c r="O105" s="566"/>
      <c r="P105" s="566"/>
      <c r="Q105" s="566"/>
      <c r="R105" s="566"/>
      <c r="S105" s="566"/>
      <c r="T105" s="62"/>
      <c r="U105" s="62"/>
      <c r="V105" s="62"/>
      <c r="W105" s="62"/>
      <c r="X105" s="62"/>
      <c r="Y105" s="62"/>
      <c r="Z105" s="62"/>
      <c r="AA105" s="62"/>
    </row>
    <row r="106" spans="1:27" ht="15.65" customHeight="1">
      <c r="A106" s="156"/>
      <c r="B106" s="1389"/>
      <c r="C106" s="1389"/>
      <c r="D106" s="1389"/>
      <c r="E106" s="1389"/>
      <c r="F106" s="1070"/>
      <c r="G106" s="566"/>
      <c r="H106" s="566"/>
      <c r="I106" s="566"/>
      <c r="J106" s="566"/>
      <c r="K106" s="566"/>
      <c r="L106" s="566"/>
      <c r="M106" s="566"/>
      <c r="N106" s="566"/>
      <c r="O106" s="566"/>
      <c r="P106" s="566"/>
      <c r="Q106" s="566"/>
      <c r="R106" s="566"/>
      <c r="S106" s="566"/>
      <c r="T106" s="62"/>
      <c r="U106" s="62"/>
      <c r="V106" s="62"/>
      <c r="W106" s="62"/>
      <c r="X106" s="62"/>
      <c r="Y106" s="62"/>
      <c r="Z106" s="62"/>
      <c r="AA106" s="62"/>
    </row>
    <row r="107" spans="1:27" ht="17.5">
      <c r="A107" s="156"/>
      <c r="C107" s="921"/>
      <c r="D107" s="922"/>
      <c r="E107" s="921"/>
      <c r="F107" s="1070"/>
      <c r="G107" s="566"/>
      <c r="H107" s="566"/>
      <c r="I107" s="566"/>
      <c r="J107" s="566"/>
      <c r="K107" s="566"/>
      <c r="L107" s="566"/>
      <c r="M107" s="566"/>
      <c r="N107" s="566"/>
      <c r="O107" s="566"/>
      <c r="P107" s="566"/>
      <c r="Q107" s="566"/>
      <c r="R107" s="566"/>
      <c r="S107" s="566"/>
      <c r="T107" s="62"/>
      <c r="U107" s="62"/>
      <c r="V107" s="62"/>
      <c r="W107" s="62"/>
      <c r="X107" s="62"/>
      <c r="Y107" s="62"/>
      <c r="Z107" s="62"/>
      <c r="AA107" s="62"/>
    </row>
    <row r="108" spans="1:27" ht="17.5">
      <c r="A108" s="156"/>
      <c r="C108" s="921"/>
      <c r="D108" s="922"/>
      <c r="E108" s="921"/>
      <c r="F108" s="1070"/>
      <c r="G108" s="566"/>
      <c r="H108" s="566"/>
      <c r="I108" s="566"/>
      <c r="J108" s="566"/>
      <c r="K108" s="566"/>
      <c r="L108" s="566"/>
      <c r="M108" s="566"/>
      <c r="N108" s="566"/>
      <c r="O108" s="566"/>
      <c r="P108" s="566"/>
      <c r="Q108" s="566"/>
      <c r="R108" s="566"/>
      <c r="S108" s="566"/>
      <c r="T108" s="62"/>
      <c r="U108" s="62"/>
      <c r="V108" s="62"/>
      <c r="W108" s="62"/>
      <c r="X108" s="62"/>
      <c r="Y108" s="62"/>
      <c r="Z108" s="62"/>
      <c r="AA108" s="62"/>
    </row>
    <row r="109" spans="1:27" ht="17.5">
      <c r="A109" s="156"/>
      <c r="C109" s="921"/>
      <c r="D109" s="922"/>
      <c r="E109" s="921"/>
      <c r="F109" s="1070"/>
      <c r="G109" s="566"/>
      <c r="H109" s="566"/>
      <c r="I109" s="566"/>
      <c r="J109" s="566"/>
      <c r="K109" s="566"/>
      <c r="L109" s="566"/>
      <c r="M109" s="566"/>
      <c r="N109" s="566"/>
      <c r="O109" s="566"/>
      <c r="P109" s="566"/>
      <c r="Q109" s="566"/>
      <c r="R109" s="566"/>
      <c r="S109" s="566"/>
      <c r="T109" s="62"/>
      <c r="U109" s="62"/>
      <c r="V109" s="62"/>
      <c r="W109" s="62"/>
      <c r="X109" s="62"/>
      <c r="Y109" s="62"/>
      <c r="Z109" s="62"/>
      <c r="AA109" s="62"/>
    </row>
    <row r="110" spans="1:27" ht="16" thickBot="1">
      <c r="A110" s="1390"/>
      <c r="B110" s="1391"/>
      <c r="C110" s="1391"/>
      <c r="D110" s="1391"/>
      <c r="E110" s="1391"/>
      <c r="F110" s="1392"/>
      <c r="G110" s="566"/>
      <c r="H110" s="566"/>
      <c r="I110" s="566"/>
      <c r="J110" s="566"/>
      <c r="K110" s="566"/>
      <c r="L110" s="566"/>
      <c r="M110" s="566"/>
      <c r="N110" s="566"/>
      <c r="O110" s="566"/>
      <c r="P110" s="566"/>
      <c r="Q110" s="566"/>
      <c r="R110" s="566"/>
      <c r="S110" s="566"/>
      <c r="T110" s="62"/>
      <c r="U110" s="62"/>
      <c r="V110" s="62"/>
      <c r="W110" s="62"/>
      <c r="X110" s="62"/>
      <c r="Y110" s="62"/>
      <c r="Z110" s="62"/>
      <c r="AA110" s="62"/>
    </row>
    <row r="111" spans="1:27">
      <c r="A111" s="2"/>
      <c r="B111" s="2"/>
      <c r="C111" s="2"/>
      <c r="D111" s="2"/>
      <c r="E111" s="2"/>
      <c r="F111" s="2" t="s">
        <v>2557</v>
      </c>
      <c r="G111" s="566"/>
      <c r="H111" s="566"/>
      <c r="I111" s="566"/>
      <c r="J111" s="566"/>
      <c r="K111" s="566"/>
      <c r="L111" s="566"/>
      <c r="M111" s="566"/>
      <c r="N111" s="566"/>
      <c r="O111" s="566"/>
      <c r="P111" s="566"/>
      <c r="Q111" s="566"/>
      <c r="R111" s="566"/>
      <c r="S111" s="566"/>
      <c r="T111" s="62"/>
      <c r="U111" s="62"/>
      <c r="V111" s="62"/>
      <c r="W111" s="62"/>
      <c r="X111" s="62"/>
      <c r="Y111" s="62"/>
      <c r="Z111" s="62"/>
      <c r="AA111" s="62"/>
    </row>
    <row r="112" spans="1:27">
      <c r="A112" s="2"/>
      <c r="B112" s="1386"/>
      <c r="C112" s="2"/>
      <c r="D112" s="2"/>
      <c r="E112" s="2"/>
      <c r="F112" s="2"/>
      <c r="G112" s="566"/>
      <c r="H112" s="566"/>
      <c r="I112" s="566"/>
      <c r="J112" s="566"/>
      <c r="K112" s="566"/>
      <c r="L112" s="566"/>
      <c r="M112" s="566"/>
      <c r="N112" s="566"/>
      <c r="O112" s="566"/>
      <c r="P112" s="566"/>
      <c r="Q112" s="566"/>
      <c r="R112" s="566"/>
      <c r="S112" s="566"/>
      <c r="T112" s="62"/>
      <c r="U112" s="62"/>
      <c r="V112" s="62"/>
      <c r="W112" s="62"/>
      <c r="X112" s="62"/>
      <c r="Y112" s="62"/>
      <c r="Z112" s="62"/>
      <c r="AA112" s="62"/>
    </row>
    <row r="113" spans="1:27">
      <c r="A113" s="153" t="s">
        <v>73</v>
      </c>
      <c r="B113" s="153"/>
      <c r="C113" s="153"/>
      <c r="D113" s="153"/>
      <c r="E113" s="153"/>
      <c r="F113" s="153"/>
      <c r="G113" s="566"/>
      <c r="H113" s="566"/>
      <c r="I113" s="566"/>
      <c r="J113" s="566"/>
      <c r="K113" s="566"/>
      <c r="L113" s="566"/>
      <c r="M113" s="566"/>
      <c r="N113" s="566"/>
      <c r="O113" s="566"/>
      <c r="P113" s="566"/>
      <c r="Q113" s="566"/>
      <c r="R113" s="566"/>
      <c r="S113" s="566"/>
      <c r="T113" s="62"/>
      <c r="U113" s="62"/>
      <c r="V113" s="62"/>
      <c r="W113" s="62"/>
      <c r="X113" s="62"/>
      <c r="Y113" s="62"/>
      <c r="Z113" s="62"/>
      <c r="AA113" s="62"/>
    </row>
    <row r="121" spans="1:27" ht="17.25" customHeight="1"/>
  </sheetData>
  <mergeCells count="5">
    <mergeCell ref="A5:F5"/>
    <mergeCell ref="B96:E96"/>
    <mergeCell ref="B80:E80"/>
    <mergeCell ref="B94:E94"/>
    <mergeCell ref="B82:E82"/>
  </mergeCells>
  <printOptions horizontalCentered="1" verticalCentered="1"/>
  <pageMargins left="0.5" right="0.5" top="0.5" bottom="0.5" header="0" footer="0"/>
  <pageSetup scale="60" fitToHeight="2" orientation="portrait" r:id="rId1"/>
  <headerFooter alignWithMargins="0"/>
  <rowBreaks count="1" manualBreakCount="1">
    <brk id="73"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6"/>
  <sheetViews>
    <sheetView zoomScale="75" zoomScaleNormal="75" workbookViewId="0">
      <selection activeCell="G56" sqref="G56"/>
    </sheetView>
  </sheetViews>
  <sheetFormatPr defaultColWidth="9.84375" defaultRowHeight="15.5"/>
  <cols>
    <col min="1" max="1" width="4.84375" style="677" customWidth="1"/>
    <col min="2" max="2" width="27.4609375" style="677" customWidth="1"/>
    <col min="3" max="3" width="15.84375" style="677" customWidth="1"/>
    <col min="4" max="4" width="14.4609375" style="677" bestFit="1" customWidth="1"/>
    <col min="5" max="5" width="12.84375" style="677" customWidth="1"/>
    <col min="6" max="7" width="15.53515625" style="677" bestFit="1" customWidth="1"/>
    <col min="8" max="8" width="16.84375" style="677" bestFit="1" customWidth="1"/>
    <col min="9" max="16384" width="9.84375" style="677"/>
  </cols>
  <sheetData>
    <row r="1" spans="1:9" ht="16" thickBot="1">
      <c r="A1" s="756" t="str">
        <f>+CONAMEDATE6</f>
        <v>Annual Report of VERIZON NEW YORK INC.                                                                                    For the period ending DECEMBER 31, 2021</v>
      </c>
      <c r="B1" s="566"/>
      <c r="C1" s="566"/>
      <c r="D1" s="566"/>
      <c r="E1" s="566"/>
      <c r="F1" s="566"/>
      <c r="G1" s="566"/>
      <c r="H1" s="566"/>
      <c r="I1" s="566"/>
    </row>
    <row r="2" spans="1:9" ht="22.5">
      <c r="A2" s="716" t="s">
        <v>716</v>
      </c>
      <c r="B2" s="717"/>
      <c r="C2" s="717"/>
      <c r="D2" s="717"/>
      <c r="E2" s="717"/>
      <c r="F2" s="717"/>
      <c r="G2" s="717"/>
      <c r="H2" s="718"/>
      <c r="I2" s="566"/>
    </row>
    <row r="3" spans="1:9">
      <c r="A3" s="1448" t="s">
        <v>2137</v>
      </c>
      <c r="B3" s="720"/>
      <c r="C3" s="720"/>
      <c r="D3" s="720"/>
      <c r="E3" s="720"/>
      <c r="F3" s="720"/>
      <c r="G3" s="720"/>
      <c r="H3" s="721"/>
      <c r="I3" s="566"/>
    </row>
    <row r="4" spans="1:9">
      <c r="A4" s="565"/>
      <c r="B4" s="566"/>
      <c r="C4" s="566"/>
      <c r="D4" s="566"/>
      <c r="E4" s="566"/>
      <c r="F4" s="566"/>
      <c r="G4" s="566"/>
      <c r="H4" s="567"/>
      <c r="I4" s="566"/>
    </row>
    <row r="5" spans="1:9">
      <c r="A5" s="565" t="s">
        <v>2138</v>
      </c>
      <c r="B5" s="566"/>
      <c r="C5" s="566"/>
      <c r="D5" s="566"/>
      <c r="E5" s="566"/>
      <c r="F5" s="566"/>
      <c r="G5" s="566"/>
      <c r="H5" s="567"/>
      <c r="I5" s="566"/>
    </row>
    <row r="6" spans="1:9">
      <c r="A6" s="565" t="s">
        <v>2139</v>
      </c>
      <c r="B6" s="566"/>
      <c r="C6" s="566"/>
      <c r="D6" s="566"/>
      <c r="E6" s="566"/>
      <c r="F6" s="566"/>
      <c r="G6" s="566"/>
      <c r="H6" s="567"/>
      <c r="I6" s="566"/>
    </row>
    <row r="7" spans="1:9">
      <c r="A7" s="565"/>
      <c r="B7" s="566"/>
      <c r="C7" s="566"/>
      <c r="D7" s="566"/>
      <c r="E7" s="566"/>
      <c r="F7" s="566"/>
      <c r="G7" s="566"/>
      <c r="H7" s="567"/>
      <c r="I7" s="566"/>
    </row>
    <row r="8" spans="1:9">
      <c r="A8" s="565" t="s">
        <v>2140</v>
      </c>
      <c r="B8" s="566"/>
      <c r="C8" s="566"/>
      <c r="D8" s="566"/>
      <c r="E8" s="566"/>
      <c r="F8" s="566"/>
      <c r="G8" s="566"/>
      <c r="H8" s="567"/>
      <c r="I8" s="566"/>
    </row>
    <row r="9" spans="1:9">
      <c r="A9" s="565"/>
      <c r="B9" s="566"/>
      <c r="C9" s="566"/>
      <c r="D9" s="566"/>
      <c r="E9" s="566"/>
      <c r="F9" s="566"/>
      <c r="G9" s="566"/>
      <c r="H9" s="567"/>
      <c r="I9" s="566"/>
    </row>
    <row r="10" spans="1:9">
      <c r="A10" s="565" t="s">
        <v>1201</v>
      </c>
      <c r="B10" s="566"/>
      <c r="C10" s="566"/>
      <c r="D10" s="566"/>
      <c r="E10" s="566"/>
      <c r="F10" s="566"/>
      <c r="G10" s="566"/>
      <c r="H10" s="567"/>
      <c r="I10" s="566"/>
    </row>
    <row r="11" spans="1:9">
      <c r="A11" s="565"/>
      <c r="B11" s="566"/>
      <c r="C11" s="566"/>
      <c r="D11" s="566"/>
      <c r="E11" s="566"/>
      <c r="F11" s="566"/>
      <c r="G11" s="566"/>
      <c r="H11" s="567"/>
      <c r="I11" s="566"/>
    </row>
    <row r="12" spans="1:9">
      <c r="A12" s="565" t="s">
        <v>1202</v>
      </c>
      <c r="B12" s="566"/>
      <c r="C12" s="566"/>
      <c r="D12" s="566"/>
      <c r="E12" s="566"/>
      <c r="F12" s="566"/>
      <c r="G12" s="566"/>
      <c r="H12" s="567"/>
      <c r="I12" s="566"/>
    </row>
    <row r="13" spans="1:9">
      <c r="A13" s="565" t="s">
        <v>1203</v>
      </c>
      <c r="B13" s="566"/>
      <c r="C13" s="566"/>
      <c r="D13" s="566"/>
      <c r="E13" s="566"/>
      <c r="F13" s="566"/>
      <c r="G13" s="566"/>
      <c r="H13" s="567"/>
      <c r="I13" s="566"/>
    </row>
    <row r="14" spans="1:9">
      <c r="A14" s="723" t="s">
        <v>1204</v>
      </c>
      <c r="B14" s="724"/>
      <c r="C14" s="724"/>
      <c r="D14" s="724"/>
      <c r="E14" s="724"/>
      <c r="F14" s="724"/>
      <c r="G14" s="724"/>
      <c r="H14" s="725"/>
      <c r="I14" s="566"/>
    </row>
    <row r="15" spans="1:9">
      <c r="A15" s="1449"/>
      <c r="B15" s="1217"/>
      <c r="C15" s="1217"/>
      <c r="D15" s="1217"/>
      <c r="E15" s="1450" t="s">
        <v>45</v>
      </c>
      <c r="F15" s="1450" t="s">
        <v>1205</v>
      </c>
      <c r="G15" s="1450" t="s">
        <v>1206</v>
      </c>
      <c r="H15" s="567"/>
      <c r="I15" s="566"/>
    </row>
    <row r="16" spans="1:9">
      <c r="A16" s="937" t="s">
        <v>1207</v>
      </c>
      <c r="B16" s="1450" t="s">
        <v>549</v>
      </c>
      <c r="C16" s="1450" t="s">
        <v>46</v>
      </c>
      <c r="D16" s="1450" t="s">
        <v>1208</v>
      </c>
      <c r="E16" s="1450" t="s">
        <v>1209</v>
      </c>
      <c r="F16" s="1450" t="s">
        <v>1210</v>
      </c>
      <c r="G16" s="1450" t="s">
        <v>1211</v>
      </c>
      <c r="H16" s="1188" t="s">
        <v>45</v>
      </c>
      <c r="I16" s="566"/>
    </row>
    <row r="17" spans="1:9">
      <c r="A17" s="1451" t="s">
        <v>47</v>
      </c>
      <c r="B17" s="1452" t="s">
        <v>462</v>
      </c>
      <c r="C17" s="1452" t="s">
        <v>463</v>
      </c>
      <c r="D17" s="1452" t="s">
        <v>464</v>
      </c>
      <c r="E17" s="1452" t="s">
        <v>61</v>
      </c>
      <c r="F17" s="1452" t="s">
        <v>62</v>
      </c>
      <c r="G17" s="1452" t="s">
        <v>63</v>
      </c>
      <c r="H17" s="1194" t="s">
        <v>64</v>
      </c>
      <c r="I17" s="566"/>
    </row>
    <row r="18" spans="1:9" ht="15.9" customHeight="1">
      <c r="A18" s="1449"/>
      <c r="B18" s="1453" t="s">
        <v>1212</v>
      </c>
      <c r="C18" s="1217"/>
      <c r="D18" s="1217"/>
      <c r="E18" s="1217"/>
      <c r="F18" s="1217"/>
      <c r="G18" s="1217"/>
      <c r="H18" s="567"/>
      <c r="I18" s="566"/>
    </row>
    <row r="19" spans="1:9" ht="15.9" customHeight="1">
      <c r="A19" s="937" t="s">
        <v>466</v>
      </c>
      <c r="B19" s="1217" t="s">
        <v>1213</v>
      </c>
      <c r="C19" s="918">
        <v>547324519.83000004</v>
      </c>
      <c r="D19" s="1010">
        <v>0</v>
      </c>
      <c r="E19" s="1010"/>
      <c r="F19" s="856">
        <v>547324519.83000004</v>
      </c>
      <c r="G19" s="856">
        <v>544551371.91999996</v>
      </c>
      <c r="H19" s="857">
        <v>2773147.9100000858</v>
      </c>
      <c r="I19" s="566"/>
    </row>
    <row r="20" spans="1:9" ht="15.9" customHeight="1">
      <c r="A20" s="937" t="s">
        <v>955</v>
      </c>
      <c r="B20" s="1217" t="s">
        <v>1214</v>
      </c>
      <c r="C20" s="919">
        <v>1548944427.79</v>
      </c>
      <c r="D20" s="1011">
        <v>0</v>
      </c>
      <c r="E20" s="1011"/>
      <c r="F20" s="856">
        <v>1548944427.79</v>
      </c>
      <c r="G20" s="915">
        <v>30029914.839999996</v>
      </c>
      <c r="H20" s="857">
        <v>1518914512.95</v>
      </c>
      <c r="I20" s="566"/>
    </row>
    <row r="21" spans="1:9" ht="15.9" customHeight="1">
      <c r="A21" s="937" t="s">
        <v>1195</v>
      </c>
      <c r="B21" s="1217" t="s">
        <v>1215</v>
      </c>
      <c r="C21" s="919">
        <v>35046416.740000002</v>
      </c>
      <c r="D21" s="1011">
        <v>0</v>
      </c>
      <c r="E21" s="1011"/>
      <c r="F21" s="856">
        <v>35046416.740000002</v>
      </c>
      <c r="G21" s="915">
        <v>32777142.170000002</v>
      </c>
      <c r="H21" s="857">
        <v>2269274.5700000003</v>
      </c>
      <c r="I21" s="566"/>
    </row>
    <row r="22" spans="1:9" ht="15.9" customHeight="1">
      <c r="A22" s="937" t="s">
        <v>70</v>
      </c>
      <c r="B22" s="1217" t="s">
        <v>1216</v>
      </c>
      <c r="C22" s="867">
        <v>502158393.33999991</v>
      </c>
      <c r="D22" s="1011">
        <v>0</v>
      </c>
      <c r="E22" s="1011"/>
      <c r="F22" s="856">
        <v>502158393.33999991</v>
      </c>
      <c r="G22" s="915">
        <v>327870873.57929873</v>
      </c>
      <c r="H22" s="857">
        <v>174287519.76070118</v>
      </c>
      <c r="I22" s="566"/>
    </row>
    <row r="23" spans="1:9" ht="15.9" customHeight="1">
      <c r="A23" s="937" t="s">
        <v>71</v>
      </c>
      <c r="B23" s="1217" t="s">
        <v>1217</v>
      </c>
      <c r="C23" s="1012">
        <v>80471.199999999997</v>
      </c>
      <c r="D23" s="1011">
        <v>0</v>
      </c>
      <c r="E23" s="1011"/>
      <c r="F23" s="856">
        <v>80471.199999999997</v>
      </c>
      <c r="G23" s="915">
        <v>80471.199999999997</v>
      </c>
      <c r="H23" s="857">
        <v>0</v>
      </c>
      <c r="I23" s="566"/>
    </row>
    <row r="24" spans="1:9" ht="15.9" customHeight="1">
      <c r="A24" s="937" t="s">
        <v>474</v>
      </c>
      <c r="B24" s="1217" t="s">
        <v>1218</v>
      </c>
      <c r="C24" s="868">
        <v>1113688292.55</v>
      </c>
      <c r="D24" s="1013">
        <v>1113688292.55</v>
      </c>
      <c r="E24" s="1013"/>
      <c r="F24" s="1014">
        <v>0</v>
      </c>
      <c r="G24" s="1014">
        <v>0</v>
      </c>
      <c r="H24" s="1014">
        <v>0</v>
      </c>
      <c r="I24" s="566"/>
    </row>
    <row r="25" spans="1:9" ht="15.9" customHeight="1">
      <c r="A25" s="937" t="s">
        <v>477</v>
      </c>
      <c r="B25" s="1217" t="s">
        <v>1219</v>
      </c>
      <c r="C25" s="1454">
        <f t="shared" ref="C25:H25" si="0">SUM(C19:C24)</f>
        <v>3747242521.4499998</v>
      </c>
      <c r="D25" s="623">
        <f t="shared" si="0"/>
        <v>1113688292.55</v>
      </c>
      <c r="E25" s="623">
        <f t="shared" si="0"/>
        <v>0</v>
      </c>
      <c r="F25" s="623">
        <f t="shared" si="0"/>
        <v>2633554228.8999996</v>
      </c>
      <c r="G25" s="623">
        <f t="shared" si="0"/>
        <v>935309773.70929873</v>
      </c>
      <c r="H25" s="624">
        <f t="shared" si="0"/>
        <v>1698244455.1907012</v>
      </c>
      <c r="I25" s="566"/>
    </row>
    <row r="26" spans="1:9" ht="15.9" customHeight="1">
      <c r="A26" s="937" t="s">
        <v>2204</v>
      </c>
      <c r="B26" s="1217" t="s">
        <v>1220</v>
      </c>
      <c r="C26" s="1455">
        <v>5181239.4700000007</v>
      </c>
      <c r="D26" s="1014">
        <v>284113.26633745001</v>
      </c>
      <c r="E26" s="1014"/>
      <c r="F26" s="1456">
        <v>4897126.203662551</v>
      </c>
      <c r="G26" s="1014">
        <v>3240270.8493724195</v>
      </c>
      <c r="H26" s="857">
        <v>1656855.3542901315</v>
      </c>
      <c r="I26" s="566"/>
    </row>
    <row r="27" spans="1:9" ht="15.9" customHeight="1">
      <c r="A27" s="937" t="s">
        <v>335</v>
      </c>
      <c r="B27" s="1217" t="s">
        <v>1221</v>
      </c>
      <c r="C27" s="1455">
        <f t="shared" ref="C27:H27" si="1">C25-C26</f>
        <v>3742061281.98</v>
      </c>
      <c r="D27" s="1457">
        <f t="shared" si="1"/>
        <v>1113404179.2836626</v>
      </c>
      <c r="E27" s="1457">
        <f t="shared" si="1"/>
        <v>0</v>
      </c>
      <c r="F27" s="1457">
        <f t="shared" si="1"/>
        <v>2628657102.6963372</v>
      </c>
      <c r="G27" s="1457">
        <f t="shared" si="1"/>
        <v>932069502.85992634</v>
      </c>
      <c r="H27" s="1458">
        <f t="shared" si="1"/>
        <v>1696587599.836411</v>
      </c>
      <c r="I27" s="566"/>
    </row>
    <row r="28" spans="1:9" ht="15.9" customHeight="1">
      <c r="A28" s="937" t="s">
        <v>1222</v>
      </c>
      <c r="B28" s="1217"/>
      <c r="C28" s="1454"/>
      <c r="D28" s="623"/>
      <c r="E28" s="623"/>
      <c r="F28" s="623"/>
      <c r="G28" s="623"/>
      <c r="H28" s="624"/>
      <c r="I28" s="566"/>
    </row>
    <row r="29" spans="1:9" ht="15.9" customHeight="1">
      <c r="A29" s="937" t="s">
        <v>1222</v>
      </c>
      <c r="B29" s="1453" t="s">
        <v>1223</v>
      </c>
      <c r="C29" s="1454"/>
      <c r="D29" s="623"/>
      <c r="E29" s="623"/>
      <c r="F29" s="623"/>
      <c r="G29" s="623"/>
      <c r="H29" s="624"/>
      <c r="I29" s="566"/>
    </row>
    <row r="30" spans="1:9" ht="15.9" customHeight="1">
      <c r="A30" s="937" t="s">
        <v>72</v>
      </c>
      <c r="B30" s="1217" t="s">
        <v>1224</v>
      </c>
      <c r="C30" s="1454">
        <v>2005900942.95</v>
      </c>
      <c r="D30" s="915">
        <v>940941938.5033015</v>
      </c>
      <c r="E30" s="915"/>
      <c r="F30" s="915">
        <v>1064959004.4466985</v>
      </c>
      <c r="G30" s="867">
        <v>721910881.30158687</v>
      </c>
      <c r="H30" s="857">
        <v>343048123.14511168</v>
      </c>
      <c r="I30" s="566"/>
    </row>
    <row r="31" spans="1:9" ht="15.9" customHeight="1">
      <c r="A31" s="937" t="s">
        <v>73</v>
      </c>
      <c r="B31" s="1217" t="s">
        <v>1225</v>
      </c>
      <c r="C31" s="1454">
        <v>819052347.06999993</v>
      </c>
      <c r="D31" s="915">
        <v>92849924.175616413</v>
      </c>
      <c r="E31" s="915"/>
      <c r="F31" s="915">
        <v>726202422.89438355</v>
      </c>
      <c r="G31" s="867">
        <v>474251409.47564065</v>
      </c>
      <c r="H31" s="857">
        <v>251951013.4187429</v>
      </c>
      <c r="I31" s="566"/>
    </row>
    <row r="32" spans="1:9" ht="15.9" customHeight="1">
      <c r="A32" s="937" t="s">
        <v>74</v>
      </c>
      <c r="B32" s="1217" t="s">
        <v>1226</v>
      </c>
      <c r="C32" s="1454">
        <v>59399470.820000008</v>
      </c>
      <c r="D32" s="915">
        <v>10675973.577651082</v>
      </c>
      <c r="E32" s="915"/>
      <c r="F32" s="915">
        <v>48723497.242348924</v>
      </c>
      <c r="G32" s="867">
        <v>31704577.123037938</v>
      </c>
      <c r="H32" s="857">
        <v>17018920.119310986</v>
      </c>
      <c r="I32" s="566"/>
    </row>
    <row r="33" spans="1:10" ht="15.9" customHeight="1">
      <c r="A33" s="937" t="s">
        <v>75</v>
      </c>
      <c r="B33" s="1217" t="s">
        <v>1227</v>
      </c>
      <c r="C33" s="1454">
        <v>180900774.10999998</v>
      </c>
      <c r="D33" s="915">
        <v>12306495.062638503</v>
      </c>
      <c r="E33" s="915"/>
      <c r="F33" s="915">
        <v>168594279.04736149</v>
      </c>
      <c r="G33" s="867">
        <v>119297916.66477025</v>
      </c>
      <c r="H33" s="857">
        <v>49296362.382591248</v>
      </c>
      <c r="I33" s="566"/>
    </row>
    <row r="34" spans="1:10" ht="15.9" customHeight="1">
      <c r="A34" s="937" t="s">
        <v>76</v>
      </c>
      <c r="B34" s="1217" t="s">
        <v>1228</v>
      </c>
      <c r="C34" s="1454">
        <v>139899001.93000001</v>
      </c>
      <c r="D34" s="915">
        <v>0</v>
      </c>
      <c r="E34" s="915"/>
      <c r="F34" s="915">
        <v>139899001.93000001</v>
      </c>
      <c r="G34" s="867">
        <v>67132494.662137523</v>
      </c>
      <c r="H34" s="857">
        <v>72766507.267862484</v>
      </c>
      <c r="I34" s="566"/>
    </row>
    <row r="35" spans="1:10" ht="15.9" customHeight="1">
      <c r="A35" s="937" t="s">
        <v>77</v>
      </c>
      <c r="B35" s="1217" t="s">
        <v>1229</v>
      </c>
      <c r="C35" s="1455">
        <v>1015293885.95</v>
      </c>
      <c r="D35" s="1014">
        <v>103191424.68630017</v>
      </c>
      <c r="E35" s="1014"/>
      <c r="F35" s="1014">
        <v>912102461.26369989</v>
      </c>
      <c r="G35" s="868">
        <v>615332234.50958681</v>
      </c>
      <c r="H35" s="868">
        <v>296770226.75411308</v>
      </c>
      <c r="I35" s="566"/>
    </row>
    <row r="36" spans="1:10" ht="15.9" customHeight="1">
      <c r="A36" s="937" t="s">
        <v>78</v>
      </c>
      <c r="B36" s="1217" t="s">
        <v>1219</v>
      </c>
      <c r="C36" s="1454">
        <f t="shared" ref="C36:H36" si="2">SUM(C30:C35)</f>
        <v>4220446422.8299999</v>
      </c>
      <c r="D36" s="623">
        <f t="shared" si="2"/>
        <v>1159965756.0055077</v>
      </c>
      <c r="E36" s="623">
        <f t="shared" si="2"/>
        <v>0</v>
      </c>
      <c r="F36" s="623">
        <f t="shared" si="2"/>
        <v>3060480666.8244925</v>
      </c>
      <c r="G36" s="623">
        <f t="shared" si="2"/>
        <v>2029629513.7367601</v>
      </c>
      <c r="H36" s="624">
        <f t="shared" si="2"/>
        <v>1030851153.0877323</v>
      </c>
      <c r="I36" s="566"/>
    </row>
    <row r="37" spans="1:10" ht="15.9" customHeight="1">
      <c r="A37" s="937" t="s">
        <v>79</v>
      </c>
      <c r="B37" s="1217" t="s">
        <v>1230</v>
      </c>
      <c r="C37" s="1455">
        <v>1259828090.6500001</v>
      </c>
      <c r="D37" s="1014">
        <v>51985590.426221147</v>
      </c>
      <c r="E37" s="1014"/>
      <c r="F37" s="1459">
        <v>1207842500.223779</v>
      </c>
      <c r="G37" s="868">
        <v>772638727.78770518</v>
      </c>
      <c r="H37" s="857">
        <v>435203772.43607378</v>
      </c>
      <c r="I37" s="566"/>
    </row>
    <row r="38" spans="1:10" ht="15.9" customHeight="1">
      <c r="A38" s="937" t="s">
        <v>80</v>
      </c>
      <c r="B38" s="1217" t="s">
        <v>1231</v>
      </c>
      <c r="C38" s="1455">
        <f t="shared" ref="C38:H38" si="3">C36+C37</f>
        <v>5480274513.4799995</v>
      </c>
      <c r="D38" s="1457">
        <f t="shared" si="3"/>
        <v>1211951346.4317288</v>
      </c>
      <c r="E38" s="1457">
        <f t="shared" si="3"/>
        <v>0</v>
      </c>
      <c r="F38" s="1457">
        <f t="shared" si="3"/>
        <v>4268323167.0482712</v>
      </c>
      <c r="G38" s="1457">
        <f t="shared" si="3"/>
        <v>2802268241.5244656</v>
      </c>
      <c r="H38" s="1458">
        <f t="shared" si="3"/>
        <v>1466054925.5238061</v>
      </c>
      <c r="I38" s="566"/>
    </row>
    <row r="39" spans="1:10" ht="15.9" customHeight="1">
      <c r="A39" s="937" t="s">
        <v>1222</v>
      </c>
      <c r="B39" s="1217"/>
      <c r="C39" s="1454"/>
      <c r="D39" s="623"/>
      <c r="E39" s="623"/>
      <c r="F39" s="623"/>
      <c r="G39" s="623"/>
      <c r="H39" s="624"/>
      <c r="I39" s="566"/>
    </row>
    <row r="40" spans="1:10" ht="15.9" customHeight="1">
      <c r="A40" s="937" t="s">
        <v>81</v>
      </c>
      <c r="B40" s="1217" t="s">
        <v>1232</v>
      </c>
      <c r="C40" s="1454">
        <f t="shared" ref="C40:H40" si="4">C27-C38</f>
        <v>-1738213231.4999995</v>
      </c>
      <c r="D40" s="623">
        <f t="shared" si="4"/>
        <v>-98547167.148066282</v>
      </c>
      <c r="E40" s="623">
        <f t="shared" si="4"/>
        <v>0</v>
      </c>
      <c r="F40" s="623">
        <f t="shared" si="4"/>
        <v>-1639666064.351934</v>
      </c>
      <c r="G40" s="623">
        <f t="shared" si="4"/>
        <v>-1870198738.6645393</v>
      </c>
      <c r="H40" s="624">
        <f t="shared" si="4"/>
        <v>230532674.3126049</v>
      </c>
      <c r="I40" s="566"/>
    </row>
    <row r="41" spans="1:10" ht="15.9" customHeight="1">
      <c r="A41" s="937" t="s">
        <v>1222</v>
      </c>
      <c r="B41" s="1217"/>
      <c r="C41" s="1454"/>
      <c r="D41" s="623"/>
      <c r="E41" s="623"/>
      <c r="F41" s="623"/>
      <c r="G41" s="623"/>
      <c r="H41" s="624"/>
      <c r="I41" s="566"/>
    </row>
    <row r="42" spans="1:10" ht="15.9" customHeight="1">
      <c r="A42" s="937" t="s">
        <v>1222</v>
      </c>
      <c r="B42" s="1453" t="s">
        <v>1233</v>
      </c>
      <c r="C42" s="1454"/>
      <c r="D42" s="623"/>
      <c r="E42" s="623"/>
      <c r="F42" s="623"/>
      <c r="G42" s="623"/>
      <c r="H42" s="624"/>
      <c r="I42" s="566"/>
    </row>
    <row r="43" spans="1:10" ht="15.9" customHeight="1">
      <c r="A43" s="937" t="s">
        <v>82</v>
      </c>
      <c r="B43" s="1217" t="s">
        <v>1234</v>
      </c>
      <c r="C43" s="1454">
        <v>-451742659</v>
      </c>
      <c r="D43" s="867">
        <v>-186741832.12007901</v>
      </c>
      <c r="E43" s="915"/>
      <c r="F43" s="915">
        <v>-265000826.87992099</v>
      </c>
      <c r="G43" s="915">
        <v>-219143977.82217199</v>
      </c>
      <c r="H43" s="857">
        <v>-45856849.057749003</v>
      </c>
      <c r="I43" s="566"/>
    </row>
    <row r="44" spans="1:10" ht="15.9" customHeight="1">
      <c r="A44" s="937" t="s">
        <v>83</v>
      </c>
      <c r="B44" s="1217" t="s">
        <v>1235</v>
      </c>
      <c r="C44" s="1454">
        <v>236468675</v>
      </c>
      <c r="D44" s="867">
        <v>15538120.165575001</v>
      </c>
      <c r="E44" s="915"/>
      <c r="F44" s="915">
        <v>220930554.834425</v>
      </c>
      <c r="G44" s="915">
        <v>114712845.9919</v>
      </c>
      <c r="H44" s="857">
        <v>106217708.84252501</v>
      </c>
      <c r="I44" s="566"/>
    </row>
    <row r="45" spans="1:10" ht="15.9" customHeight="1">
      <c r="A45" s="565"/>
      <c r="B45" s="762" t="s">
        <v>1236</v>
      </c>
      <c r="C45" s="1454"/>
      <c r="D45" s="867"/>
      <c r="E45" s="915"/>
      <c r="F45" s="915"/>
      <c r="G45" s="915"/>
      <c r="H45" s="857"/>
      <c r="I45" s="566"/>
    </row>
    <row r="46" spans="1:10" ht="15.9" customHeight="1">
      <c r="A46" s="937" t="s">
        <v>84</v>
      </c>
      <c r="B46" s="1217" t="s">
        <v>1237</v>
      </c>
      <c r="C46" s="1014">
        <v>0</v>
      </c>
      <c r="D46" s="1014">
        <v>0</v>
      </c>
      <c r="E46" s="1014"/>
      <c r="F46" s="1014">
        <v>0</v>
      </c>
      <c r="G46" s="1014">
        <v>0</v>
      </c>
      <c r="H46" s="1014">
        <v>0</v>
      </c>
      <c r="I46" s="566"/>
      <c r="J46" s="579"/>
    </row>
    <row r="47" spans="1:10" ht="15.9" customHeight="1">
      <c r="A47" s="937" t="s">
        <v>85</v>
      </c>
      <c r="B47" s="1217" t="s">
        <v>1238</v>
      </c>
      <c r="C47" s="1454">
        <f t="shared" ref="C47:H47" si="5">SUM(C43:C46)</f>
        <v>-215273984</v>
      </c>
      <c r="D47" s="623">
        <f t="shared" si="5"/>
        <v>-171203711.95450401</v>
      </c>
      <c r="E47" s="623">
        <f t="shared" si="5"/>
        <v>0</v>
      </c>
      <c r="F47" s="623">
        <f t="shared" si="5"/>
        <v>-44070272.045495987</v>
      </c>
      <c r="G47" s="623">
        <f t="shared" si="5"/>
        <v>-104431131.83027199</v>
      </c>
      <c r="H47" s="624">
        <f t="shared" si="5"/>
        <v>60360859.784776002</v>
      </c>
      <c r="I47" s="566"/>
    </row>
    <row r="48" spans="1:10" ht="15.9" customHeight="1">
      <c r="A48" s="937" t="s">
        <v>86</v>
      </c>
      <c r="B48" s="1217" t="s">
        <v>1239</v>
      </c>
      <c r="C48" s="1455">
        <v>466036098.51999998</v>
      </c>
      <c r="D48" s="1014">
        <v>20510728.427691676</v>
      </c>
      <c r="E48" s="1014"/>
      <c r="F48" s="1459">
        <v>445525370.09230828</v>
      </c>
      <c r="G48" s="1014">
        <v>283247281.10540241</v>
      </c>
      <c r="H48" s="1460">
        <v>162278088.98690587</v>
      </c>
      <c r="I48" s="566"/>
    </row>
    <row r="49" spans="1:9" ht="15.9" customHeight="1">
      <c r="A49" s="937" t="s">
        <v>87</v>
      </c>
      <c r="B49" s="1217" t="s">
        <v>1240</v>
      </c>
      <c r="C49" s="1455">
        <f t="shared" ref="C49:H49" si="6">C47+C48</f>
        <v>250762114.51999998</v>
      </c>
      <c r="D49" s="1457">
        <f t="shared" si="6"/>
        <v>-150692983.52681234</v>
      </c>
      <c r="E49" s="1457">
        <f t="shared" si="6"/>
        <v>0</v>
      </c>
      <c r="F49" s="1457">
        <f t="shared" si="6"/>
        <v>401455098.0468123</v>
      </c>
      <c r="G49" s="1457">
        <f t="shared" si="6"/>
        <v>178816149.27513042</v>
      </c>
      <c r="H49" s="1458">
        <f t="shared" si="6"/>
        <v>222638948.77168187</v>
      </c>
      <c r="I49" s="566"/>
    </row>
    <row r="50" spans="1:9" ht="15.9" customHeight="1">
      <c r="A50" s="1449"/>
      <c r="B50" s="1217"/>
      <c r="C50" s="1454"/>
      <c r="D50" s="623"/>
      <c r="E50" s="623"/>
      <c r="F50" s="623"/>
      <c r="G50" s="623"/>
      <c r="H50" s="624"/>
      <c r="I50" s="566"/>
    </row>
    <row r="51" spans="1:9" ht="15.9" customHeight="1">
      <c r="A51" s="1449"/>
      <c r="B51" s="1217" t="s">
        <v>1241</v>
      </c>
      <c r="C51" s="869"/>
      <c r="D51" s="869"/>
      <c r="E51" s="915"/>
      <c r="F51" s="1461"/>
      <c r="G51" s="1461"/>
      <c r="H51" s="1462"/>
      <c r="I51" s="566"/>
    </row>
    <row r="52" spans="1:9" ht="15.9" customHeight="1">
      <c r="A52" s="937" t="s">
        <v>2216</v>
      </c>
      <c r="B52" s="1217" t="s">
        <v>1242</v>
      </c>
      <c r="C52" s="1463">
        <v>-907920.79</v>
      </c>
      <c r="D52" s="915">
        <v>-29803.407852539996</v>
      </c>
      <c r="E52" s="915">
        <v>0</v>
      </c>
      <c r="F52" s="915">
        <v>-878117.38214746001</v>
      </c>
      <c r="G52" s="915">
        <v>-576724.9046198501</v>
      </c>
      <c r="H52" s="899">
        <v>-301392.47752760991</v>
      </c>
      <c r="I52" s="566"/>
    </row>
    <row r="53" spans="1:9" ht="15.9" customHeight="1">
      <c r="A53" s="1449"/>
      <c r="B53" s="1217"/>
      <c r="C53" s="1454"/>
      <c r="D53" s="623"/>
      <c r="E53" s="623"/>
      <c r="F53" s="623"/>
      <c r="G53" s="623"/>
      <c r="H53" s="624"/>
      <c r="I53" s="566"/>
    </row>
    <row r="54" spans="1:9" ht="15.9" customHeight="1">
      <c r="A54" s="937" t="s">
        <v>2218</v>
      </c>
      <c r="B54" s="1217" t="s">
        <v>1243</v>
      </c>
      <c r="C54" s="1454">
        <f>+C40-C49+C52</f>
        <v>-1989883266.8099995</v>
      </c>
      <c r="D54" s="1454">
        <f>+D40-D49+D52</f>
        <v>52116012.970893525</v>
      </c>
      <c r="E54" s="623">
        <v>0</v>
      </c>
      <c r="F54" s="915">
        <f>+C54-D54-E54</f>
        <v>-2041999279.7808931</v>
      </c>
      <c r="G54" s="1454">
        <f>+G40-G49+G52</f>
        <v>-2049591612.8442898</v>
      </c>
      <c r="H54" s="899">
        <f>+F54-G54</f>
        <v>7592333.0633966923</v>
      </c>
      <c r="I54" s="566"/>
    </row>
    <row r="55" spans="1:9" ht="15.9" customHeight="1">
      <c r="A55" s="1449"/>
      <c r="B55" s="1217"/>
      <c r="C55" s="1454"/>
      <c r="D55" s="623"/>
      <c r="E55" s="623"/>
      <c r="F55" s="623"/>
      <c r="G55" s="623"/>
      <c r="H55" s="624"/>
      <c r="I55" s="566"/>
    </row>
    <row r="56" spans="1:9" ht="15.9" customHeight="1">
      <c r="A56" s="937" t="s">
        <v>2220</v>
      </c>
      <c r="B56" s="1217" t="s">
        <v>1244</v>
      </c>
      <c r="C56" s="1464"/>
      <c r="D56" s="1465"/>
      <c r="E56" s="1465"/>
      <c r="F56" s="1465"/>
      <c r="G56" s="1457">
        <v>81653685.495485961</v>
      </c>
      <c r="H56" s="725"/>
      <c r="I56" s="566"/>
    </row>
    <row r="57" spans="1:9" ht="15.9" customHeight="1">
      <c r="A57" s="1449"/>
      <c r="B57" s="1217"/>
      <c r="C57" s="1449"/>
      <c r="D57" s="1217"/>
      <c r="E57" s="1217"/>
      <c r="F57" s="1217"/>
      <c r="G57" s="1217"/>
      <c r="H57" s="567"/>
      <c r="I57" s="566"/>
    </row>
    <row r="58" spans="1:9" ht="15.9" customHeight="1">
      <c r="A58" s="1449"/>
      <c r="B58" s="1217" t="s">
        <v>1245</v>
      </c>
      <c r="C58" s="1449"/>
      <c r="D58" s="1217"/>
      <c r="E58" s="1217"/>
      <c r="F58" s="1217"/>
      <c r="G58" s="1217"/>
      <c r="H58" s="567"/>
      <c r="I58" s="566"/>
    </row>
    <row r="59" spans="1:9" ht="15.9" customHeight="1" thickBot="1">
      <c r="A59" s="1466" t="s">
        <v>2223</v>
      </c>
      <c r="B59" s="1467" t="s">
        <v>1246</v>
      </c>
      <c r="C59" s="1468">
        <f t="shared" ref="C59:H59" si="7">C54+C56</f>
        <v>-1989883266.8099995</v>
      </c>
      <c r="D59" s="1469">
        <f t="shared" si="7"/>
        <v>52116012.970893525</v>
      </c>
      <c r="E59" s="1469">
        <f t="shared" si="7"/>
        <v>0</v>
      </c>
      <c r="F59" s="1469">
        <f t="shared" si="7"/>
        <v>-2041999279.7808931</v>
      </c>
      <c r="G59" s="1469">
        <f t="shared" si="7"/>
        <v>-1967937927.3488038</v>
      </c>
      <c r="H59" s="1470">
        <f t="shared" si="7"/>
        <v>7592333.0633966923</v>
      </c>
      <c r="I59" s="566" t="s">
        <v>716</v>
      </c>
    </row>
    <row r="60" spans="1:9">
      <c r="A60" s="566" t="s">
        <v>1412</v>
      </c>
      <c r="B60" s="720"/>
      <c r="C60" s="720"/>
      <c r="D60" s="720"/>
      <c r="E60" s="720"/>
      <c r="F60" s="720"/>
      <c r="G60" s="720"/>
      <c r="H60" s="720"/>
      <c r="I60" s="566"/>
    </row>
    <row r="61" spans="1:9">
      <c r="A61" s="1197" t="s">
        <v>74</v>
      </c>
      <c r="B61" s="1197"/>
      <c r="C61" s="1197"/>
      <c r="D61" s="1197"/>
      <c r="E61" s="1197"/>
      <c r="F61" s="1197"/>
      <c r="G61" s="1197"/>
      <c r="H61" s="1197"/>
      <c r="I61" s="566"/>
    </row>
    <row r="62" spans="1:9">
      <c r="A62" s="1197"/>
      <c r="B62" s="566" t="s">
        <v>3475</v>
      </c>
      <c r="C62" s="1197"/>
      <c r="D62" s="1197"/>
      <c r="E62" s="1197"/>
      <c r="F62" s="1197"/>
      <c r="G62" s="1197"/>
      <c r="H62" s="1197"/>
      <c r="I62" s="566"/>
    </row>
    <row r="63" spans="1:9">
      <c r="A63" s="566"/>
      <c r="B63" s="566"/>
      <c r="C63" s="566"/>
      <c r="D63" s="566"/>
      <c r="E63" s="566"/>
      <c r="F63" s="566"/>
      <c r="G63" s="566"/>
      <c r="H63" s="566"/>
      <c r="I63" s="566"/>
    </row>
    <row r="64" spans="1:9" ht="16" thickBot="1">
      <c r="A64" s="756" t="str">
        <f>+CONAMEDATE6</f>
        <v>Annual Report of VERIZON NEW YORK INC.                                                                                    For the period ending DECEMBER 31, 2021</v>
      </c>
      <c r="B64" s="566"/>
      <c r="C64" s="566"/>
      <c r="D64" s="566"/>
      <c r="E64" s="566"/>
      <c r="F64" s="566"/>
      <c r="G64" s="566"/>
      <c r="H64" s="566"/>
      <c r="I64" s="566"/>
    </row>
    <row r="65" spans="1:9">
      <c r="A65" s="716"/>
      <c r="B65" s="717"/>
      <c r="C65" s="717"/>
      <c r="D65" s="717"/>
      <c r="E65" s="717"/>
      <c r="F65" s="717"/>
      <c r="G65" s="717"/>
      <c r="H65" s="728" t="s">
        <v>716</v>
      </c>
      <c r="I65" s="566"/>
    </row>
    <row r="66" spans="1:9">
      <c r="A66" s="1448" t="s">
        <v>2137</v>
      </c>
      <c r="B66" s="720"/>
      <c r="C66" s="720"/>
      <c r="D66" s="720"/>
      <c r="E66" s="720"/>
      <c r="F66" s="720"/>
      <c r="G66" s="720"/>
      <c r="H66" s="721"/>
      <c r="I66" s="566"/>
    </row>
    <row r="67" spans="1:9">
      <c r="A67" s="565"/>
      <c r="B67" s="566"/>
      <c r="C67" s="566"/>
      <c r="D67" s="566"/>
      <c r="E67" s="566"/>
      <c r="F67" s="566"/>
      <c r="G67" s="566"/>
      <c r="H67" s="567"/>
      <c r="I67" s="566"/>
    </row>
    <row r="68" spans="1:9">
      <c r="A68" s="1471"/>
      <c r="B68" s="1472"/>
      <c r="C68" s="1472"/>
      <c r="D68" s="1472"/>
      <c r="E68" s="1473" t="s">
        <v>45</v>
      </c>
      <c r="F68" s="1473" t="s">
        <v>1205</v>
      </c>
      <c r="G68" s="1473" t="s">
        <v>1206</v>
      </c>
      <c r="H68" s="1186"/>
      <c r="I68" s="566"/>
    </row>
    <row r="69" spans="1:9">
      <c r="A69" s="937" t="s">
        <v>1207</v>
      </c>
      <c r="B69" s="1450" t="s">
        <v>549</v>
      </c>
      <c r="C69" s="1450" t="s">
        <v>46</v>
      </c>
      <c r="D69" s="1450" t="s">
        <v>1208</v>
      </c>
      <c r="E69" s="1450" t="s">
        <v>1209</v>
      </c>
      <c r="F69" s="1450" t="s">
        <v>1210</v>
      </c>
      <c r="G69" s="1450" t="s">
        <v>1211</v>
      </c>
      <c r="H69" s="1188" t="s">
        <v>45</v>
      </c>
      <c r="I69" s="566"/>
    </row>
    <row r="70" spans="1:9">
      <c r="A70" s="1451" t="s">
        <v>47</v>
      </c>
      <c r="B70" s="1452" t="s">
        <v>462</v>
      </c>
      <c r="C70" s="1452" t="s">
        <v>463</v>
      </c>
      <c r="D70" s="1452" t="s">
        <v>464</v>
      </c>
      <c r="E70" s="1452" t="s">
        <v>61</v>
      </c>
      <c r="F70" s="1452" t="s">
        <v>62</v>
      </c>
      <c r="G70" s="1452" t="s">
        <v>63</v>
      </c>
      <c r="H70" s="1194" t="s">
        <v>64</v>
      </c>
      <c r="I70" s="566"/>
    </row>
    <row r="71" spans="1:9" ht="15" customHeight="1">
      <c r="A71" s="937" t="s">
        <v>466</v>
      </c>
      <c r="B71" s="1217" t="s">
        <v>1247</v>
      </c>
      <c r="C71" s="856">
        <v>34114590065.819992</v>
      </c>
      <c r="D71" s="856">
        <v>1221645456.0916841</v>
      </c>
      <c r="E71" s="856">
        <v>0</v>
      </c>
      <c r="F71" s="856">
        <v>32892944609.72831</v>
      </c>
      <c r="G71" s="856">
        <v>21112621106.63324</v>
      </c>
      <c r="H71" s="857">
        <v>11780323503.09507</v>
      </c>
      <c r="I71" s="566"/>
    </row>
    <row r="72" spans="1:9" ht="15" customHeight="1">
      <c r="A72" s="1449"/>
      <c r="B72" s="1217"/>
      <c r="C72" s="856"/>
      <c r="D72" s="856"/>
      <c r="E72" s="856"/>
      <c r="F72" s="856"/>
      <c r="G72" s="856"/>
      <c r="H72" s="857"/>
      <c r="I72" s="566"/>
    </row>
    <row r="73" spans="1:9" ht="15" customHeight="1">
      <c r="A73" s="1449"/>
      <c r="B73" s="1217" t="s">
        <v>1248</v>
      </c>
      <c r="C73" s="915"/>
      <c r="D73" s="915"/>
      <c r="E73" s="915"/>
      <c r="F73" s="915"/>
      <c r="G73" s="915"/>
      <c r="H73" s="899"/>
      <c r="I73" s="566"/>
    </row>
    <row r="74" spans="1:9" ht="15" customHeight="1">
      <c r="A74" s="937" t="s">
        <v>955</v>
      </c>
      <c r="B74" s="1217" t="s">
        <v>1249</v>
      </c>
      <c r="C74" s="915">
        <v>948861771.46999991</v>
      </c>
      <c r="D74" s="915">
        <v>102240804.73766394</v>
      </c>
      <c r="E74" s="915">
        <v>0</v>
      </c>
      <c r="F74" s="856">
        <v>846620966.73233593</v>
      </c>
      <c r="G74" s="915">
        <v>696572971.33122122</v>
      </c>
      <c r="H74" s="857">
        <v>150047995.4011147</v>
      </c>
      <c r="I74" s="566"/>
    </row>
    <row r="75" spans="1:9" ht="15" customHeight="1">
      <c r="A75" s="1449"/>
      <c r="B75" s="1217"/>
      <c r="C75" s="915"/>
      <c r="D75" s="915"/>
      <c r="E75" s="915"/>
      <c r="F75" s="915"/>
      <c r="G75" s="915"/>
      <c r="H75" s="899"/>
      <c r="I75" s="566"/>
    </row>
    <row r="76" spans="1:9" ht="15" customHeight="1">
      <c r="A76" s="1449"/>
      <c r="B76" s="1217" t="s">
        <v>1250</v>
      </c>
      <c r="C76" s="915"/>
      <c r="D76" s="915"/>
      <c r="E76" s="915"/>
      <c r="F76" s="915"/>
      <c r="G76" s="915"/>
      <c r="H76" s="899"/>
      <c r="I76" s="566"/>
    </row>
    <row r="77" spans="1:9" ht="15" customHeight="1">
      <c r="A77" s="937" t="s">
        <v>1195</v>
      </c>
      <c r="B77" s="1217" t="s">
        <v>2165</v>
      </c>
      <c r="C77" s="915">
        <v>0</v>
      </c>
      <c r="D77" s="915">
        <v>0</v>
      </c>
      <c r="E77" s="915">
        <v>0</v>
      </c>
      <c r="F77" s="915">
        <v>0</v>
      </c>
      <c r="G77" s="915">
        <v>0</v>
      </c>
      <c r="H77" s="899">
        <v>0</v>
      </c>
      <c r="I77" s="566"/>
    </row>
    <row r="78" spans="1:9" ht="15" customHeight="1">
      <c r="A78" s="1449"/>
      <c r="B78" s="1217" t="s">
        <v>716</v>
      </c>
      <c r="C78" s="915"/>
      <c r="D78" s="915"/>
      <c r="E78" s="915"/>
      <c r="F78" s="915"/>
      <c r="G78" s="915"/>
      <c r="H78" s="899"/>
      <c r="I78" s="566"/>
    </row>
    <row r="79" spans="1:9" ht="15" customHeight="1">
      <c r="A79" s="937" t="s">
        <v>70</v>
      </c>
      <c r="B79" s="1217" t="s">
        <v>2166</v>
      </c>
      <c r="C79" s="915">
        <v>5416191.7500000009</v>
      </c>
      <c r="D79" s="915">
        <v>667778.52943275019</v>
      </c>
      <c r="E79" s="915">
        <v>0</v>
      </c>
      <c r="F79" s="856">
        <v>4748413.2205672506</v>
      </c>
      <c r="G79" s="915">
        <v>3662663.2402520631</v>
      </c>
      <c r="H79" s="857">
        <v>1085749.9803151875</v>
      </c>
      <c r="I79" s="566"/>
    </row>
    <row r="80" spans="1:9" ht="15" customHeight="1">
      <c r="A80" s="1449"/>
      <c r="B80" s="1217" t="s">
        <v>716</v>
      </c>
      <c r="C80" s="915"/>
      <c r="D80" s="915"/>
      <c r="E80" s="915"/>
      <c r="F80" s="915"/>
      <c r="G80" s="915"/>
      <c r="H80" s="899"/>
      <c r="I80" s="566"/>
    </row>
    <row r="81" spans="1:9" ht="15" customHeight="1">
      <c r="A81" s="937" t="s">
        <v>71</v>
      </c>
      <c r="B81" s="1217" t="s">
        <v>2167</v>
      </c>
      <c r="C81" s="915">
        <v>11549800.959999999</v>
      </c>
      <c r="D81" s="915">
        <v>0</v>
      </c>
      <c r="E81" s="915"/>
      <c r="F81" s="856">
        <v>11549800.959999999</v>
      </c>
      <c r="G81" s="915">
        <v>11074085.823092913</v>
      </c>
      <c r="H81" s="857">
        <v>475715.13690708578</v>
      </c>
      <c r="I81" s="566"/>
    </row>
    <row r="82" spans="1:9" ht="15" customHeight="1">
      <c r="A82" s="1449"/>
      <c r="B82" s="1217" t="s">
        <v>716</v>
      </c>
      <c r="C82" s="915"/>
      <c r="D82" s="915"/>
      <c r="E82" s="915"/>
      <c r="F82" s="915"/>
      <c r="G82" s="915"/>
      <c r="H82" s="899"/>
      <c r="I82" s="566"/>
    </row>
    <row r="83" spans="1:9" ht="15" customHeight="1">
      <c r="A83" s="937" t="s">
        <v>474</v>
      </c>
      <c r="B83" s="1217" t="s">
        <v>2168</v>
      </c>
      <c r="C83" s="915">
        <v>170082953.25114053</v>
      </c>
      <c r="D83" s="915">
        <v>0</v>
      </c>
      <c r="E83" s="915"/>
      <c r="F83" s="856">
        <v>170082953.25114053</v>
      </c>
      <c r="G83" s="915">
        <v>170082953.25114053</v>
      </c>
      <c r="H83" s="899">
        <v>0</v>
      </c>
      <c r="I83" s="566"/>
    </row>
    <row r="84" spans="1:9" ht="15" customHeight="1">
      <c r="A84" s="1449"/>
      <c r="B84" s="1217" t="s">
        <v>716</v>
      </c>
      <c r="C84" s="915"/>
      <c r="D84" s="915"/>
      <c r="E84" s="915"/>
      <c r="F84" s="915"/>
      <c r="G84" s="915"/>
      <c r="H84" s="899"/>
      <c r="I84" s="566"/>
    </row>
    <row r="85" spans="1:9" ht="15" customHeight="1">
      <c r="A85" s="937" t="s">
        <v>477</v>
      </c>
      <c r="B85" s="1217" t="s">
        <v>2169</v>
      </c>
      <c r="C85" s="915">
        <v>0</v>
      </c>
      <c r="D85" s="915">
        <v>0</v>
      </c>
      <c r="E85" s="915"/>
      <c r="F85" s="915">
        <v>0</v>
      </c>
      <c r="G85" s="915">
        <v>0</v>
      </c>
      <c r="H85" s="899">
        <v>0</v>
      </c>
      <c r="I85" s="566"/>
    </row>
    <row r="86" spans="1:9" ht="15" customHeight="1">
      <c r="A86" s="1449"/>
      <c r="B86" s="1217" t="s">
        <v>716</v>
      </c>
      <c r="C86" s="915"/>
      <c r="D86" s="915"/>
      <c r="E86" s="915"/>
      <c r="F86" s="915"/>
      <c r="G86" s="915"/>
      <c r="H86" s="899"/>
      <c r="I86" s="566"/>
    </row>
    <row r="87" spans="1:9" ht="15" customHeight="1">
      <c r="A87" s="1449"/>
      <c r="B87" s="1217" t="s">
        <v>2170</v>
      </c>
      <c r="C87" s="915"/>
      <c r="D87" s="915"/>
      <c r="E87" s="915"/>
      <c r="F87" s="915"/>
      <c r="G87" s="915"/>
      <c r="H87" s="899"/>
      <c r="I87" s="566"/>
    </row>
    <row r="88" spans="1:9" ht="15" customHeight="1">
      <c r="A88" s="937" t="s">
        <v>2204</v>
      </c>
      <c r="B88" s="1217" t="s">
        <v>2171</v>
      </c>
      <c r="C88" s="915">
        <v>0</v>
      </c>
      <c r="D88" s="915">
        <v>0</v>
      </c>
      <c r="E88" s="915"/>
      <c r="F88" s="856">
        <v>650414.30731532048</v>
      </c>
      <c r="G88" s="915">
        <v>650414.30731532048</v>
      </c>
      <c r="H88" s="899">
        <v>0</v>
      </c>
      <c r="I88" s="566"/>
    </row>
    <row r="89" spans="1:9" ht="15" customHeight="1">
      <c r="A89" s="1449"/>
      <c r="B89" s="1217"/>
      <c r="C89" s="915"/>
      <c r="D89" s="915"/>
      <c r="E89" s="915"/>
      <c r="F89" s="915"/>
      <c r="G89" s="915"/>
      <c r="H89" s="899"/>
      <c r="I89" s="566"/>
    </row>
    <row r="90" spans="1:9" ht="15" customHeight="1">
      <c r="A90" s="937" t="s">
        <v>335</v>
      </c>
      <c r="B90" s="1217" t="s">
        <v>2172</v>
      </c>
      <c r="C90" s="915">
        <v>0</v>
      </c>
      <c r="D90" s="915">
        <v>0</v>
      </c>
      <c r="E90" s="915"/>
      <c r="F90" s="915">
        <v>0</v>
      </c>
      <c r="G90" s="915">
        <v>0</v>
      </c>
      <c r="H90" s="899">
        <v>0</v>
      </c>
      <c r="I90" s="566"/>
    </row>
    <row r="91" spans="1:9" ht="15" customHeight="1">
      <c r="A91" s="1449"/>
      <c r="B91" s="1217" t="s">
        <v>716</v>
      </c>
      <c r="C91" s="915"/>
      <c r="D91" s="915"/>
      <c r="E91" s="915"/>
      <c r="F91" s="915"/>
      <c r="G91" s="915"/>
      <c r="H91" s="899">
        <v>0</v>
      </c>
      <c r="I91" s="566"/>
    </row>
    <row r="92" spans="1:9" ht="15" customHeight="1">
      <c r="A92" s="937" t="s">
        <v>72</v>
      </c>
      <c r="B92" s="1217" t="s">
        <v>2173</v>
      </c>
      <c r="C92" s="915">
        <v>22442480414.080013</v>
      </c>
      <c r="D92" s="915">
        <v>288938942.96706796</v>
      </c>
      <c r="E92" s="915"/>
      <c r="F92" s="856">
        <v>22153541471.112946</v>
      </c>
      <c r="G92" s="915">
        <v>14132448013.999762</v>
      </c>
      <c r="H92" s="857">
        <v>8021093457.113184</v>
      </c>
      <c r="I92" s="566"/>
    </row>
    <row r="93" spans="1:9" ht="15" customHeight="1">
      <c r="A93" s="1449"/>
      <c r="B93" s="1217" t="s">
        <v>716</v>
      </c>
      <c r="C93" s="915"/>
      <c r="D93" s="915"/>
      <c r="E93" s="915"/>
      <c r="F93" s="915"/>
      <c r="G93" s="915"/>
      <c r="H93" s="899"/>
      <c r="I93" s="566"/>
    </row>
    <row r="94" spans="1:9" ht="15" customHeight="1">
      <c r="A94" s="937" t="s">
        <v>73</v>
      </c>
      <c r="B94" s="1217" t="s">
        <v>2174</v>
      </c>
      <c r="C94" s="915">
        <v>1078423826.1100001</v>
      </c>
      <c r="D94" s="915">
        <v>126574401.06485945</v>
      </c>
      <c r="E94" s="915">
        <v>0</v>
      </c>
      <c r="F94" s="856">
        <v>951849425.04514074</v>
      </c>
      <c r="G94" s="915">
        <v>748409425.00302684</v>
      </c>
      <c r="H94" s="857">
        <v>203440000.0421139</v>
      </c>
      <c r="I94" s="566"/>
    </row>
    <row r="95" spans="1:9" ht="15" customHeight="1">
      <c r="A95" s="1449"/>
      <c r="B95" s="1217" t="s">
        <v>716</v>
      </c>
      <c r="C95" s="915"/>
      <c r="D95" s="915"/>
      <c r="E95" s="915"/>
      <c r="F95" s="915"/>
      <c r="G95" s="915"/>
      <c r="H95" s="899"/>
      <c r="I95" s="566"/>
    </row>
    <row r="96" spans="1:9" ht="15" customHeight="1">
      <c r="A96" s="1449"/>
      <c r="B96" s="1217" t="s">
        <v>2175</v>
      </c>
      <c r="C96" s="915"/>
      <c r="D96" s="915"/>
      <c r="E96" s="915"/>
      <c r="F96" s="915"/>
      <c r="G96" s="915"/>
      <c r="H96" s="899"/>
      <c r="I96" s="566"/>
    </row>
    <row r="97" spans="1:9" ht="15" customHeight="1">
      <c r="A97" s="937" t="s">
        <v>74</v>
      </c>
      <c r="B97" s="1217" t="s">
        <v>2176</v>
      </c>
      <c r="C97" s="915">
        <v>947493967.86999989</v>
      </c>
      <c r="D97" s="915">
        <v>168801735.33984777</v>
      </c>
      <c r="E97" s="915"/>
      <c r="F97" s="856">
        <v>778692232.53015208</v>
      </c>
      <c r="G97" s="915">
        <v>179315092.94833288</v>
      </c>
      <c r="H97" s="857">
        <v>599377139.58181918</v>
      </c>
      <c r="I97" s="566"/>
    </row>
    <row r="98" spans="1:9" ht="15" customHeight="1">
      <c r="A98" s="1449"/>
      <c r="B98" s="1217" t="s">
        <v>716</v>
      </c>
      <c r="C98" s="915"/>
      <c r="D98" s="915"/>
      <c r="E98" s="915"/>
      <c r="F98" s="915"/>
      <c r="G98" s="915"/>
      <c r="H98" s="899"/>
      <c r="I98" s="566"/>
    </row>
    <row r="99" spans="1:9" ht="15" customHeight="1">
      <c r="A99" s="1449"/>
      <c r="B99" s="1217" t="s">
        <v>2175</v>
      </c>
      <c r="C99" s="915"/>
      <c r="D99" s="915"/>
      <c r="E99" s="915"/>
      <c r="F99" s="915"/>
      <c r="G99" s="915"/>
      <c r="H99" s="899"/>
      <c r="I99" s="566"/>
    </row>
    <row r="100" spans="1:9" ht="15" customHeight="1">
      <c r="A100" s="1449"/>
      <c r="B100" s="1217" t="s">
        <v>2177</v>
      </c>
      <c r="C100" s="915"/>
      <c r="D100" s="915"/>
      <c r="E100" s="915"/>
      <c r="F100" s="915"/>
      <c r="G100" s="915"/>
      <c r="H100" s="899"/>
      <c r="I100" s="566"/>
    </row>
    <row r="101" spans="1:9" ht="15" customHeight="1">
      <c r="A101" s="937" t="s">
        <v>75</v>
      </c>
      <c r="B101" s="1217" t="s">
        <v>2178</v>
      </c>
      <c r="C101" s="915">
        <v>0</v>
      </c>
      <c r="D101" s="915">
        <v>0</v>
      </c>
      <c r="E101" s="915"/>
      <c r="F101" s="915">
        <v>0</v>
      </c>
      <c r="G101" s="915">
        <v>0</v>
      </c>
      <c r="H101" s="899">
        <v>0</v>
      </c>
      <c r="I101" s="566"/>
    </row>
    <row r="102" spans="1:9" ht="15" customHeight="1">
      <c r="A102" s="1449"/>
      <c r="B102" s="1217" t="s">
        <v>716</v>
      </c>
      <c r="C102" s="1461"/>
      <c r="D102" s="1461"/>
      <c r="E102" s="1461"/>
      <c r="F102" s="1461"/>
      <c r="G102" s="1461"/>
      <c r="H102" s="1462"/>
      <c r="I102" s="566"/>
    </row>
    <row r="103" spans="1:9" ht="15" customHeight="1">
      <c r="A103" s="1449"/>
      <c r="B103" s="1217" t="s">
        <v>2179</v>
      </c>
      <c r="C103" s="1474"/>
      <c r="D103" s="1474"/>
      <c r="E103" s="1474"/>
      <c r="F103" s="1474"/>
      <c r="G103" s="1474"/>
      <c r="H103" s="1475"/>
      <c r="I103" s="566"/>
    </row>
    <row r="104" spans="1:9" ht="15" customHeight="1" thickBot="1">
      <c r="A104" s="937" t="s">
        <v>76</v>
      </c>
      <c r="B104" s="1217" t="s">
        <v>2180</v>
      </c>
      <c r="C104" s="855">
        <f t="shared" ref="C104:H104" si="8">SUM(C71:C90)-SUM(C92:C102)</f>
        <v>10782102575.191116</v>
      </c>
      <c r="D104" s="855">
        <f t="shared" si="8"/>
        <v>740238959.98700571</v>
      </c>
      <c r="E104" s="855">
        <f t="shared" si="8"/>
        <v>0</v>
      </c>
      <c r="F104" s="855">
        <f t="shared" si="8"/>
        <v>10042514029.511429</v>
      </c>
      <c r="G104" s="855">
        <f t="shared" si="8"/>
        <v>6934491662.6351433</v>
      </c>
      <c r="H104" s="1476">
        <f t="shared" si="8"/>
        <v>3108022366.8762894</v>
      </c>
      <c r="I104" s="566"/>
    </row>
    <row r="105" spans="1:9">
      <c r="A105" s="716"/>
      <c r="B105" s="717"/>
      <c r="C105" s="717"/>
      <c r="D105" s="717"/>
      <c r="E105" s="717"/>
      <c r="F105" s="717"/>
      <c r="G105" s="717"/>
      <c r="H105" s="728"/>
      <c r="I105" s="566"/>
    </row>
    <row r="106" spans="1:9">
      <c r="A106" s="565"/>
      <c r="B106" s="566"/>
      <c r="C106" s="566"/>
      <c r="D106" s="566"/>
      <c r="E106" s="566"/>
      <c r="F106" s="566"/>
      <c r="G106" s="566"/>
      <c r="H106" s="567"/>
      <c r="I106" s="566"/>
    </row>
    <row r="107" spans="1:9">
      <c r="A107" s="565"/>
      <c r="B107" s="566"/>
      <c r="C107" s="566"/>
      <c r="D107" s="566"/>
      <c r="E107" s="566"/>
      <c r="F107" s="566"/>
      <c r="G107" s="566"/>
      <c r="H107" s="567"/>
      <c r="I107" s="566"/>
    </row>
    <row r="108" spans="1:9">
      <c r="A108" s="565" t="s">
        <v>716</v>
      </c>
      <c r="B108" s="566" t="s">
        <v>716</v>
      </c>
      <c r="C108" s="566"/>
      <c r="D108" s="566"/>
      <c r="E108" s="566"/>
      <c r="F108" s="566"/>
      <c r="G108" s="566"/>
      <c r="H108" s="567"/>
      <c r="I108" s="566"/>
    </row>
    <row r="109" spans="1:9">
      <c r="A109" s="565"/>
      <c r="B109" s="566"/>
      <c r="C109" s="566"/>
      <c r="D109" s="566"/>
      <c r="E109" s="566"/>
      <c r="F109" s="566"/>
      <c r="G109" s="566"/>
      <c r="H109" s="567"/>
      <c r="I109" s="566"/>
    </row>
    <row r="110" spans="1:9">
      <c r="A110" s="565"/>
      <c r="B110" s="566"/>
      <c r="C110" s="566"/>
      <c r="D110" s="566"/>
      <c r="E110" s="566"/>
      <c r="F110" s="566"/>
      <c r="G110" s="566"/>
      <c r="H110" s="567"/>
      <c r="I110" s="566"/>
    </row>
    <row r="111" spans="1:9">
      <c r="A111" s="565" t="s">
        <v>1855</v>
      </c>
      <c r="B111" s="566"/>
      <c r="C111" s="566"/>
      <c r="D111" s="566"/>
      <c r="E111" s="566"/>
      <c r="F111" s="566"/>
      <c r="G111" s="566"/>
      <c r="H111" s="567"/>
      <c r="I111" s="566"/>
    </row>
    <row r="112" spans="1:9">
      <c r="A112" s="565"/>
      <c r="B112" s="566"/>
      <c r="C112" s="566"/>
      <c r="D112" s="566"/>
      <c r="E112" s="566"/>
      <c r="F112" s="566"/>
      <c r="G112" s="566"/>
      <c r="H112" s="567"/>
      <c r="I112" s="566"/>
    </row>
    <row r="113" spans="1:9">
      <c r="A113" s="565" t="s">
        <v>1856</v>
      </c>
      <c r="B113" s="566"/>
      <c r="C113" s="566"/>
      <c r="D113" s="566"/>
      <c r="E113" s="566"/>
      <c r="F113" s="566"/>
      <c r="G113" s="566"/>
      <c r="H113" s="567"/>
      <c r="I113" s="566"/>
    </row>
    <row r="114" spans="1:9">
      <c r="A114" s="565"/>
      <c r="B114" s="566"/>
      <c r="C114" s="566"/>
      <c r="D114" s="566"/>
      <c r="E114" s="566"/>
      <c r="F114" s="771" t="s">
        <v>1857</v>
      </c>
      <c r="G114" s="771" t="s">
        <v>1858</v>
      </c>
      <c r="H114" s="567"/>
      <c r="I114" s="566"/>
    </row>
    <row r="115" spans="1:9">
      <c r="A115" s="565"/>
      <c r="B115" s="566"/>
      <c r="C115" s="566"/>
      <c r="D115" s="1477" t="s">
        <v>1859</v>
      </c>
      <c r="E115" s="1477" t="s">
        <v>1860</v>
      </c>
      <c r="F115" s="1477" t="s">
        <v>1861</v>
      </c>
      <c r="G115" s="1477" t="s">
        <v>1861</v>
      </c>
      <c r="H115" s="567"/>
      <c r="I115" s="566"/>
    </row>
    <row r="116" spans="1:9">
      <c r="A116" s="565" t="s">
        <v>1862</v>
      </c>
      <c r="B116" s="566"/>
      <c r="C116" s="566"/>
      <c r="D116" s="1478">
        <v>40</v>
      </c>
      <c r="E116" s="1479">
        <v>0.4</v>
      </c>
      <c r="F116" s="566">
        <v>15</v>
      </c>
      <c r="G116" s="566">
        <v>6</v>
      </c>
      <c r="H116" s="567"/>
      <c r="I116" s="566"/>
    </row>
    <row r="117" spans="1:9">
      <c r="A117" s="565" t="s">
        <v>1863</v>
      </c>
      <c r="B117" s="566"/>
      <c r="C117" s="566"/>
      <c r="D117" s="1478">
        <v>60</v>
      </c>
      <c r="E117" s="1480">
        <v>0.6</v>
      </c>
      <c r="F117" s="566">
        <v>45</v>
      </c>
      <c r="G117" s="1481">
        <v>27</v>
      </c>
      <c r="H117" s="567"/>
      <c r="I117" s="566"/>
    </row>
    <row r="118" spans="1:9">
      <c r="A118" s="565"/>
      <c r="B118" s="566"/>
      <c r="C118" s="566"/>
      <c r="D118" s="1482">
        <v>100</v>
      </c>
      <c r="E118" s="1483">
        <v>1</v>
      </c>
      <c r="F118" s="566"/>
      <c r="G118" s="1484">
        <v>33</v>
      </c>
      <c r="H118" s="567"/>
      <c r="I118" s="566"/>
    </row>
    <row r="119" spans="1:9">
      <c r="A119" s="565"/>
      <c r="B119" s="566"/>
      <c r="C119" s="566"/>
      <c r="D119" s="566"/>
      <c r="E119" s="566"/>
      <c r="F119" s="566"/>
      <c r="G119" s="566"/>
      <c r="H119" s="567"/>
      <c r="I119" s="566"/>
    </row>
    <row r="120" spans="1:9">
      <c r="A120" s="565" t="s">
        <v>1864</v>
      </c>
      <c r="B120" s="566"/>
      <c r="C120" s="566"/>
      <c r="D120" s="566"/>
      <c r="E120" s="566"/>
      <c r="F120" s="566"/>
      <c r="G120" s="566"/>
      <c r="H120" s="567"/>
      <c r="I120" s="566"/>
    </row>
    <row r="121" spans="1:9">
      <c r="A121" s="565"/>
      <c r="B121" s="566"/>
      <c r="C121" s="566"/>
      <c r="D121" s="566"/>
      <c r="E121" s="566"/>
      <c r="F121" s="566"/>
      <c r="G121" s="566"/>
      <c r="H121" s="567"/>
      <c r="I121" s="566"/>
    </row>
    <row r="122" spans="1:9">
      <c r="A122" s="565" t="s">
        <v>1865</v>
      </c>
      <c r="B122" s="566"/>
      <c r="C122" s="566"/>
      <c r="D122" s="566"/>
      <c r="E122" s="566"/>
      <c r="F122" s="566"/>
      <c r="G122" s="566"/>
      <c r="H122" s="567"/>
      <c r="I122" s="566"/>
    </row>
    <row r="123" spans="1:9">
      <c r="A123" s="565"/>
      <c r="B123" s="566"/>
      <c r="C123" s="566"/>
      <c r="D123" s="566"/>
      <c r="E123" s="566"/>
      <c r="F123" s="566"/>
      <c r="G123" s="566"/>
      <c r="H123" s="567"/>
      <c r="I123" s="566"/>
    </row>
    <row r="124" spans="1:9" ht="16" thickBot="1">
      <c r="A124" s="1485"/>
      <c r="B124" s="1195"/>
      <c r="C124" s="1195"/>
      <c r="D124" s="1195"/>
      <c r="E124" s="1195"/>
      <c r="F124" s="1195"/>
      <c r="G124" s="1195"/>
      <c r="H124" s="1486"/>
      <c r="I124" s="566"/>
    </row>
    <row r="125" spans="1:9">
      <c r="A125" s="566"/>
      <c r="B125" s="566"/>
      <c r="C125" s="626"/>
      <c r="D125" s="566"/>
      <c r="E125" s="626"/>
      <c r="F125" s="626"/>
      <c r="G125" s="626"/>
      <c r="H125" s="1196" t="s">
        <v>1412</v>
      </c>
      <c r="I125" s="566"/>
    </row>
    <row r="126" spans="1:9">
      <c r="A126" s="1487" t="s">
        <v>75</v>
      </c>
      <c r="B126" s="1197"/>
      <c r="C126" s="1487"/>
      <c r="D126" s="1487"/>
      <c r="E126" s="1487"/>
      <c r="F126" s="1487"/>
      <c r="G126" s="1487"/>
      <c r="H126" s="1487"/>
      <c r="I126" s="566"/>
    </row>
  </sheetData>
  <pageMargins left="0.2" right="0.2" top="0.75" bottom="0.75" header="0.3" footer="0.3"/>
  <pageSetup scale="70" orientation="portrait" r:id="rId1"/>
  <rowBreaks count="1" manualBreakCount="1">
    <brk id="63"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5"/>
  <sheetViews>
    <sheetView zoomScale="75" zoomScaleNormal="75" workbookViewId="0">
      <selection activeCell="S38" sqref="S38"/>
    </sheetView>
  </sheetViews>
  <sheetFormatPr defaultColWidth="9.84375" defaultRowHeight="15.5"/>
  <cols>
    <col min="1" max="1" width="2.84375" style="579" customWidth="1"/>
    <col min="2" max="2" width="11.84375" style="579" customWidth="1"/>
    <col min="3" max="3" width="13.921875" style="579" customWidth="1"/>
    <col min="4" max="4" width="50.84375" style="579" customWidth="1"/>
    <col min="5" max="5" width="40.84375" style="579" customWidth="1"/>
    <col min="6" max="6" width="5.84375" style="579" customWidth="1"/>
    <col min="7" max="7" width="2.84375" style="579" customWidth="1"/>
    <col min="8" max="8" width="35.84375" style="579" customWidth="1"/>
    <col min="9" max="9" width="1.84375" style="579" customWidth="1"/>
    <col min="10" max="10" width="15.84375" style="579" customWidth="1"/>
    <col min="11" max="12" width="2.84375" style="579" customWidth="1"/>
    <col min="13" max="13" width="14.84375" style="579" customWidth="1"/>
    <col min="14" max="14" width="2.84375" style="579" customWidth="1"/>
    <col min="15" max="15" width="1.84375" style="579" customWidth="1"/>
    <col min="16" max="16" width="15.84375" style="579" customWidth="1"/>
    <col min="17" max="18" width="2.84375" style="579" customWidth="1"/>
    <col min="19" max="19" width="15.84375" style="579" customWidth="1"/>
    <col min="20" max="20" width="2.84375" style="579" customWidth="1"/>
    <col min="21" max="16384" width="9.84375" style="579"/>
  </cols>
  <sheetData>
    <row r="1" spans="1:21" ht="17" customHeight="1" thickBot="1">
      <c r="A1" s="756" t="str">
        <f>+CONAMEDATE6</f>
        <v>Annual Report of VERIZON NEW YORK INC.                                                                                    For the period ending DECEMBER 31, 2021</v>
      </c>
      <c r="B1" s="568"/>
      <c r="C1" s="568"/>
      <c r="D1" s="568"/>
      <c r="E1" s="568"/>
      <c r="F1" s="756" t="str">
        <f>+CONAMEDATE6</f>
        <v>Annual Report of VERIZON NEW YORK INC.                                                                                    For the period ending DECEMBER 31, 2021</v>
      </c>
      <c r="G1" s="568"/>
      <c r="H1" s="568"/>
      <c r="I1" s="568"/>
      <c r="J1" s="568"/>
      <c r="K1" s="568"/>
      <c r="L1" s="568"/>
      <c r="M1" s="568"/>
      <c r="N1" s="568"/>
      <c r="O1" s="568"/>
      <c r="P1" s="568"/>
      <c r="Q1" s="568"/>
      <c r="R1" s="568"/>
      <c r="S1" s="568"/>
      <c r="T1" s="568"/>
      <c r="U1" s="568"/>
    </row>
    <row r="2" spans="1:21" ht="28.5" customHeight="1">
      <c r="A2" s="1488"/>
      <c r="B2" s="1416"/>
      <c r="C2" s="1416"/>
      <c r="D2" s="1416"/>
      <c r="E2" s="1489"/>
      <c r="F2" s="1488"/>
      <c r="G2" s="1416"/>
      <c r="H2" s="1416"/>
      <c r="I2" s="1416"/>
      <c r="J2" s="1416"/>
      <c r="K2" s="1416"/>
      <c r="L2" s="1416"/>
      <c r="M2" s="1416"/>
      <c r="N2" s="1416"/>
      <c r="O2" s="1416"/>
      <c r="P2" s="1416"/>
      <c r="Q2" s="1416"/>
      <c r="R2" s="1416"/>
      <c r="S2" s="1490"/>
      <c r="T2" s="1489"/>
      <c r="U2" s="568"/>
    </row>
    <row r="3" spans="1:21" ht="17" customHeight="1">
      <c r="A3" s="578"/>
      <c r="B3" s="1214" t="s">
        <v>1866</v>
      </c>
      <c r="C3" s="570"/>
      <c r="D3" s="570"/>
      <c r="E3" s="571"/>
      <c r="F3" s="958" t="s">
        <v>1867</v>
      </c>
      <c r="G3" s="570"/>
      <c r="H3" s="570"/>
      <c r="I3" s="570"/>
      <c r="J3" s="729"/>
      <c r="K3" s="570"/>
      <c r="L3" s="570"/>
      <c r="M3" s="570"/>
      <c r="N3" s="570"/>
      <c r="O3" s="570"/>
      <c r="P3" s="570"/>
      <c r="Q3" s="570"/>
      <c r="R3" s="570"/>
      <c r="S3" s="570"/>
      <c r="T3" s="571"/>
      <c r="U3" s="568"/>
    </row>
    <row r="4" spans="1:21" ht="17" customHeight="1" thickBot="1">
      <c r="A4" s="1316"/>
      <c r="B4" s="657"/>
      <c r="C4" s="657"/>
      <c r="D4" s="657"/>
      <c r="E4" s="1317"/>
      <c r="F4" s="578"/>
      <c r="G4" s="568"/>
      <c r="H4" s="568"/>
      <c r="I4" s="568"/>
      <c r="J4" s="568"/>
      <c r="K4" s="568"/>
      <c r="L4" s="568"/>
      <c r="M4" s="568"/>
      <c r="N4" s="568"/>
      <c r="O4" s="568"/>
      <c r="P4" s="568"/>
      <c r="Q4" s="568"/>
      <c r="R4" s="568"/>
      <c r="S4" s="568"/>
      <c r="T4" s="580"/>
      <c r="U4" s="568"/>
    </row>
    <row r="5" spans="1:21" ht="17" customHeight="1">
      <c r="A5" s="578"/>
      <c r="B5" s="568"/>
      <c r="C5" s="568"/>
      <c r="D5" s="568"/>
      <c r="E5" s="580"/>
      <c r="F5" s="1297"/>
      <c r="G5" s="1221"/>
      <c r="H5" s="636"/>
      <c r="I5" s="1221"/>
      <c r="J5" s="636"/>
      <c r="K5" s="637"/>
      <c r="L5" s="636"/>
      <c r="M5" s="636"/>
      <c r="N5" s="636"/>
      <c r="O5" s="1221"/>
      <c r="P5" s="636"/>
      <c r="Q5" s="637"/>
      <c r="R5" s="636"/>
      <c r="S5" s="636"/>
      <c r="T5" s="639"/>
      <c r="U5" s="568"/>
    </row>
    <row r="6" spans="1:21" ht="17" customHeight="1">
      <c r="A6" s="578"/>
      <c r="B6" s="568"/>
      <c r="C6" s="568"/>
      <c r="D6" s="568"/>
      <c r="E6" s="580"/>
      <c r="F6" s="1295" t="s">
        <v>35</v>
      </c>
      <c r="G6" s="1229"/>
      <c r="H6" s="568"/>
      <c r="I6" s="1229"/>
      <c r="J6" s="1294" t="s">
        <v>1868</v>
      </c>
      <c r="K6" s="641"/>
      <c r="L6" s="568"/>
      <c r="M6" s="568"/>
      <c r="N6" s="568"/>
      <c r="O6" s="1229"/>
      <c r="P6" s="568"/>
      <c r="Q6" s="641"/>
      <c r="R6" s="568"/>
      <c r="S6" s="568"/>
      <c r="T6" s="580"/>
      <c r="U6" s="568"/>
    </row>
    <row r="7" spans="1:21" ht="17" customHeight="1">
      <c r="A7" s="578"/>
      <c r="B7" s="1491" t="s">
        <v>1869</v>
      </c>
      <c r="C7" s="568"/>
      <c r="D7" s="568"/>
      <c r="E7" s="580"/>
      <c r="F7" s="1295" t="s">
        <v>47</v>
      </c>
      <c r="G7" s="1229"/>
      <c r="H7" s="1294" t="s">
        <v>549</v>
      </c>
      <c r="I7" s="1229" t="s">
        <v>716</v>
      </c>
      <c r="J7" s="1294" t="s">
        <v>1870</v>
      </c>
      <c r="K7" s="641"/>
      <c r="L7" s="568"/>
      <c r="M7" s="568"/>
      <c r="N7" s="568"/>
      <c r="O7" s="1229"/>
      <c r="P7" s="1294" t="s">
        <v>1871</v>
      </c>
      <c r="Q7" s="641"/>
      <c r="R7" s="568"/>
      <c r="S7" s="568"/>
      <c r="T7" s="580"/>
      <c r="U7" s="568"/>
    </row>
    <row r="8" spans="1:21" ht="17" customHeight="1">
      <c r="A8" s="578"/>
      <c r="B8" s="568"/>
      <c r="C8" s="568"/>
      <c r="D8" s="568"/>
      <c r="E8" s="580"/>
      <c r="F8" s="1298"/>
      <c r="G8" s="1299"/>
      <c r="H8" s="568" t="s">
        <v>716</v>
      </c>
      <c r="I8" s="1229" t="s">
        <v>716</v>
      </c>
      <c r="J8" s="1294" t="s">
        <v>462</v>
      </c>
      <c r="K8" s="641"/>
      <c r="L8" s="568"/>
      <c r="M8" s="568"/>
      <c r="N8" s="568"/>
      <c r="O8" s="1229"/>
      <c r="P8" s="1294" t="s">
        <v>463</v>
      </c>
      <c r="Q8" s="641"/>
      <c r="R8" s="568"/>
      <c r="S8" s="1300"/>
      <c r="T8" s="1302"/>
      <c r="U8" s="568"/>
    </row>
    <row r="9" spans="1:21" ht="17" customHeight="1">
      <c r="A9" s="578"/>
      <c r="B9" s="568" t="s">
        <v>1872</v>
      </c>
      <c r="C9" s="568" t="s">
        <v>1873</v>
      </c>
      <c r="D9" s="568"/>
      <c r="E9" s="580"/>
      <c r="F9" s="578"/>
      <c r="G9" s="1229"/>
      <c r="H9" s="636"/>
      <c r="I9" s="1221" t="s">
        <v>716</v>
      </c>
      <c r="J9" s="636" t="s">
        <v>716</v>
      </c>
      <c r="K9" s="637"/>
      <c r="L9" s="636"/>
      <c r="M9" s="636" t="s">
        <v>716</v>
      </c>
      <c r="N9" s="636"/>
      <c r="O9" s="1221"/>
      <c r="P9" s="636"/>
      <c r="Q9" s="637"/>
      <c r="R9" s="636"/>
      <c r="S9" s="568"/>
      <c r="T9" s="580"/>
      <c r="U9" s="568"/>
    </row>
    <row r="10" spans="1:21" ht="17" customHeight="1">
      <c r="A10" s="578"/>
      <c r="B10" s="568"/>
      <c r="C10" s="568" t="s">
        <v>1874</v>
      </c>
      <c r="D10" s="568"/>
      <c r="E10" s="580"/>
      <c r="F10" s="1295" t="s">
        <v>466</v>
      </c>
      <c r="G10" s="1229"/>
      <c r="H10" s="568" t="s">
        <v>1875</v>
      </c>
      <c r="I10" s="1492" t="s">
        <v>1876</v>
      </c>
      <c r="J10" s="1493">
        <f>+Sch.9!F59</f>
        <v>-2041999279.7808931</v>
      </c>
      <c r="K10" s="641"/>
      <c r="L10" s="568"/>
      <c r="M10" s="568"/>
      <c r="N10" s="568"/>
      <c r="O10" s="1492" t="s">
        <v>1876</v>
      </c>
      <c r="P10" s="1493">
        <f>+Sch.9!G59</f>
        <v>-1967937927.3488038</v>
      </c>
      <c r="Q10" s="641"/>
      <c r="R10" s="568"/>
      <c r="S10" s="568"/>
      <c r="T10" s="580"/>
      <c r="U10" s="568"/>
    </row>
    <row r="11" spans="1:21" ht="17" customHeight="1">
      <c r="A11" s="578"/>
      <c r="B11" s="568"/>
      <c r="C11" s="568" t="s">
        <v>1877</v>
      </c>
      <c r="D11" s="568"/>
      <c r="E11" s="580"/>
      <c r="F11" s="578"/>
      <c r="G11" s="1229"/>
      <c r="H11" s="568"/>
      <c r="I11" s="1229"/>
      <c r="J11" s="1494" t="s">
        <v>716</v>
      </c>
      <c r="K11" s="641"/>
      <c r="L11" s="568"/>
      <c r="M11" s="568"/>
      <c r="N11" s="568"/>
      <c r="O11" s="1229"/>
      <c r="P11" s="568" t="s">
        <v>716</v>
      </c>
      <c r="Q11" s="641"/>
      <c r="R11" s="568"/>
      <c r="S11" s="568"/>
      <c r="T11" s="580"/>
      <c r="U11" s="568"/>
    </row>
    <row r="12" spans="1:21" ht="17" customHeight="1">
      <c r="A12" s="578"/>
      <c r="B12" s="568"/>
      <c r="C12" s="568"/>
      <c r="D12" s="568"/>
      <c r="E12" s="580"/>
      <c r="F12" s="1295" t="s">
        <v>955</v>
      </c>
      <c r="G12" s="1229"/>
      <c r="H12" s="568" t="s">
        <v>1878</v>
      </c>
      <c r="I12" s="1492" t="s">
        <v>1876</v>
      </c>
      <c r="J12" s="1495">
        <f>+Sch.9!F104</f>
        <v>10042514029.511429</v>
      </c>
      <c r="K12" s="641"/>
      <c r="L12" s="568"/>
      <c r="M12" s="568"/>
      <c r="N12" s="568"/>
      <c r="O12" s="1492" t="s">
        <v>1876</v>
      </c>
      <c r="P12" s="1493">
        <f>+Sch.9!G104</f>
        <v>6934491662.6351433</v>
      </c>
      <c r="Q12" s="641"/>
      <c r="R12" s="568"/>
      <c r="S12" s="568"/>
      <c r="T12" s="580"/>
      <c r="U12" s="568"/>
    </row>
    <row r="13" spans="1:21" ht="17" customHeight="1">
      <c r="A13" s="578"/>
      <c r="B13" s="568" t="s">
        <v>1879</v>
      </c>
      <c r="C13" s="568" t="s">
        <v>1873</v>
      </c>
      <c r="D13" s="568"/>
      <c r="E13" s="580"/>
      <c r="F13" s="578"/>
      <c r="G13" s="1229"/>
      <c r="H13" s="568"/>
      <c r="I13" s="1229"/>
      <c r="J13" s="1494" t="s">
        <v>716</v>
      </c>
      <c r="K13" s="641"/>
      <c r="L13" s="568"/>
      <c r="M13" s="568"/>
      <c r="N13" s="568"/>
      <c r="O13" s="1229"/>
      <c r="P13" s="568" t="s">
        <v>716</v>
      </c>
      <c r="Q13" s="641"/>
      <c r="R13" s="568"/>
      <c r="S13" s="568"/>
      <c r="T13" s="580"/>
      <c r="U13" s="568"/>
    </row>
    <row r="14" spans="1:21" ht="17" customHeight="1">
      <c r="A14" s="578"/>
      <c r="B14" s="568"/>
      <c r="C14" s="568" t="s">
        <v>1880</v>
      </c>
      <c r="D14" s="568"/>
      <c r="E14" s="580"/>
      <c r="F14" s="1295" t="s">
        <v>1195</v>
      </c>
      <c r="G14" s="1229"/>
      <c r="H14" s="568" t="s">
        <v>91</v>
      </c>
      <c r="I14" s="1229"/>
      <c r="J14" s="1496">
        <f>IF(ISERR(J10/J12)," ",J10/J12)</f>
        <v>-0.2033354669737252</v>
      </c>
      <c r="K14" s="641"/>
      <c r="L14" s="568"/>
      <c r="M14" s="568"/>
      <c r="N14" s="568"/>
      <c r="O14" s="1229"/>
      <c r="P14" s="1497">
        <f>IF(ISERR(P10/P12)," ",P10/P12)</f>
        <v>-0.28378978922890175</v>
      </c>
      <c r="Q14" s="641"/>
      <c r="R14" s="568"/>
      <c r="S14" s="568"/>
      <c r="T14" s="580"/>
      <c r="U14" s="568"/>
    </row>
    <row r="15" spans="1:21" ht="17" customHeight="1">
      <c r="A15" s="578"/>
      <c r="B15" s="568"/>
      <c r="C15" s="568" t="s">
        <v>92</v>
      </c>
      <c r="D15" s="568"/>
      <c r="E15" s="580"/>
      <c r="F15" s="578"/>
      <c r="G15" s="1229"/>
      <c r="H15" s="568"/>
      <c r="I15" s="1229"/>
      <c r="J15" s="1494" t="s">
        <v>716</v>
      </c>
      <c r="K15" s="641" t="s">
        <v>716</v>
      </c>
      <c r="L15" s="568"/>
      <c r="M15" s="568"/>
      <c r="N15" s="568"/>
      <c r="O15" s="1229"/>
      <c r="P15" s="568" t="s">
        <v>716</v>
      </c>
      <c r="Q15" s="641"/>
      <c r="R15" s="568"/>
      <c r="S15" s="568"/>
      <c r="T15" s="580"/>
      <c r="U15" s="568"/>
    </row>
    <row r="16" spans="1:21" ht="17" customHeight="1">
      <c r="A16" s="578"/>
      <c r="B16" s="568"/>
      <c r="C16" s="568"/>
      <c r="D16" s="568"/>
      <c r="E16" s="580"/>
      <c r="F16" s="1295" t="s">
        <v>70</v>
      </c>
      <c r="G16" s="1229"/>
      <c r="H16" s="568" t="s">
        <v>93</v>
      </c>
      <c r="I16" s="1229"/>
      <c r="J16" s="1496">
        <f>P31</f>
        <v>0</v>
      </c>
      <c r="K16" s="641"/>
      <c r="L16" s="568"/>
      <c r="M16" s="568"/>
      <c r="N16" s="568"/>
      <c r="O16" s="1229"/>
      <c r="P16" s="1497">
        <f>P43</f>
        <v>-3.1835164003462846</v>
      </c>
      <c r="Q16" s="641"/>
      <c r="R16" s="568"/>
      <c r="S16" s="568"/>
      <c r="T16" s="580"/>
      <c r="U16" s="568"/>
    </row>
    <row r="17" spans="1:21" ht="17" customHeight="1">
      <c r="A17" s="578"/>
      <c r="B17" s="568" t="s">
        <v>94</v>
      </c>
      <c r="C17" s="568" t="s">
        <v>91</v>
      </c>
      <c r="D17" s="568"/>
      <c r="E17" s="580"/>
      <c r="F17" s="578"/>
      <c r="G17" s="1229"/>
      <c r="H17" s="568"/>
      <c r="I17" s="1229"/>
      <c r="J17" s="1494" t="s">
        <v>716</v>
      </c>
      <c r="K17" s="641" t="s">
        <v>716</v>
      </c>
      <c r="L17" s="568"/>
      <c r="M17" s="568"/>
      <c r="N17" s="568"/>
      <c r="O17" s="1229"/>
      <c r="P17" s="568" t="s">
        <v>716</v>
      </c>
      <c r="Q17" s="641"/>
      <c r="R17" s="568"/>
      <c r="S17" s="568"/>
      <c r="T17" s="580"/>
      <c r="U17" s="568"/>
    </row>
    <row r="18" spans="1:21" ht="17" customHeight="1">
      <c r="A18" s="578"/>
      <c r="B18" s="568"/>
      <c r="C18" s="568" t="s">
        <v>95</v>
      </c>
      <c r="D18" s="568"/>
      <c r="E18" s="580"/>
      <c r="F18" s="1295" t="s">
        <v>71</v>
      </c>
      <c r="G18" s="1229"/>
      <c r="H18" s="568" t="s">
        <v>96</v>
      </c>
      <c r="I18" s="1498" t="s">
        <v>1876</v>
      </c>
      <c r="J18" s="1499">
        <f>((+J12*M31)*0.01)/0.635</f>
        <v>0</v>
      </c>
      <c r="K18" s="1301"/>
      <c r="L18" s="568"/>
      <c r="M18" s="568"/>
      <c r="N18" s="568"/>
      <c r="O18" s="1498" t="s">
        <v>1876</v>
      </c>
      <c r="P18" s="1499">
        <f>((+P12*M43)*0.01)/0.635</f>
        <v>11892964.769960925</v>
      </c>
      <c r="Q18" s="1301"/>
      <c r="R18" s="568"/>
      <c r="S18" s="568"/>
      <c r="T18" s="580"/>
      <c r="U18" s="568"/>
    </row>
    <row r="19" spans="1:21" ht="17" customHeight="1">
      <c r="A19" s="578"/>
      <c r="B19" s="568"/>
      <c r="C19" s="568"/>
      <c r="D19" s="568"/>
      <c r="E19" s="580"/>
      <c r="F19" s="578"/>
      <c r="G19" s="1229"/>
      <c r="H19" s="568"/>
      <c r="I19" s="568"/>
      <c r="J19" s="568"/>
      <c r="K19" s="568"/>
      <c r="L19" s="568"/>
      <c r="M19" s="568"/>
      <c r="N19" s="568"/>
      <c r="O19" s="568"/>
      <c r="P19" s="568"/>
      <c r="Q19" s="568"/>
      <c r="R19" s="568"/>
      <c r="S19" s="568"/>
      <c r="T19" s="580"/>
      <c r="U19" s="568"/>
    </row>
    <row r="20" spans="1:21" ht="17" customHeight="1">
      <c r="A20" s="578"/>
      <c r="B20" s="568" t="s">
        <v>97</v>
      </c>
      <c r="C20" s="568" t="s">
        <v>93</v>
      </c>
      <c r="D20" s="568"/>
      <c r="E20" s="580"/>
      <c r="F20" s="578"/>
      <c r="G20" s="1299"/>
      <c r="H20" s="1300" t="s">
        <v>98</v>
      </c>
      <c r="I20" s="1300"/>
      <c r="J20" s="1300"/>
      <c r="K20" s="1300"/>
      <c r="L20" s="1300"/>
      <c r="M20" s="1300"/>
      <c r="N20" s="1300"/>
      <c r="O20" s="1300"/>
      <c r="P20" s="1300"/>
      <c r="Q20" s="1300"/>
      <c r="R20" s="1300"/>
      <c r="S20" s="1300"/>
      <c r="T20" s="1302"/>
      <c r="U20" s="568"/>
    </row>
    <row r="21" spans="1:21" ht="17" customHeight="1">
      <c r="A21" s="578"/>
      <c r="B21" s="568"/>
      <c r="C21" s="568" t="s">
        <v>99</v>
      </c>
      <c r="D21" s="568"/>
      <c r="E21" s="580"/>
      <c r="F21" s="578"/>
      <c r="G21" s="1229"/>
      <c r="H21" s="568"/>
      <c r="I21" s="568"/>
      <c r="J21" s="568"/>
      <c r="K21" s="568"/>
      <c r="L21" s="568"/>
      <c r="M21" s="568"/>
      <c r="N21" s="568"/>
      <c r="O21" s="568"/>
      <c r="P21" s="568"/>
      <c r="Q21" s="568"/>
      <c r="R21" s="568"/>
      <c r="S21" s="568"/>
      <c r="T21" s="580"/>
      <c r="U21" s="568"/>
    </row>
    <row r="22" spans="1:21" ht="17" customHeight="1">
      <c r="A22" s="578"/>
      <c r="B22" s="568"/>
      <c r="C22" s="568" t="s">
        <v>100</v>
      </c>
      <c r="D22" s="568"/>
      <c r="E22" s="580"/>
      <c r="F22" s="578"/>
      <c r="G22" s="1229"/>
      <c r="H22" s="1214" t="s">
        <v>101</v>
      </c>
      <c r="I22" s="1214"/>
      <c r="J22" s="1214"/>
      <c r="K22" s="1214"/>
      <c r="L22" s="1214"/>
      <c r="M22" s="1214"/>
      <c r="N22" s="1214"/>
      <c r="O22" s="1214"/>
      <c r="P22" s="1214"/>
      <c r="Q22" s="1214"/>
      <c r="R22" s="1214"/>
      <c r="S22" s="1214"/>
      <c r="T22" s="1215"/>
      <c r="U22" s="568"/>
    </row>
    <row r="23" spans="1:21" ht="17" customHeight="1">
      <c r="A23" s="578"/>
      <c r="B23" s="568"/>
      <c r="C23" s="568"/>
      <c r="D23" s="568"/>
      <c r="E23" s="580"/>
      <c r="F23" s="578"/>
      <c r="G23" s="1299"/>
      <c r="H23" s="1300"/>
      <c r="I23" s="1300"/>
      <c r="J23" s="1300"/>
      <c r="K23" s="1300"/>
      <c r="L23" s="1300"/>
      <c r="M23" s="1300"/>
      <c r="N23" s="1300"/>
      <c r="O23" s="1300"/>
      <c r="P23" s="1300"/>
      <c r="Q23" s="1300"/>
      <c r="R23" s="1300"/>
      <c r="S23" s="1300"/>
      <c r="T23" s="1302"/>
      <c r="U23" s="568"/>
    </row>
    <row r="24" spans="1:21" ht="17" customHeight="1">
      <c r="A24" s="578"/>
      <c r="B24" s="568"/>
      <c r="C24" s="568"/>
      <c r="D24" s="568"/>
      <c r="E24" s="580"/>
      <c r="F24" s="578"/>
      <c r="G24" s="1229"/>
      <c r="H24" s="568"/>
      <c r="I24" s="1229"/>
      <c r="J24" s="568"/>
      <c r="K24" s="641"/>
      <c r="L24" s="568"/>
      <c r="M24" s="568"/>
      <c r="N24" s="641"/>
      <c r="O24" s="568"/>
      <c r="P24" s="568"/>
      <c r="Q24" s="568"/>
      <c r="R24" s="1229"/>
      <c r="S24" s="568"/>
      <c r="T24" s="580"/>
      <c r="U24" s="568"/>
    </row>
    <row r="25" spans="1:21" ht="17" customHeight="1">
      <c r="A25" s="578"/>
      <c r="B25" s="1491" t="s">
        <v>102</v>
      </c>
      <c r="C25" s="568"/>
      <c r="D25" s="568"/>
      <c r="E25" s="580"/>
      <c r="F25" s="578"/>
      <c r="G25" s="1229"/>
      <c r="H25" s="1294" t="s">
        <v>549</v>
      </c>
      <c r="I25" s="1229"/>
      <c r="J25" s="1294" t="s">
        <v>1859</v>
      </c>
      <c r="K25" s="641"/>
      <c r="L25" s="568"/>
      <c r="M25" s="1294" t="s">
        <v>103</v>
      </c>
      <c r="N25" s="641"/>
      <c r="O25" s="568"/>
      <c r="P25" s="1294" t="s">
        <v>104</v>
      </c>
      <c r="Q25" s="568"/>
      <c r="R25" s="1229"/>
      <c r="S25" s="1294" t="s">
        <v>105</v>
      </c>
      <c r="T25" s="580"/>
      <c r="U25" s="568"/>
    </row>
    <row r="26" spans="1:21" ht="17" customHeight="1">
      <c r="A26" s="578"/>
      <c r="B26" s="568"/>
      <c r="C26" s="568"/>
      <c r="D26" s="570"/>
      <c r="E26" s="571"/>
      <c r="F26" s="578"/>
      <c r="G26" s="1299"/>
      <c r="H26" s="1300"/>
      <c r="I26" s="1299"/>
      <c r="J26" s="1500" t="s">
        <v>462</v>
      </c>
      <c r="K26" s="1301"/>
      <c r="L26" s="1300"/>
      <c r="M26" s="1500" t="s">
        <v>463</v>
      </c>
      <c r="N26" s="1301"/>
      <c r="O26" s="1300"/>
      <c r="P26" s="1500" t="s">
        <v>464</v>
      </c>
      <c r="Q26" s="1300"/>
      <c r="R26" s="1299"/>
      <c r="S26" s="1500" t="s">
        <v>61</v>
      </c>
      <c r="T26" s="1302"/>
      <c r="U26" s="568"/>
    </row>
    <row r="27" spans="1:21" ht="17" customHeight="1">
      <c r="A27" s="578"/>
      <c r="B27" s="568" t="s">
        <v>106</v>
      </c>
      <c r="C27" s="1225" t="s">
        <v>2751</v>
      </c>
      <c r="D27" s="570"/>
      <c r="E27" s="571"/>
      <c r="F27" s="1295" t="s">
        <v>474</v>
      </c>
      <c r="G27" s="1229"/>
      <c r="H27" s="568" t="s">
        <v>107</v>
      </c>
      <c r="I27" s="1492" t="s">
        <v>1876</v>
      </c>
      <c r="J27" s="1016">
        <v>0</v>
      </c>
      <c r="K27" s="1086"/>
      <c r="L27" s="1039"/>
      <c r="M27" s="1501" t="str">
        <f>IF(ISERR(J27/J$32)," ",J27/J$32)</f>
        <v xml:space="preserve"> </v>
      </c>
      <c r="N27" s="1086"/>
      <c r="O27" s="1039"/>
      <c r="P27" s="1501"/>
      <c r="Q27" s="1039"/>
      <c r="R27" s="1229"/>
      <c r="S27" s="1502"/>
      <c r="T27" s="580"/>
      <c r="U27" s="568"/>
    </row>
    <row r="28" spans="1:21" ht="17" customHeight="1">
      <c r="A28" s="578"/>
      <c r="B28" s="568"/>
      <c r="C28" s="1225" t="s">
        <v>108</v>
      </c>
      <c r="D28" s="570"/>
      <c r="E28" s="571"/>
      <c r="F28" s="1295" t="s">
        <v>477</v>
      </c>
      <c r="G28" s="1229"/>
      <c r="H28" s="568" t="s">
        <v>109</v>
      </c>
      <c r="I28" s="1229"/>
      <c r="J28" s="1016">
        <v>0</v>
      </c>
      <c r="K28" s="1086"/>
      <c r="L28" s="1039"/>
      <c r="M28" s="1501" t="str">
        <f>IF(ISERR(J28/J$32)," ",J28/J$32)</f>
        <v xml:space="preserve"> </v>
      </c>
      <c r="N28" s="1086"/>
      <c r="O28" s="1039"/>
      <c r="P28" s="1501"/>
      <c r="Q28" s="1039"/>
      <c r="R28" s="1229"/>
      <c r="S28" s="1502"/>
      <c r="T28" s="580"/>
      <c r="U28" s="568"/>
    </row>
    <row r="29" spans="1:21" ht="17" customHeight="1">
      <c r="A29" s="578"/>
      <c r="B29" s="568"/>
      <c r="C29" s="1225" t="s">
        <v>110</v>
      </c>
      <c r="D29" s="570"/>
      <c r="E29" s="571"/>
      <c r="F29" s="1295" t="s">
        <v>2204</v>
      </c>
      <c r="G29" s="1229"/>
      <c r="H29" s="568" t="s">
        <v>111</v>
      </c>
      <c r="I29" s="1229"/>
      <c r="J29" s="1016">
        <v>0</v>
      </c>
      <c r="K29" s="1086"/>
      <c r="L29" s="1039"/>
      <c r="M29" s="1501" t="str">
        <f>IF(ISERR(J29/J$32)," ",J29/J$32)</f>
        <v xml:space="preserve"> </v>
      </c>
      <c r="N29" s="1086"/>
      <c r="O29" s="1039"/>
      <c r="P29" s="1501"/>
      <c r="Q29" s="1039"/>
      <c r="R29" s="1229"/>
      <c r="S29" s="1502"/>
      <c r="T29" s="580"/>
      <c r="U29" s="568"/>
    </row>
    <row r="30" spans="1:21" ht="17" customHeight="1">
      <c r="A30" s="578"/>
      <c r="B30" s="568"/>
      <c r="C30" s="570"/>
      <c r="D30" s="570"/>
      <c r="E30" s="571"/>
      <c r="F30" s="1295" t="s">
        <v>335</v>
      </c>
      <c r="G30" s="1229"/>
      <c r="H30" s="568" t="s">
        <v>112</v>
      </c>
      <c r="I30" s="1229"/>
      <c r="J30" s="1016">
        <v>0</v>
      </c>
      <c r="K30" s="1086"/>
      <c r="L30" s="1039"/>
      <c r="M30" s="1501" t="str">
        <f>IF(ISERR(J30/J$32)," ",J30/J$32)</f>
        <v xml:space="preserve"> </v>
      </c>
      <c r="N30" s="1086"/>
      <c r="O30" s="1039"/>
      <c r="P30" s="1501"/>
      <c r="Q30" s="1039"/>
      <c r="R30" s="1229"/>
      <c r="S30" s="1502"/>
      <c r="T30" s="580"/>
      <c r="U30" s="568"/>
    </row>
    <row r="31" spans="1:21" ht="17" customHeight="1">
      <c r="A31" s="578"/>
      <c r="B31" s="568" t="s">
        <v>113</v>
      </c>
      <c r="C31" s="569" t="s">
        <v>114</v>
      </c>
      <c r="D31" s="570"/>
      <c r="E31" s="571"/>
      <c r="F31" s="1295" t="s">
        <v>72</v>
      </c>
      <c r="G31" s="1229"/>
      <c r="H31" s="568" t="s">
        <v>115</v>
      </c>
      <c r="I31" s="1229"/>
      <c r="J31" s="1016">
        <v>0</v>
      </c>
      <c r="K31" s="1086"/>
      <c r="L31" s="1039"/>
      <c r="M31" s="1501"/>
      <c r="N31" s="1086"/>
      <c r="O31" s="1039"/>
      <c r="P31" s="793"/>
      <c r="Q31" s="1039"/>
      <c r="R31" s="1229"/>
      <c r="S31" s="793"/>
      <c r="T31" s="580"/>
      <c r="U31" s="568"/>
    </row>
    <row r="32" spans="1:21" ht="17" customHeight="1">
      <c r="A32" s="578"/>
      <c r="B32" s="568"/>
      <c r="C32" s="570"/>
      <c r="D32" s="570"/>
      <c r="E32" s="571"/>
      <c r="F32" s="1295" t="s">
        <v>73</v>
      </c>
      <c r="G32" s="1503"/>
      <c r="H32" s="1504" t="s">
        <v>46</v>
      </c>
      <c r="I32" s="1505" t="s">
        <v>1876</v>
      </c>
      <c r="J32" s="1506">
        <f>+J31+J27</f>
        <v>0</v>
      </c>
      <c r="K32" s="1507"/>
      <c r="L32" s="1508"/>
      <c r="M32" s="1509">
        <f>SUM(M27:M31)</f>
        <v>0</v>
      </c>
      <c r="N32" s="1507"/>
      <c r="O32" s="636"/>
      <c r="P32" s="1510"/>
      <c r="Q32" s="636"/>
      <c r="R32" s="1503"/>
      <c r="S32" s="1509"/>
      <c r="T32" s="1511"/>
      <c r="U32" s="568"/>
    </row>
    <row r="33" spans="1:21" ht="17" customHeight="1">
      <c r="A33" s="578"/>
      <c r="B33" s="568" t="s">
        <v>116</v>
      </c>
      <c r="C33" s="569" t="s">
        <v>117</v>
      </c>
      <c r="D33" s="570"/>
      <c r="E33" s="571"/>
      <c r="F33" s="578"/>
      <c r="G33" s="1229"/>
      <c r="H33" s="568"/>
      <c r="I33" s="570"/>
      <c r="J33" s="570"/>
      <c r="K33" s="570"/>
      <c r="L33" s="570"/>
      <c r="M33" s="570"/>
      <c r="N33" s="570"/>
      <c r="O33" s="570"/>
      <c r="P33" s="570"/>
      <c r="Q33" s="570"/>
      <c r="R33" s="570"/>
      <c r="S33" s="570"/>
      <c r="T33" s="580"/>
      <c r="U33" s="568"/>
    </row>
    <row r="34" spans="1:21" ht="17" customHeight="1">
      <c r="A34" s="578"/>
      <c r="B34" s="568"/>
      <c r="C34" s="569" t="s">
        <v>2752</v>
      </c>
      <c r="D34" s="570"/>
      <c r="E34" s="571"/>
      <c r="F34" s="578"/>
      <c r="G34" s="1229"/>
      <c r="H34" s="1214" t="s">
        <v>118</v>
      </c>
      <c r="I34" s="1214"/>
      <c r="J34" s="1214"/>
      <c r="K34" s="1214"/>
      <c r="L34" s="1214"/>
      <c r="M34" s="1214"/>
      <c r="N34" s="1214"/>
      <c r="O34" s="1214"/>
      <c r="P34" s="1214"/>
      <c r="Q34" s="1214"/>
      <c r="R34" s="1214"/>
      <c r="S34" s="1214"/>
      <c r="T34" s="1215"/>
      <c r="U34" s="568"/>
    </row>
    <row r="35" spans="1:21" ht="17" customHeight="1">
      <c r="A35" s="578"/>
      <c r="B35" s="568"/>
      <c r="C35" s="569" t="s">
        <v>2753</v>
      </c>
      <c r="D35" s="570"/>
      <c r="E35" s="571"/>
      <c r="F35" s="578"/>
      <c r="G35" s="1299"/>
      <c r="H35" s="1300"/>
      <c r="I35" s="1300"/>
      <c r="J35" s="1300"/>
      <c r="K35" s="1300"/>
      <c r="L35" s="1300"/>
      <c r="M35" s="1300"/>
      <c r="N35" s="1300"/>
      <c r="O35" s="1300"/>
      <c r="P35" s="1300"/>
      <c r="Q35" s="1300"/>
      <c r="R35" s="1300"/>
      <c r="S35" s="1300"/>
      <c r="T35" s="1302"/>
      <c r="U35" s="568"/>
    </row>
    <row r="36" spans="1:21" ht="17" customHeight="1">
      <c r="A36" s="578"/>
      <c r="B36" s="568"/>
      <c r="C36" s="569" t="s">
        <v>119</v>
      </c>
      <c r="D36" s="570"/>
      <c r="E36" s="571"/>
      <c r="F36" s="578"/>
      <c r="G36" s="1229"/>
      <c r="H36" s="568"/>
      <c r="I36" s="1229"/>
      <c r="J36" s="568"/>
      <c r="K36" s="641"/>
      <c r="L36" s="568"/>
      <c r="M36" s="568"/>
      <c r="N36" s="641"/>
      <c r="O36" s="568"/>
      <c r="P36" s="568"/>
      <c r="Q36" s="568"/>
      <c r="R36" s="1229"/>
      <c r="S36" s="568"/>
      <c r="T36" s="580"/>
      <c r="U36" s="568"/>
    </row>
    <row r="37" spans="1:21" ht="17" customHeight="1">
      <c r="A37" s="578"/>
      <c r="B37" s="568"/>
      <c r="C37" s="570"/>
      <c r="D37" s="570"/>
      <c r="E37" s="571"/>
      <c r="F37" s="578"/>
      <c r="G37" s="1229"/>
      <c r="H37" s="1294" t="s">
        <v>549</v>
      </c>
      <c r="I37" s="1229"/>
      <c r="J37" s="1294" t="s">
        <v>1859</v>
      </c>
      <c r="K37" s="641"/>
      <c r="L37" s="568"/>
      <c r="M37" s="1294" t="s">
        <v>103</v>
      </c>
      <c r="N37" s="641"/>
      <c r="O37" s="568"/>
      <c r="P37" s="1294" t="s">
        <v>104</v>
      </c>
      <c r="Q37" s="568"/>
      <c r="R37" s="1229"/>
      <c r="S37" s="1294" t="s">
        <v>105</v>
      </c>
      <c r="T37" s="580"/>
      <c r="U37" s="568"/>
    </row>
    <row r="38" spans="1:21" ht="17" customHeight="1">
      <c r="A38" s="578"/>
      <c r="B38" s="568" t="s">
        <v>120</v>
      </c>
      <c r="C38" s="569" t="s">
        <v>1251</v>
      </c>
      <c r="E38" s="1198"/>
      <c r="F38" s="578"/>
      <c r="G38" s="1299"/>
      <c r="H38" s="1300"/>
      <c r="I38" s="1299"/>
      <c r="J38" s="1500" t="s">
        <v>462</v>
      </c>
      <c r="K38" s="1301"/>
      <c r="L38" s="1300"/>
      <c r="M38" s="1500" t="s">
        <v>463</v>
      </c>
      <c r="N38" s="1301"/>
      <c r="O38" s="1300"/>
      <c r="P38" s="1500" t="s">
        <v>464</v>
      </c>
      <c r="Q38" s="1300"/>
      <c r="R38" s="1299"/>
      <c r="S38" s="1500" t="s">
        <v>61</v>
      </c>
      <c r="T38" s="1302"/>
      <c r="U38" s="568"/>
    </row>
    <row r="39" spans="1:21" ht="17" customHeight="1">
      <c r="A39" s="578"/>
      <c r="B39" s="568"/>
      <c r="C39" s="569" t="s">
        <v>1252</v>
      </c>
      <c r="E39" s="1198"/>
      <c r="F39" s="1295" t="s">
        <v>74</v>
      </c>
      <c r="G39" s="1229"/>
      <c r="H39" s="568" t="s">
        <v>107</v>
      </c>
      <c r="I39" s="1492" t="s">
        <v>1876</v>
      </c>
      <c r="J39" s="1016">
        <f>+$J$44*M39</f>
        <v>420983.22076488601</v>
      </c>
      <c r="K39" s="641"/>
      <c r="L39" s="568"/>
      <c r="M39" s="793">
        <v>0.84109464692823099</v>
      </c>
      <c r="N39" s="641"/>
      <c r="O39" s="568"/>
      <c r="P39" s="1502">
        <v>7.2490227074246363E-2</v>
      </c>
      <c r="Q39" s="568"/>
      <c r="R39" s="1229"/>
      <c r="S39" s="793">
        <f>M39*P39</f>
        <v>6.0971141946760538E-2</v>
      </c>
      <c r="T39" s="580"/>
      <c r="U39" s="568"/>
    </row>
    <row r="40" spans="1:21" ht="17" customHeight="1">
      <c r="A40" s="578"/>
      <c r="B40" s="568"/>
      <c r="C40" s="569" t="s">
        <v>1024</v>
      </c>
      <c r="E40" s="1198"/>
      <c r="F40" s="1295" t="s">
        <v>75</v>
      </c>
      <c r="G40" s="1229"/>
      <c r="H40" s="568" t="s">
        <v>109</v>
      </c>
      <c r="I40" s="1229"/>
      <c r="J40" s="1016">
        <f>+$J$44*M40</f>
        <v>25025.912499999999</v>
      </c>
      <c r="K40" s="641"/>
      <c r="L40" s="568"/>
      <c r="M40" s="793">
        <v>0.05</v>
      </c>
      <c r="N40" s="641"/>
      <c r="O40" s="568"/>
      <c r="P40" s="1502">
        <v>3.8820928276339067E-2</v>
      </c>
      <c r="Q40" s="568"/>
      <c r="R40" s="1229"/>
      <c r="S40" s="793">
        <f>M40*P40</f>
        <v>1.9410464138169535E-3</v>
      </c>
      <c r="T40" s="580"/>
      <c r="U40" s="568"/>
    </row>
    <row r="41" spans="1:21" ht="17" customHeight="1">
      <c r="A41" s="578"/>
      <c r="B41" s="568"/>
      <c r="C41" s="569" t="s">
        <v>1025</v>
      </c>
      <c r="E41" s="1198"/>
      <c r="F41" s="1295" t="s">
        <v>76</v>
      </c>
      <c r="G41" s="1229"/>
      <c r="H41" s="568" t="s">
        <v>111</v>
      </c>
      <c r="I41" s="1229"/>
      <c r="J41" s="1016">
        <v>0</v>
      </c>
      <c r="K41" s="641"/>
      <c r="L41" s="568"/>
      <c r="M41" s="793">
        <v>0</v>
      </c>
      <c r="N41" s="641"/>
      <c r="O41" s="568"/>
      <c r="P41" s="1512">
        <f>P29</f>
        <v>0</v>
      </c>
      <c r="Q41" s="568"/>
      <c r="R41" s="1229"/>
      <c r="S41" s="793">
        <f>M41*P41</f>
        <v>0</v>
      </c>
      <c r="T41" s="580"/>
      <c r="U41" s="568"/>
    </row>
    <row r="42" spans="1:21" ht="17" customHeight="1">
      <c r="A42" s="578"/>
      <c r="B42" s="568"/>
      <c r="C42" s="569" t="s">
        <v>1026</v>
      </c>
      <c r="E42" s="1198"/>
      <c r="F42" s="1295" t="s">
        <v>77</v>
      </c>
      <c r="G42" s="1229"/>
      <c r="H42" s="568" t="s">
        <v>112</v>
      </c>
      <c r="I42" s="1229"/>
      <c r="J42" s="1016">
        <v>0</v>
      </c>
      <c r="K42" s="641"/>
      <c r="L42" s="568"/>
      <c r="M42" s="793">
        <v>0</v>
      </c>
      <c r="N42" s="641"/>
      <c r="O42" s="568"/>
      <c r="P42" s="1512">
        <f>P30</f>
        <v>0</v>
      </c>
      <c r="Q42" s="568"/>
      <c r="R42" s="1229"/>
      <c r="S42" s="793">
        <f>M42*P42</f>
        <v>0</v>
      </c>
      <c r="T42" s="580"/>
      <c r="U42" s="568"/>
    </row>
    <row r="43" spans="1:21" ht="17" customHeight="1">
      <c r="A43" s="578"/>
      <c r="B43" s="568"/>
      <c r="C43" s="569" t="s">
        <v>1027</v>
      </c>
      <c r="E43" s="1198"/>
      <c r="F43" s="1295" t="s">
        <v>78</v>
      </c>
      <c r="G43" s="1229"/>
      <c r="H43" s="568" t="s">
        <v>115</v>
      </c>
      <c r="I43" s="1229"/>
      <c r="J43" s="1016">
        <f>+$J$44*M43</f>
        <v>54509.116735113937</v>
      </c>
      <c r="K43" s="641"/>
      <c r="L43" s="568"/>
      <c r="M43" s="793">
        <v>0.108905353071769</v>
      </c>
      <c r="N43" s="641"/>
      <c r="O43" s="568"/>
      <c r="P43" s="793">
        <f>IF(ISERR(S43/M43)," ",S43/M43)</f>
        <v>-3.1835164003462846</v>
      </c>
      <c r="Q43" s="568"/>
      <c r="R43" s="1229"/>
      <c r="S43" s="793">
        <f>S44-SUM(S39:S42)</f>
        <v>-0.34670197758947924</v>
      </c>
      <c r="T43" s="580"/>
      <c r="U43" s="568"/>
    </row>
    <row r="44" spans="1:21" ht="17" customHeight="1">
      <c r="A44" s="578"/>
      <c r="B44" s="568"/>
      <c r="C44" s="569"/>
      <c r="E44" s="1198"/>
      <c r="F44" s="1295"/>
      <c r="G44" s="1503"/>
      <c r="H44" s="1504" t="s">
        <v>46</v>
      </c>
      <c r="I44" s="1505" t="s">
        <v>1876</v>
      </c>
      <c r="J44" s="1506">
        <v>500518.24999999994</v>
      </c>
      <c r="K44" s="1507"/>
      <c r="L44" s="1508"/>
      <c r="M44" s="1509">
        <f>SUM(M39:M43)</f>
        <v>1</v>
      </c>
      <c r="N44" s="1507"/>
      <c r="O44" s="636"/>
      <c r="P44" s="1510"/>
      <c r="Q44" s="636"/>
      <c r="R44" s="1503"/>
      <c r="S44" s="1509">
        <f>+P14</f>
        <v>-0.28378978922890175</v>
      </c>
      <c r="T44" s="1511"/>
      <c r="U44" s="568"/>
    </row>
    <row r="45" spans="1:21" ht="17" customHeight="1">
      <c r="A45" s="578"/>
      <c r="B45" s="1491" t="s">
        <v>1028</v>
      </c>
      <c r="E45" s="1198"/>
      <c r="F45" s="578"/>
      <c r="G45" s="568"/>
      <c r="H45" s="568"/>
      <c r="I45" s="568"/>
      <c r="J45" s="568"/>
      <c r="K45" s="568"/>
      <c r="L45" s="568"/>
      <c r="M45" s="568"/>
      <c r="N45" s="568"/>
      <c r="O45" s="568"/>
      <c r="P45" s="568"/>
      <c r="Q45" s="568"/>
      <c r="R45" s="568"/>
      <c r="S45" s="568"/>
      <c r="T45" s="580"/>
      <c r="U45" s="568"/>
    </row>
    <row r="46" spans="1:21" ht="17" customHeight="1">
      <c r="A46" s="578"/>
      <c r="B46" s="568"/>
      <c r="C46" s="569" t="s">
        <v>1029</v>
      </c>
      <c r="E46" s="1198"/>
      <c r="F46" s="578"/>
      <c r="G46" s="568"/>
      <c r="H46" s="568"/>
      <c r="I46" s="568"/>
      <c r="J46" s="568"/>
      <c r="K46" s="568"/>
      <c r="L46" s="568"/>
      <c r="M46" s="568"/>
      <c r="N46" s="568"/>
      <c r="O46" s="568"/>
      <c r="P46" s="568"/>
      <c r="Q46" s="568"/>
      <c r="R46" s="568"/>
      <c r="S46" s="568"/>
      <c r="T46" s="580"/>
      <c r="U46" s="568"/>
    </row>
    <row r="47" spans="1:21" ht="17" customHeight="1">
      <c r="A47" s="578"/>
      <c r="B47" s="568"/>
      <c r="C47" s="569" t="s">
        <v>1030</v>
      </c>
      <c r="E47" s="1198"/>
      <c r="F47" s="578"/>
      <c r="G47" s="568"/>
      <c r="H47" s="568"/>
      <c r="I47" s="568"/>
      <c r="J47" s="568"/>
      <c r="K47" s="568"/>
      <c r="L47" s="568"/>
      <c r="M47" s="568"/>
      <c r="N47" s="568"/>
      <c r="O47" s="568"/>
      <c r="P47" s="568"/>
      <c r="Q47" s="568"/>
      <c r="R47" s="568"/>
      <c r="S47" s="568"/>
      <c r="T47" s="580"/>
      <c r="U47" s="568"/>
    </row>
    <row r="48" spans="1:21" ht="17" customHeight="1">
      <c r="A48" s="578"/>
      <c r="B48" s="568"/>
      <c r="C48" s="569" t="s">
        <v>1031</v>
      </c>
      <c r="E48" s="1198"/>
      <c r="F48" s="578"/>
      <c r="G48" s="568"/>
      <c r="H48" s="568"/>
      <c r="I48" s="570"/>
      <c r="J48" s="570"/>
      <c r="K48" s="570"/>
      <c r="L48" s="570"/>
      <c r="M48" s="570"/>
      <c r="N48" s="570"/>
      <c r="O48" s="570"/>
      <c r="P48" s="570"/>
      <c r="Q48" s="570"/>
      <c r="R48" s="570"/>
      <c r="S48" s="570"/>
      <c r="T48" s="580"/>
      <c r="U48" s="568"/>
    </row>
    <row r="49" spans="1:21" ht="17" customHeight="1">
      <c r="A49" s="578"/>
      <c r="B49" s="568"/>
      <c r="C49" s="569"/>
      <c r="E49" s="1198"/>
      <c r="F49" s="578"/>
      <c r="G49" s="568"/>
      <c r="H49" s="568"/>
      <c r="I49" s="570"/>
      <c r="J49" s="570"/>
      <c r="K49" s="570"/>
      <c r="L49" s="570"/>
      <c r="M49" s="570"/>
      <c r="N49" s="570"/>
      <c r="O49" s="570"/>
      <c r="P49" s="570"/>
      <c r="Q49" s="570"/>
      <c r="R49" s="570"/>
      <c r="S49" s="570"/>
      <c r="T49" s="580"/>
      <c r="U49" s="568"/>
    </row>
    <row r="50" spans="1:21" ht="17" customHeight="1">
      <c r="A50" s="578"/>
      <c r="B50" s="568"/>
      <c r="C50" s="568"/>
      <c r="E50" s="1198"/>
      <c r="F50" s="578"/>
      <c r="G50" s="568"/>
      <c r="H50" s="568"/>
      <c r="I50" s="570"/>
      <c r="J50" s="570"/>
      <c r="K50" s="570"/>
      <c r="L50" s="570"/>
      <c r="M50" s="570"/>
      <c r="N50" s="570"/>
      <c r="O50" s="570"/>
      <c r="P50" s="570"/>
      <c r="Q50" s="570"/>
      <c r="R50" s="570"/>
      <c r="S50" s="570"/>
      <c r="T50" s="580"/>
      <c r="U50" s="568"/>
    </row>
    <row r="51" spans="1:21" ht="17" customHeight="1">
      <c r="A51" s="578"/>
      <c r="B51" s="568" t="s">
        <v>1032</v>
      </c>
      <c r="C51" s="569" t="s">
        <v>1033</v>
      </c>
      <c r="E51" s="1198"/>
      <c r="F51" s="578"/>
      <c r="G51" s="1225" t="s">
        <v>1034</v>
      </c>
      <c r="I51" s="568"/>
      <c r="J51" s="568"/>
      <c r="K51" s="568"/>
      <c r="L51" s="568"/>
      <c r="M51" s="568"/>
      <c r="N51" s="568"/>
      <c r="O51" s="568"/>
      <c r="P51" s="568"/>
      <c r="Q51" s="568"/>
      <c r="R51" s="568"/>
      <c r="S51" s="568"/>
      <c r="T51" s="580"/>
      <c r="U51" s="568"/>
    </row>
    <row r="52" spans="1:21" ht="17" customHeight="1">
      <c r="A52" s="578"/>
      <c r="B52" s="568"/>
      <c r="C52" s="568"/>
      <c r="E52" s="1198"/>
      <c r="F52" s="578"/>
      <c r="G52" s="1225" t="s">
        <v>1035</v>
      </c>
      <c r="I52" s="568"/>
      <c r="J52" s="568"/>
      <c r="K52" s="568"/>
      <c r="L52" s="568"/>
      <c r="M52" s="568"/>
      <c r="N52" s="568"/>
      <c r="O52" s="568"/>
      <c r="P52" s="568"/>
      <c r="Q52" s="568"/>
      <c r="R52" s="568"/>
      <c r="S52" s="568"/>
      <c r="T52" s="580"/>
      <c r="U52" s="568"/>
    </row>
    <row r="53" spans="1:21" ht="17" customHeight="1">
      <c r="A53" s="578"/>
      <c r="B53" s="568" t="s">
        <v>106</v>
      </c>
      <c r="C53" s="1225" t="s">
        <v>1036</v>
      </c>
      <c r="E53" s="1198"/>
      <c r="F53" s="578"/>
      <c r="G53" s="1513" t="s">
        <v>2754</v>
      </c>
      <c r="I53" s="568"/>
      <c r="J53" s="568"/>
      <c r="K53" s="568"/>
      <c r="L53" s="568"/>
      <c r="M53" s="568"/>
      <c r="N53" s="568"/>
      <c r="O53" s="568"/>
      <c r="P53" s="568"/>
      <c r="Q53" s="568"/>
      <c r="R53" s="568"/>
      <c r="S53" s="568"/>
      <c r="T53" s="580"/>
      <c r="U53" s="568"/>
    </row>
    <row r="54" spans="1:21" ht="17" customHeight="1">
      <c r="A54" s="578"/>
      <c r="B54" s="568"/>
      <c r="C54" s="1225" t="s">
        <v>1037</v>
      </c>
      <c r="E54" s="1198"/>
      <c r="F54" s="578"/>
      <c r="G54" s="1225" t="s">
        <v>1038</v>
      </c>
      <c r="I54" s="568"/>
      <c r="J54" s="568"/>
      <c r="K54" s="568"/>
      <c r="L54" s="568"/>
      <c r="M54" s="568"/>
      <c r="N54" s="568"/>
      <c r="O54" s="568"/>
      <c r="P54" s="568"/>
      <c r="Q54" s="568"/>
      <c r="R54" s="568"/>
      <c r="S54" s="568"/>
      <c r="T54" s="580"/>
      <c r="U54" s="568"/>
    </row>
    <row r="55" spans="1:21" ht="17" customHeight="1">
      <c r="A55" s="578"/>
      <c r="B55" s="568"/>
      <c r="C55" s="1225" t="s">
        <v>1039</v>
      </c>
      <c r="E55" s="1198"/>
      <c r="F55" s="578"/>
      <c r="G55" s="1225" t="s">
        <v>1040</v>
      </c>
      <c r="H55" s="570"/>
      <c r="I55" s="568"/>
      <c r="J55" s="568"/>
      <c r="K55" s="568"/>
      <c r="L55" s="568"/>
      <c r="M55" s="568"/>
      <c r="N55" s="568"/>
      <c r="O55" s="568"/>
      <c r="P55" s="568"/>
      <c r="Q55" s="568"/>
      <c r="R55" s="568"/>
      <c r="S55" s="568"/>
      <c r="T55" s="580"/>
      <c r="U55" s="568"/>
    </row>
    <row r="56" spans="1:21" ht="17" customHeight="1">
      <c r="A56" s="578"/>
      <c r="B56" s="568" t="s">
        <v>716</v>
      </c>
      <c r="C56" s="570"/>
      <c r="E56" s="1198"/>
      <c r="F56" s="578"/>
      <c r="G56" s="568"/>
      <c r="H56" s="568"/>
      <c r="I56" s="568"/>
      <c r="J56" s="568"/>
      <c r="K56" s="568"/>
      <c r="L56" s="568"/>
      <c r="M56" s="568"/>
      <c r="N56" s="568"/>
      <c r="O56" s="568"/>
      <c r="P56" s="568"/>
      <c r="Q56" s="568"/>
      <c r="R56" s="568"/>
      <c r="S56" s="568"/>
      <c r="T56" s="580"/>
      <c r="U56" s="568"/>
    </row>
    <row r="57" spans="1:21" ht="17" customHeight="1">
      <c r="A57" s="578"/>
      <c r="B57" s="568" t="s">
        <v>113</v>
      </c>
      <c r="C57" s="1225" t="s">
        <v>1041</v>
      </c>
      <c r="E57" s="1198"/>
      <c r="F57" s="578"/>
      <c r="G57" s="568" t="s">
        <v>1042</v>
      </c>
      <c r="H57" s="568"/>
      <c r="I57" s="568"/>
      <c r="J57" s="568"/>
      <c r="K57" s="568"/>
      <c r="L57" s="568"/>
      <c r="M57" s="568"/>
      <c r="N57" s="568"/>
      <c r="O57" s="568"/>
      <c r="P57" s="568"/>
      <c r="Q57" s="568"/>
      <c r="R57" s="568"/>
      <c r="S57" s="568"/>
      <c r="T57" s="580"/>
      <c r="U57" s="568"/>
    </row>
    <row r="58" spans="1:21" ht="17" customHeight="1">
      <c r="A58" s="578"/>
      <c r="B58" s="568"/>
      <c r="C58" s="1225" t="s">
        <v>1043</v>
      </c>
      <c r="E58" s="1198"/>
      <c r="F58" s="578"/>
      <c r="G58" s="568"/>
      <c r="H58" s="568"/>
      <c r="I58" s="568"/>
      <c r="J58" s="568"/>
      <c r="K58" s="568"/>
      <c r="L58" s="568"/>
      <c r="M58" s="568"/>
      <c r="N58" s="568"/>
      <c r="O58" s="568"/>
      <c r="P58" s="568"/>
      <c r="Q58" s="568"/>
      <c r="R58" s="568"/>
      <c r="S58" s="568"/>
      <c r="T58" s="580"/>
      <c r="U58" s="568"/>
    </row>
    <row r="59" spans="1:21" ht="17" customHeight="1">
      <c r="A59" s="578"/>
      <c r="B59" s="568"/>
      <c r="C59" s="1225" t="s">
        <v>1039</v>
      </c>
      <c r="E59" s="1198"/>
      <c r="F59" s="578"/>
      <c r="G59" s="568"/>
      <c r="H59" s="568"/>
      <c r="I59" s="568"/>
      <c r="J59" s="568"/>
      <c r="K59" s="568"/>
      <c r="L59" s="568"/>
      <c r="M59" s="568"/>
      <c r="N59" s="568"/>
      <c r="O59" s="568"/>
      <c r="P59" s="568"/>
      <c r="Q59" s="568"/>
      <c r="R59" s="568"/>
      <c r="S59" s="568"/>
      <c r="T59" s="580"/>
      <c r="U59" s="568"/>
    </row>
    <row r="60" spans="1:21" ht="17" customHeight="1">
      <c r="A60" s="578"/>
      <c r="B60" s="568"/>
      <c r="C60" s="570"/>
      <c r="E60" s="1198"/>
      <c r="F60" s="578"/>
      <c r="G60" s="568"/>
      <c r="H60" s="568"/>
      <c r="I60" s="568"/>
      <c r="J60" s="568"/>
      <c r="K60" s="568"/>
      <c r="L60" s="568"/>
      <c r="M60" s="568"/>
      <c r="N60" s="568"/>
      <c r="O60" s="568"/>
      <c r="P60" s="568"/>
      <c r="Q60" s="568"/>
      <c r="R60" s="568"/>
      <c r="S60" s="568"/>
      <c r="T60" s="580"/>
      <c r="U60" s="568"/>
    </row>
    <row r="61" spans="1:21" ht="17" customHeight="1">
      <c r="A61" s="578"/>
      <c r="B61" s="568"/>
      <c r="C61" s="570"/>
      <c r="E61" s="1198"/>
      <c r="F61" s="578"/>
      <c r="G61" s="568"/>
      <c r="H61" s="568"/>
      <c r="I61" s="568"/>
      <c r="J61" s="568"/>
      <c r="K61" s="568"/>
      <c r="L61" s="568"/>
      <c r="M61" s="568"/>
      <c r="N61" s="568"/>
      <c r="O61" s="568"/>
      <c r="P61" s="568"/>
      <c r="Q61" s="568"/>
      <c r="R61" s="568"/>
      <c r="S61" s="568"/>
      <c r="T61" s="580"/>
      <c r="U61" s="568"/>
    </row>
    <row r="62" spans="1:21" ht="17" customHeight="1">
      <c r="A62" s="578"/>
      <c r="B62" s="568"/>
      <c r="C62" s="570"/>
      <c r="E62" s="1198"/>
      <c r="F62" s="578"/>
      <c r="G62" s="568"/>
      <c r="H62" s="568"/>
      <c r="I62" s="568"/>
      <c r="J62" s="568"/>
      <c r="K62" s="568"/>
      <c r="L62" s="568"/>
      <c r="M62" s="568"/>
      <c r="N62" s="568"/>
      <c r="O62" s="568"/>
      <c r="P62" s="568"/>
      <c r="Q62" s="568"/>
      <c r="R62" s="568"/>
      <c r="S62" s="568"/>
      <c r="T62" s="580"/>
      <c r="U62" s="568"/>
    </row>
    <row r="63" spans="1:21" ht="17" customHeight="1">
      <c r="A63" s="578"/>
      <c r="B63" s="568"/>
      <c r="C63" s="570"/>
      <c r="E63" s="1198"/>
      <c r="F63" s="578"/>
      <c r="G63" s="568"/>
      <c r="H63" s="568"/>
      <c r="I63" s="568"/>
      <c r="J63" s="568"/>
      <c r="K63" s="568"/>
      <c r="L63" s="568"/>
      <c r="M63" s="568"/>
      <c r="N63" s="568"/>
      <c r="O63" s="568"/>
      <c r="P63" s="568"/>
      <c r="Q63" s="568"/>
      <c r="R63" s="568"/>
      <c r="S63" s="568"/>
      <c r="T63" s="580"/>
      <c r="U63" s="568"/>
    </row>
    <row r="64" spans="1:21" ht="17" customHeight="1">
      <c r="A64" s="578"/>
      <c r="B64" s="568"/>
      <c r="C64" s="570"/>
      <c r="E64" s="1198"/>
      <c r="F64" s="578"/>
      <c r="G64" s="568"/>
      <c r="H64" s="568"/>
      <c r="I64" s="568"/>
      <c r="J64" s="568"/>
      <c r="K64" s="568"/>
      <c r="L64" s="568"/>
      <c r="M64" s="568"/>
      <c r="N64" s="568"/>
      <c r="O64" s="568"/>
      <c r="P64" s="568"/>
      <c r="Q64" s="568"/>
      <c r="R64" s="568"/>
      <c r="S64" s="568"/>
      <c r="T64" s="580"/>
      <c r="U64" s="568"/>
    </row>
    <row r="65" spans="1:21" ht="17" customHeight="1" thickBot="1">
      <c r="A65" s="1316"/>
      <c r="B65" s="657"/>
      <c r="C65" s="657"/>
      <c r="D65" s="1514"/>
      <c r="E65" s="1515"/>
      <c r="F65" s="1316"/>
      <c r="G65" s="657"/>
      <c r="H65" s="657"/>
      <c r="I65" s="657"/>
      <c r="J65" s="657"/>
      <c r="K65" s="657"/>
      <c r="L65" s="657"/>
      <c r="M65" s="657"/>
      <c r="N65" s="657"/>
      <c r="O65" s="657"/>
      <c r="P65" s="657"/>
      <c r="Q65" s="657"/>
      <c r="R65" s="657"/>
      <c r="S65" s="657"/>
      <c r="T65" s="1317"/>
      <c r="U65" s="568"/>
    </row>
    <row r="66" spans="1:21" ht="17" customHeight="1">
      <c r="A66" s="568" t="s">
        <v>1412</v>
      </c>
      <c r="B66" s="568"/>
      <c r="C66" s="568"/>
      <c r="D66" s="568"/>
      <c r="E66" s="568"/>
      <c r="F66" s="568"/>
      <c r="G66" s="568"/>
      <c r="H66" s="568"/>
      <c r="I66" s="568"/>
      <c r="J66" s="568"/>
      <c r="K66" s="568"/>
      <c r="L66" s="568"/>
      <c r="M66" s="568"/>
      <c r="N66" s="568"/>
      <c r="O66" s="568"/>
      <c r="P66" s="568"/>
      <c r="Q66" s="568"/>
      <c r="R66" s="568"/>
      <c r="S66" s="1305" t="s">
        <v>1412</v>
      </c>
      <c r="T66" s="568"/>
      <c r="U66" s="568"/>
    </row>
    <row r="67" spans="1:21" ht="17" customHeight="1">
      <c r="A67" s="570" t="s">
        <v>76</v>
      </c>
      <c r="B67" s="570"/>
      <c r="C67" s="570"/>
      <c r="D67" s="570"/>
      <c r="E67" s="570"/>
      <c r="F67" s="570" t="s">
        <v>77</v>
      </c>
      <c r="G67" s="570"/>
      <c r="H67" s="570"/>
      <c r="I67" s="570"/>
      <c r="J67" s="570"/>
      <c r="K67" s="570"/>
      <c r="L67" s="570"/>
      <c r="M67" s="570"/>
      <c r="N67" s="570"/>
      <c r="O67" s="570"/>
      <c r="P67" s="570"/>
      <c r="Q67" s="570"/>
      <c r="R67" s="570"/>
      <c r="S67" s="570"/>
      <c r="T67" s="570"/>
      <c r="U67" s="568"/>
    </row>
    <row r="68" spans="1:21" ht="17" customHeight="1">
      <c r="A68" s="568"/>
      <c r="B68" s="568"/>
      <c r="C68" s="568"/>
      <c r="D68" s="568"/>
      <c r="E68" s="568"/>
      <c r="F68" s="568"/>
      <c r="G68" s="568"/>
      <c r="H68" s="568"/>
      <c r="I68" s="568"/>
      <c r="J68" s="568"/>
      <c r="K68" s="568"/>
      <c r="L68" s="568"/>
      <c r="M68" s="568"/>
      <c r="N68" s="568"/>
      <c r="O68" s="568"/>
      <c r="P68" s="568"/>
      <c r="Q68" s="568"/>
      <c r="R68" s="568"/>
      <c r="S68" s="568"/>
      <c r="T68" s="568"/>
      <c r="U68" s="568"/>
    </row>
    <row r="69" spans="1:21">
      <c r="A69" s="568"/>
      <c r="B69" s="568"/>
      <c r="C69" s="568"/>
      <c r="D69" s="568"/>
      <c r="E69" s="568"/>
    </row>
    <row r="70" spans="1:21">
      <c r="A70" s="568"/>
      <c r="B70" s="568"/>
      <c r="C70" s="568"/>
      <c r="D70" s="568"/>
      <c r="E70" s="568"/>
    </row>
    <row r="71" spans="1:21">
      <c r="A71" s="568"/>
      <c r="B71" s="568"/>
      <c r="C71" s="568"/>
      <c r="D71" s="568"/>
      <c r="E71" s="568"/>
    </row>
    <row r="72" spans="1:21">
      <c r="A72" s="568"/>
      <c r="B72" s="568"/>
      <c r="C72" s="568"/>
      <c r="D72" s="568"/>
      <c r="E72" s="568"/>
    </row>
    <row r="73" spans="1:21">
      <c r="A73" s="568"/>
      <c r="B73" s="568"/>
      <c r="C73" s="568"/>
      <c r="D73" s="568"/>
      <c r="E73" s="568"/>
    </row>
    <row r="74" spans="1:21">
      <c r="A74" s="568"/>
      <c r="B74" s="568"/>
      <c r="C74" s="568"/>
      <c r="D74" s="568"/>
      <c r="E74" s="568"/>
    </row>
    <row r="75" spans="1:21">
      <c r="A75" s="568"/>
      <c r="B75" s="568"/>
      <c r="C75" s="568"/>
      <c r="D75" s="568"/>
      <c r="E75" s="568"/>
    </row>
    <row r="76" spans="1:21">
      <c r="A76" s="568"/>
      <c r="B76" s="568"/>
      <c r="C76" s="568"/>
      <c r="D76" s="568"/>
      <c r="E76" s="568"/>
    </row>
    <row r="77" spans="1:21">
      <c r="A77" s="568"/>
      <c r="B77" s="568"/>
      <c r="C77" s="568"/>
      <c r="D77" s="568"/>
      <c r="E77" s="568"/>
    </row>
    <row r="78" spans="1:21">
      <c r="A78" s="568"/>
      <c r="B78" s="568"/>
      <c r="C78" s="568"/>
      <c r="D78" s="568"/>
      <c r="E78" s="568"/>
    </row>
    <row r="79" spans="1:21">
      <c r="A79" s="568"/>
      <c r="B79" s="568"/>
      <c r="C79" s="568"/>
      <c r="D79" s="568"/>
      <c r="E79" s="568"/>
    </row>
    <row r="80" spans="1:21">
      <c r="A80" s="568"/>
      <c r="B80" s="568"/>
      <c r="C80" s="568"/>
      <c r="D80" s="568"/>
      <c r="E80" s="568"/>
    </row>
    <row r="81" spans="1:5">
      <c r="A81" s="568"/>
      <c r="B81" s="568"/>
      <c r="C81" s="568"/>
      <c r="D81" s="568"/>
      <c r="E81" s="568"/>
    </row>
    <row r="82" spans="1:5">
      <c r="A82" s="568"/>
      <c r="B82" s="568"/>
      <c r="C82" s="568"/>
      <c r="D82" s="568"/>
      <c r="E82" s="568"/>
    </row>
    <row r="83" spans="1:5">
      <c r="A83" s="568"/>
      <c r="B83" s="568"/>
      <c r="C83" s="568"/>
      <c r="D83" s="568"/>
      <c r="E83" s="568"/>
    </row>
    <row r="84" spans="1:5">
      <c r="A84" s="568"/>
      <c r="B84" s="568"/>
      <c r="C84" s="568"/>
      <c r="D84" s="568"/>
      <c r="E84" s="568"/>
    </row>
    <row r="85" spans="1:5">
      <c r="A85" s="568"/>
      <c r="B85" s="568"/>
      <c r="C85" s="568"/>
      <c r="D85" s="568"/>
      <c r="E85" s="568"/>
    </row>
  </sheetData>
  <printOptions horizontalCentered="1"/>
  <pageMargins left="0.5" right="0.5" top="0.5" bottom="0.5" header="0.5" footer="0.5"/>
  <pageSetup scale="60" fitToWidth="2" orientation="portrait" r:id="rId1"/>
  <headerFooter alignWithMargins="0"/>
  <colBreaks count="1" manualBreakCount="1">
    <brk id="5"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V249"/>
  <sheetViews>
    <sheetView defaultGridColor="0" colorId="22" zoomScale="90" zoomScaleNormal="90" workbookViewId="0">
      <pane ySplit="9" topLeftCell="A10" activePane="bottomLeft" state="frozen"/>
      <selection pane="bottomLeft" activeCell="E113" sqref="E113"/>
    </sheetView>
  </sheetViews>
  <sheetFormatPr defaultColWidth="9.84375" defaultRowHeight="15.5"/>
  <cols>
    <col min="1" max="1" width="4.84375" style="126" customWidth="1"/>
    <col min="2" max="2" width="8.84375" style="1861" customWidth="1"/>
    <col min="3" max="3" width="33" style="126" customWidth="1"/>
    <col min="4" max="4" width="4.84375" style="126" customWidth="1"/>
    <col min="5" max="5" width="18" style="2011" customWidth="1"/>
    <col min="6" max="6" width="15.84375" style="126" customWidth="1"/>
    <col min="7" max="7" width="16.84375" style="126" customWidth="1"/>
    <col min="8" max="16384" width="9.84375" style="126"/>
  </cols>
  <sheetData>
    <row r="1" spans="1:256" ht="16" thickBot="1">
      <c r="A1" s="545" t="s">
        <v>3666</v>
      </c>
      <c r="B1" s="1862"/>
      <c r="C1" s="1863"/>
      <c r="D1" s="1863"/>
      <c r="E1" s="2032"/>
      <c r="F1" s="1863"/>
      <c r="G1" s="1863"/>
    </row>
    <row r="2" spans="1:256" ht="20" customHeight="1">
      <c r="A2" s="1864" t="s">
        <v>1044</v>
      </c>
      <c r="B2" s="1865"/>
      <c r="C2" s="1865"/>
      <c r="D2" s="1866"/>
      <c r="E2" s="2037"/>
      <c r="F2" s="1865"/>
      <c r="G2" s="1867"/>
    </row>
    <row r="3" spans="1:256" ht="20" customHeight="1">
      <c r="A3" s="1868" t="s">
        <v>1045</v>
      </c>
      <c r="B3" s="513"/>
      <c r="C3" s="1869"/>
      <c r="D3" s="513"/>
      <c r="E3" s="1997"/>
      <c r="F3" s="513"/>
      <c r="G3" s="1870"/>
    </row>
    <row r="4" spans="1:256" ht="18.899999999999999" customHeight="1">
      <c r="A4" s="1871" t="s">
        <v>1046</v>
      </c>
      <c r="G4" s="1872"/>
    </row>
    <row r="5" spans="1:256" ht="18.899999999999999" customHeight="1">
      <c r="A5" s="1873" t="s">
        <v>1047</v>
      </c>
      <c r="B5" s="1874"/>
      <c r="C5" s="1875"/>
      <c r="D5" s="1875"/>
      <c r="E5" s="2027"/>
      <c r="F5" s="1875"/>
      <c r="G5" s="1876"/>
    </row>
    <row r="6" spans="1:256" ht="14" customHeight="1">
      <c r="A6" s="1877"/>
      <c r="B6" s="1878"/>
      <c r="C6" s="102"/>
      <c r="D6" s="1879" t="s">
        <v>1048</v>
      </c>
      <c r="E6" s="2038" t="s">
        <v>1049</v>
      </c>
      <c r="F6" s="1879" t="s">
        <v>1049</v>
      </c>
      <c r="G6" s="1880" t="s">
        <v>1050</v>
      </c>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c r="IP6" s="102"/>
      <c r="IQ6" s="102"/>
      <c r="IR6" s="102"/>
      <c r="IS6" s="102"/>
      <c r="IT6" s="102"/>
      <c r="IU6" s="102"/>
      <c r="IV6" s="102"/>
    </row>
    <row r="7" spans="1:256" ht="14" customHeight="1">
      <c r="A7" s="1877"/>
      <c r="B7" s="1878"/>
      <c r="C7" s="102"/>
      <c r="D7" s="1879" t="s">
        <v>461</v>
      </c>
      <c r="E7" s="2038" t="s">
        <v>1051</v>
      </c>
      <c r="F7" s="1879" t="s">
        <v>2659</v>
      </c>
      <c r="G7" s="1880" t="s">
        <v>2660</v>
      </c>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c r="IP7" s="102"/>
      <c r="IQ7" s="102"/>
      <c r="IR7" s="102"/>
      <c r="IS7" s="102"/>
      <c r="IT7" s="102"/>
      <c r="IU7" s="102"/>
      <c r="IV7" s="102"/>
    </row>
    <row r="8" spans="1:256" ht="14" customHeight="1">
      <c r="A8" s="1881" t="s">
        <v>35</v>
      </c>
      <c r="B8" s="1878"/>
      <c r="C8" s="1882" t="s">
        <v>2661</v>
      </c>
      <c r="D8" s="1879" t="s">
        <v>47</v>
      </c>
      <c r="E8" s="2038" t="s">
        <v>52</v>
      </c>
      <c r="F8" s="1879" t="s">
        <v>52</v>
      </c>
      <c r="G8" s="1880" t="s">
        <v>2662</v>
      </c>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c r="IO8" s="102"/>
      <c r="IP8" s="102"/>
      <c r="IQ8" s="102"/>
      <c r="IR8" s="102"/>
      <c r="IS8" s="102"/>
      <c r="IT8" s="102"/>
      <c r="IU8" s="102"/>
      <c r="IV8" s="102"/>
    </row>
    <row r="9" spans="1:256" ht="14" customHeight="1">
      <c r="A9" s="1881" t="s">
        <v>47</v>
      </c>
      <c r="B9" s="1878"/>
      <c r="C9" s="1882" t="s">
        <v>462</v>
      </c>
      <c r="D9" s="1879" t="s">
        <v>463</v>
      </c>
      <c r="E9" s="2038" t="s">
        <v>464</v>
      </c>
      <c r="F9" s="1879" t="s">
        <v>61</v>
      </c>
      <c r="G9" s="1880" t="s">
        <v>62</v>
      </c>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c r="IP9" s="102"/>
      <c r="IQ9" s="102"/>
      <c r="IR9" s="102"/>
      <c r="IS9" s="102"/>
      <c r="IT9" s="102"/>
      <c r="IU9" s="102"/>
      <c r="IV9" s="102"/>
    </row>
    <row r="10" spans="1:256" ht="14" customHeight="1">
      <c r="A10" s="1883"/>
      <c r="B10" s="1884"/>
      <c r="C10" s="1885" t="s">
        <v>2663</v>
      </c>
      <c r="D10" s="1886"/>
      <c r="E10" s="2039"/>
      <c r="F10" s="1886"/>
      <c r="G10" s="1887"/>
    </row>
    <row r="11" spans="1:256" ht="12.9" customHeight="1">
      <c r="A11" s="1888" t="s">
        <v>466</v>
      </c>
      <c r="B11" s="1889" t="s">
        <v>2664</v>
      </c>
      <c r="C11" s="102" t="s">
        <v>2665</v>
      </c>
      <c r="D11" s="1890" t="s">
        <v>2666</v>
      </c>
      <c r="E11" s="1994">
        <v>0</v>
      </c>
      <c r="F11" s="1891">
        <v>0</v>
      </c>
      <c r="G11" s="1892">
        <f t="shared" ref="G11:G31" si="0">E11-F11</f>
        <v>0</v>
      </c>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c r="IO11" s="102"/>
      <c r="IP11" s="102"/>
      <c r="IQ11" s="102"/>
      <c r="IR11" s="102"/>
      <c r="IS11" s="102"/>
      <c r="IT11" s="102"/>
      <c r="IU11" s="102"/>
      <c r="IV11" s="102"/>
    </row>
    <row r="12" spans="1:256" ht="12.9" customHeight="1">
      <c r="A12" s="1888" t="s">
        <v>955</v>
      </c>
      <c r="B12" s="1889" t="s">
        <v>2667</v>
      </c>
      <c r="C12" s="102" t="s">
        <v>2668</v>
      </c>
      <c r="D12" s="1890" t="s">
        <v>2666</v>
      </c>
      <c r="E12" s="1994">
        <v>0</v>
      </c>
      <c r="F12" s="229">
        <v>0</v>
      </c>
      <c r="G12" s="1893">
        <f t="shared" si="0"/>
        <v>0</v>
      </c>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V12" s="102"/>
      <c r="GW12" s="102"/>
      <c r="GX12" s="102"/>
      <c r="GY12" s="102"/>
      <c r="GZ12" s="102"/>
      <c r="HA12" s="102"/>
      <c r="HB12" s="102"/>
      <c r="HC12" s="102"/>
      <c r="HD12" s="102"/>
      <c r="HE12" s="102"/>
      <c r="HF12" s="102"/>
      <c r="HG12" s="102"/>
      <c r="HH12" s="102"/>
      <c r="HI12" s="102"/>
      <c r="HJ12" s="102"/>
      <c r="HK12" s="102"/>
      <c r="HL12" s="102"/>
      <c r="HM12" s="102"/>
      <c r="HN12" s="102"/>
      <c r="HO12" s="102"/>
      <c r="HP12" s="102"/>
      <c r="HQ12" s="102"/>
      <c r="HR12" s="102"/>
      <c r="HS12" s="102"/>
      <c r="HT12" s="102"/>
      <c r="HU12" s="102"/>
      <c r="HV12" s="102"/>
      <c r="HW12" s="102"/>
      <c r="HX12" s="102"/>
      <c r="HY12" s="102"/>
      <c r="HZ12" s="102"/>
      <c r="IA12" s="102"/>
      <c r="IB12" s="102"/>
      <c r="IC12" s="102"/>
      <c r="ID12" s="102"/>
      <c r="IE12" s="102"/>
      <c r="IF12" s="102"/>
      <c r="IG12" s="102"/>
      <c r="IH12" s="102"/>
      <c r="II12" s="102"/>
      <c r="IJ12" s="102"/>
      <c r="IK12" s="102"/>
      <c r="IL12" s="102"/>
      <c r="IM12" s="102"/>
      <c r="IN12" s="102"/>
      <c r="IO12" s="102"/>
      <c r="IP12" s="102"/>
      <c r="IQ12" s="102"/>
      <c r="IR12" s="102"/>
      <c r="IS12" s="102"/>
      <c r="IT12" s="102"/>
      <c r="IU12" s="102"/>
      <c r="IV12" s="102"/>
    </row>
    <row r="13" spans="1:256" ht="12.9" customHeight="1">
      <c r="A13" s="1888" t="s">
        <v>1195</v>
      </c>
      <c r="B13" s="1889" t="s">
        <v>2669</v>
      </c>
      <c r="C13" s="102" t="s">
        <v>2696</v>
      </c>
      <c r="D13" s="1890" t="s">
        <v>2666</v>
      </c>
      <c r="E13" s="1994">
        <v>0</v>
      </c>
      <c r="F13" s="229">
        <v>0</v>
      </c>
      <c r="G13" s="1893">
        <f t="shared" si="0"/>
        <v>0</v>
      </c>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c r="DS13" s="102"/>
      <c r="DT13" s="102"/>
      <c r="DU13" s="102"/>
      <c r="DV13" s="102"/>
      <c r="DW13" s="102"/>
      <c r="DX13" s="102"/>
      <c r="DY13" s="102"/>
      <c r="DZ13" s="102"/>
      <c r="EA13" s="102"/>
      <c r="EB13" s="102"/>
      <c r="EC13" s="102"/>
      <c r="ED13" s="102"/>
      <c r="EE13" s="102"/>
      <c r="EF13" s="102"/>
      <c r="EG13" s="102"/>
      <c r="EH13" s="102"/>
      <c r="EI13" s="102"/>
      <c r="EJ13" s="102"/>
      <c r="EK13" s="102"/>
      <c r="EL13" s="102"/>
      <c r="EM13" s="102"/>
      <c r="EN13" s="102"/>
      <c r="EO13" s="102"/>
      <c r="EP13" s="102"/>
      <c r="EQ13" s="102"/>
      <c r="ER13" s="102"/>
      <c r="ES13" s="102"/>
      <c r="ET13" s="102"/>
      <c r="EU13" s="102"/>
      <c r="EV13" s="102"/>
      <c r="EW13" s="102"/>
      <c r="EX13" s="102"/>
      <c r="EY13" s="102"/>
      <c r="EZ13" s="102"/>
      <c r="FA13" s="102"/>
      <c r="FB13" s="102"/>
      <c r="FC13" s="102"/>
      <c r="FD13" s="102"/>
      <c r="FE13" s="102"/>
      <c r="FF13" s="102"/>
      <c r="FG13" s="102"/>
      <c r="FH13" s="102"/>
      <c r="FI13" s="102"/>
      <c r="FJ13" s="102"/>
      <c r="FK13" s="102"/>
      <c r="FL13" s="102"/>
      <c r="FM13" s="102"/>
      <c r="FN13" s="102"/>
      <c r="FO13" s="102"/>
      <c r="FP13" s="102"/>
      <c r="FQ13" s="102"/>
      <c r="FR13" s="102"/>
      <c r="FS13" s="102"/>
      <c r="FT13" s="102"/>
      <c r="FU13" s="102"/>
      <c r="FV13" s="102"/>
      <c r="FW13" s="102"/>
      <c r="FX13" s="102"/>
      <c r="FY13" s="102"/>
      <c r="FZ13" s="102"/>
      <c r="GA13" s="102"/>
      <c r="GB13" s="102"/>
      <c r="GC13" s="102"/>
      <c r="GD13" s="102"/>
      <c r="GE13" s="102"/>
      <c r="GF13" s="102"/>
      <c r="GG13" s="102"/>
      <c r="GH13" s="102"/>
      <c r="GI13" s="102"/>
      <c r="GJ13" s="102"/>
      <c r="GK13" s="102"/>
      <c r="GL13" s="102"/>
      <c r="GM13" s="102"/>
      <c r="GN13" s="102"/>
      <c r="GO13" s="102"/>
      <c r="GP13" s="102"/>
      <c r="GQ13" s="102"/>
      <c r="GR13" s="102"/>
      <c r="GS13" s="102"/>
      <c r="GT13" s="102"/>
      <c r="GU13" s="102"/>
      <c r="GV13" s="102"/>
      <c r="GW13" s="102"/>
      <c r="GX13" s="102"/>
      <c r="GY13" s="102"/>
      <c r="GZ13" s="102"/>
      <c r="HA13" s="102"/>
      <c r="HB13" s="102"/>
      <c r="HC13" s="102"/>
      <c r="HD13" s="102"/>
      <c r="HE13" s="102"/>
      <c r="HF13" s="102"/>
      <c r="HG13" s="102"/>
      <c r="HH13" s="102"/>
      <c r="HI13" s="102"/>
      <c r="HJ13" s="102"/>
      <c r="HK13" s="102"/>
      <c r="HL13" s="102"/>
      <c r="HM13" s="102"/>
      <c r="HN13" s="102"/>
      <c r="HO13" s="102"/>
      <c r="HP13" s="102"/>
      <c r="HQ13" s="102"/>
      <c r="HR13" s="102"/>
      <c r="HS13" s="102"/>
      <c r="HT13" s="102"/>
      <c r="HU13" s="102"/>
      <c r="HV13" s="102"/>
      <c r="HW13" s="102"/>
      <c r="HX13" s="102"/>
      <c r="HY13" s="102"/>
      <c r="HZ13" s="102"/>
      <c r="IA13" s="102"/>
      <c r="IB13" s="102"/>
      <c r="IC13" s="102"/>
      <c r="ID13" s="102"/>
      <c r="IE13" s="102"/>
      <c r="IF13" s="102"/>
      <c r="IG13" s="102"/>
      <c r="IH13" s="102"/>
      <c r="II13" s="102"/>
      <c r="IJ13" s="102"/>
      <c r="IK13" s="102"/>
      <c r="IL13" s="102"/>
      <c r="IM13" s="102"/>
      <c r="IN13" s="102"/>
      <c r="IO13" s="102"/>
      <c r="IP13" s="102"/>
      <c r="IQ13" s="102"/>
      <c r="IR13" s="102"/>
      <c r="IS13" s="102"/>
      <c r="IT13" s="102"/>
      <c r="IU13" s="102"/>
      <c r="IV13" s="102"/>
    </row>
    <row r="14" spans="1:256" ht="12.9" customHeight="1">
      <c r="A14" s="1888" t="s">
        <v>70</v>
      </c>
      <c r="B14" s="1889" t="s">
        <v>2697</v>
      </c>
      <c r="C14" s="102" t="s">
        <v>1343</v>
      </c>
      <c r="D14" s="1890" t="s">
        <v>2666</v>
      </c>
      <c r="E14" s="1994">
        <v>0</v>
      </c>
      <c r="F14" s="229">
        <v>0</v>
      </c>
      <c r="G14" s="1893">
        <f t="shared" si="0"/>
        <v>0</v>
      </c>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V14" s="102"/>
      <c r="GW14" s="102"/>
      <c r="GX14" s="102"/>
      <c r="GY14" s="102"/>
      <c r="GZ14" s="102"/>
      <c r="HA14" s="102"/>
      <c r="HB14" s="102"/>
      <c r="HC14" s="102"/>
      <c r="HD14" s="102"/>
      <c r="HE14" s="102"/>
      <c r="HF14" s="102"/>
      <c r="HG14" s="102"/>
      <c r="HH14" s="102"/>
      <c r="HI14" s="102"/>
      <c r="HJ14" s="102"/>
      <c r="HK14" s="102"/>
      <c r="HL14" s="102"/>
      <c r="HM14" s="102"/>
      <c r="HN14" s="102"/>
      <c r="HO14" s="102"/>
      <c r="HP14" s="102"/>
      <c r="HQ14" s="102"/>
      <c r="HR14" s="102"/>
      <c r="HS14" s="102"/>
      <c r="HT14" s="102"/>
      <c r="HU14" s="102"/>
      <c r="HV14" s="102"/>
      <c r="HW14" s="102"/>
      <c r="HX14" s="102"/>
      <c r="HY14" s="102"/>
      <c r="HZ14" s="102"/>
      <c r="IA14" s="102"/>
      <c r="IB14" s="102"/>
      <c r="IC14" s="102"/>
      <c r="ID14" s="102"/>
      <c r="IE14" s="102"/>
      <c r="IF14" s="102"/>
      <c r="IG14" s="102"/>
      <c r="IH14" s="102"/>
      <c r="II14" s="102"/>
      <c r="IJ14" s="102"/>
      <c r="IK14" s="102"/>
      <c r="IL14" s="102"/>
      <c r="IM14" s="102"/>
      <c r="IN14" s="102"/>
      <c r="IO14" s="102"/>
      <c r="IP14" s="102"/>
      <c r="IQ14" s="102"/>
      <c r="IR14" s="102"/>
      <c r="IS14" s="102"/>
      <c r="IT14" s="102"/>
      <c r="IU14" s="102"/>
      <c r="IV14" s="102"/>
    </row>
    <row r="15" spans="1:256" ht="12.9" customHeight="1">
      <c r="A15" s="1888" t="s">
        <v>71</v>
      </c>
      <c r="B15" s="1889" t="s">
        <v>2698</v>
      </c>
      <c r="C15" s="102" t="s">
        <v>2699</v>
      </c>
      <c r="D15" s="1879" t="s">
        <v>1977</v>
      </c>
      <c r="E15" s="2040">
        <v>171142698.08999994</v>
      </c>
      <c r="F15" s="229">
        <v>628988299.37000012</v>
      </c>
      <c r="G15" s="1893">
        <f t="shared" si="0"/>
        <v>-457845601.28000021</v>
      </c>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c r="IP15" s="102"/>
      <c r="IQ15" s="102"/>
      <c r="IR15" s="102"/>
      <c r="IS15" s="102"/>
      <c r="IT15" s="102"/>
      <c r="IU15" s="102"/>
      <c r="IV15" s="102"/>
    </row>
    <row r="16" spans="1:256" ht="12.9" customHeight="1">
      <c r="A16" s="1888" t="s">
        <v>474</v>
      </c>
      <c r="B16" s="1889" t="s">
        <v>2700</v>
      </c>
      <c r="C16" s="102" t="s">
        <v>2701</v>
      </c>
      <c r="D16" s="1879" t="s">
        <v>1977</v>
      </c>
      <c r="E16" s="2040">
        <v>38953178.949999936</v>
      </c>
      <c r="F16" s="1894">
        <v>26486612.850000005</v>
      </c>
      <c r="G16" s="1893">
        <f t="shared" si="0"/>
        <v>12466566.099999931</v>
      </c>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row>
    <row r="17" spans="1:256" ht="12.9" customHeight="1">
      <c r="A17" s="1888" t="s">
        <v>477</v>
      </c>
      <c r="B17" s="1889" t="s">
        <v>2702</v>
      </c>
      <c r="C17" s="102" t="s">
        <v>2703</v>
      </c>
      <c r="D17" s="1879" t="s">
        <v>1979</v>
      </c>
      <c r="E17" s="2040">
        <v>1381975057.0000002</v>
      </c>
      <c r="F17" s="1894">
        <v>781253157.83999991</v>
      </c>
      <c r="G17" s="1893">
        <f t="shared" si="0"/>
        <v>600721899.16000032</v>
      </c>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c r="IV17" s="102"/>
    </row>
    <row r="18" spans="1:256" ht="12.9" customHeight="1">
      <c r="A18" s="1888" t="s">
        <v>2204</v>
      </c>
      <c r="B18" s="1889" t="s">
        <v>2704</v>
      </c>
      <c r="C18" s="102" t="s">
        <v>2705</v>
      </c>
      <c r="D18" s="1879" t="s">
        <v>1979</v>
      </c>
      <c r="E18" s="2040">
        <v>-102680541.49000001</v>
      </c>
      <c r="F18" s="1894">
        <v>-188500317.48999998</v>
      </c>
      <c r="G18" s="1893">
        <f t="shared" si="0"/>
        <v>85819775.99999997</v>
      </c>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2"/>
      <c r="FB18" s="102"/>
      <c r="FC18" s="102"/>
      <c r="FD18" s="102"/>
      <c r="FE18" s="102"/>
      <c r="FF18" s="102"/>
      <c r="FG18" s="102"/>
      <c r="FH18" s="102"/>
      <c r="FI18" s="102"/>
      <c r="FJ18" s="102"/>
      <c r="FK18" s="102"/>
      <c r="FL18" s="102"/>
      <c r="FM18" s="102"/>
      <c r="FN18" s="102"/>
      <c r="FO18" s="102"/>
      <c r="FP18" s="102"/>
      <c r="FQ18" s="102"/>
      <c r="FR18" s="102"/>
      <c r="FS18" s="102"/>
      <c r="FT18" s="102"/>
      <c r="FU18" s="102"/>
      <c r="FV18" s="102"/>
      <c r="FW18" s="102"/>
      <c r="FX18" s="102"/>
      <c r="FY18" s="102"/>
      <c r="FZ18" s="102"/>
      <c r="GA18" s="102"/>
      <c r="GB18" s="102"/>
      <c r="GC18" s="102"/>
      <c r="GD18" s="102"/>
      <c r="GE18" s="102"/>
      <c r="GF18" s="102"/>
      <c r="GG18" s="102"/>
      <c r="GH18" s="102"/>
      <c r="GI18" s="102"/>
      <c r="GJ18" s="102"/>
      <c r="GK18" s="102"/>
      <c r="GL18" s="102"/>
      <c r="GM18" s="102"/>
      <c r="GN18" s="102"/>
      <c r="GO18" s="102"/>
      <c r="GP18" s="102"/>
      <c r="GQ18" s="102"/>
      <c r="GR18" s="102"/>
      <c r="GS18" s="102"/>
      <c r="GT18" s="102"/>
      <c r="GU18" s="102"/>
      <c r="GV18" s="102"/>
      <c r="GW18" s="102"/>
      <c r="GX18" s="102"/>
      <c r="GY18" s="102"/>
      <c r="GZ18" s="102"/>
      <c r="HA18" s="102"/>
      <c r="HB18" s="102"/>
      <c r="HC18" s="102"/>
      <c r="HD18" s="102"/>
      <c r="HE18" s="102"/>
      <c r="HF18" s="102"/>
      <c r="HG18" s="102"/>
      <c r="HH18" s="102"/>
      <c r="HI18" s="102"/>
      <c r="HJ18" s="102"/>
      <c r="HK18" s="102"/>
      <c r="HL18" s="102"/>
      <c r="HM18" s="102"/>
      <c r="HN18" s="102"/>
      <c r="HO18" s="102"/>
      <c r="HP18" s="102"/>
      <c r="HQ18" s="102"/>
      <c r="HR18" s="102"/>
      <c r="HS18" s="102"/>
      <c r="HT18" s="102"/>
      <c r="HU18" s="102"/>
      <c r="HV18" s="102"/>
      <c r="HW18" s="102"/>
      <c r="HX18" s="102"/>
      <c r="HY18" s="102"/>
      <c r="HZ18" s="102"/>
      <c r="IA18" s="102"/>
      <c r="IB18" s="102"/>
      <c r="IC18" s="102"/>
      <c r="ID18" s="102"/>
      <c r="IE18" s="102"/>
      <c r="IF18" s="102"/>
      <c r="IG18" s="102"/>
      <c r="IH18" s="102"/>
      <c r="II18" s="102"/>
      <c r="IJ18" s="102"/>
      <c r="IK18" s="102"/>
      <c r="IL18" s="102"/>
      <c r="IM18" s="102"/>
      <c r="IN18" s="102"/>
      <c r="IO18" s="102"/>
      <c r="IP18" s="102"/>
      <c r="IQ18" s="102"/>
      <c r="IR18" s="102"/>
      <c r="IS18" s="102"/>
      <c r="IT18" s="102"/>
      <c r="IU18" s="102"/>
      <c r="IV18" s="102"/>
    </row>
    <row r="19" spans="1:256" ht="12.9" customHeight="1">
      <c r="A19" s="1888" t="s">
        <v>335</v>
      </c>
      <c r="B19" s="1889" t="s">
        <v>2706</v>
      </c>
      <c r="C19" s="102" t="s">
        <v>2707</v>
      </c>
      <c r="D19" s="1879" t="s">
        <v>1980</v>
      </c>
      <c r="E19" s="2040">
        <v>0</v>
      </c>
      <c r="F19" s="1894">
        <v>15702642.75999999</v>
      </c>
      <c r="G19" s="1893">
        <f t="shared" si="0"/>
        <v>-15702642.75999999</v>
      </c>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02"/>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c r="DS19" s="102"/>
      <c r="DT19" s="102"/>
      <c r="DU19" s="102"/>
      <c r="DV19" s="102"/>
      <c r="DW19" s="102"/>
      <c r="DX19" s="102"/>
      <c r="DY19" s="102"/>
      <c r="DZ19" s="102"/>
      <c r="EA19" s="102"/>
      <c r="EB19" s="102"/>
      <c r="EC19" s="102"/>
      <c r="ED19" s="102"/>
      <c r="EE19" s="102"/>
      <c r="EF19" s="102"/>
      <c r="EG19" s="102"/>
      <c r="EH19" s="102"/>
      <c r="EI19" s="102"/>
      <c r="EJ19" s="102"/>
      <c r="EK19" s="102"/>
      <c r="EL19" s="102"/>
      <c r="EM19" s="102"/>
      <c r="EN19" s="102"/>
      <c r="EO19" s="102"/>
      <c r="EP19" s="102"/>
      <c r="EQ19" s="102"/>
      <c r="ER19" s="102"/>
      <c r="ES19" s="102"/>
      <c r="ET19" s="102"/>
      <c r="EU19" s="102"/>
      <c r="EV19" s="102"/>
      <c r="EW19" s="102"/>
      <c r="EX19" s="102"/>
      <c r="EY19" s="102"/>
      <c r="EZ19" s="102"/>
      <c r="FA19" s="102"/>
      <c r="FB19" s="102"/>
      <c r="FC19" s="102"/>
      <c r="FD19" s="102"/>
      <c r="FE19" s="102"/>
      <c r="FF19" s="102"/>
      <c r="FG19" s="102"/>
      <c r="FH19" s="102"/>
      <c r="FI19" s="102"/>
      <c r="FJ19" s="102"/>
      <c r="FK19" s="102"/>
      <c r="FL19" s="102"/>
      <c r="FM19" s="102"/>
      <c r="FN19" s="102"/>
      <c r="FO19" s="102"/>
      <c r="FP19" s="102"/>
      <c r="FQ19" s="102"/>
      <c r="FR19" s="102"/>
      <c r="FS19" s="102"/>
      <c r="FT19" s="102"/>
      <c r="FU19" s="102"/>
      <c r="FV19" s="102"/>
      <c r="FW19" s="102"/>
      <c r="FX19" s="102"/>
      <c r="FY19" s="102"/>
      <c r="FZ19" s="102"/>
      <c r="GA19" s="102"/>
      <c r="GB19" s="102"/>
      <c r="GC19" s="102"/>
      <c r="GD19" s="102"/>
      <c r="GE19" s="102"/>
      <c r="GF19" s="102"/>
      <c r="GG19" s="102"/>
      <c r="GH19" s="102"/>
      <c r="GI19" s="102"/>
      <c r="GJ19" s="102"/>
      <c r="GK19" s="102"/>
      <c r="GL19" s="102"/>
      <c r="GM19" s="102"/>
      <c r="GN19" s="102"/>
      <c r="GO19" s="102"/>
      <c r="GP19" s="102"/>
      <c r="GQ19" s="102"/>
      <c r="GR19" s="102"/>
      <c r="GS19" s="102"/>
      <c r="GT19" s="102"/>
      <c r="GU19" s="102"/>
      <c r="GV19" s="102"/>
      <c r="GW19" s="102"/>
      <c r="GX19" s="102"/>
      <c r="GY19" s="102"/>
      <c r="GZ19" s="102"/>
      <c r="HA19" s="102"/>
      <c r="HB19" s="102"/>
      <c r="HC19" s="102"/>
      <c r="HD19" s="102"/>
      <c r="HE19" s="102"/>
      <c r="HF19" s="102"/>
      <c r="HG19" s="102"/>
      <c r="HH19" s="102"/>
      <c r="HI19" s="102"/>
      <c r="HJ19" s="102"/>
      <c r="HK19" s="102"/>
      <c r="HL19" s="102"/>
      <c r="HM19" s="102"/>
      <c r="HN19" s="102"/>
      <c r="HO19" s="102"/>
      <c r="HP19" s="102"/>
      <c r="HQ19" s="102"/>
      <c r="HR19" s="102"/>
      <c r="HS19" s="102"/>
      <c r="HT19" s="102"/>
      <c r="HU19" s="102"/>
      <c r="HV19" s="102"/>
      <c r="HW19" s="102"/>
      <c r="HX19" s="102"/>
      <c r="HY19" s="102"/>
      <c r="HZ19" s="102"/>
      <c r="IA19" s="102"/>
      <c r="IB19" s="102"/>
      <c r="IC19" s="102"/>
      <c r="ID19" s="102"/>
      <c r="IE19" s="102"/>
      <c r="IF19" s="102"/>
      <c r="IG19" s="102"/>
      <c r="IH19" s="102"/>
      <c r="II19" s="102"/>
      <c r="IJ19" s="102"/>
      <c r="IK19" s="102"/>
      <c r="IL19" s="102"/>
      <c r="IM19" s="102"/>
      <c r="IN19" s="102"/>
      <c r="IO19" s="102"/>
      <c r="IP19" s="102"/>
      <c r="IQ19" s="102"/>
      <c r="IR19" s="102"/>
      <c r="IS19" s="102"/>
      <c r="IT19" s="102"/>
      <c r="IU19" s="102"/>
      <c r="IV19" s="102"/>
    </row>
    <row r="20" spans="1:256" ht="12.9" customHeight="1">
      <c r="A20" s="1888" t="s">
        <v>72</v>
      </c>
      <c r="B20" s="1889" t="s">
        <v>2708</v>
      </c>
      <c r="C20" s="102" t="s">
        <v>2709</v>
      </c>
      <c r="D20" s="1879" t="s">
        <v>1984</v>
      </c>
      <c r="E20" s="2040">
        <v>-756097288.13999987</v>
      </c>
      <c r="F20" s="1894">
        <v>0</v>
      </c>
      <c r="G20" s="1893">
        <f t="shared" si="0"/>
        <v>-756097288.13999987</v>
      </c>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2"/>
      <c r="FB20" s="102"/>
      <c r="FC20" s="102"/>
      <c r="FD20" s="102"/>
      <c r="FE20" s="102"/>
      <c r="FF20" s="102"/>
      <c r="FG20" s="102"/>
      <c r="FH20" s="102"/>
      <c r="FI20" s="102"/>
      <c r="FJ20" s="102"/>
      <c r="FK20" s="102"/>
      <c r="FL20" s="102"/>
      <c r="FM20" s="102"/>
      <c r="FN20" s="102"/>
      <c r="FO20" s="102"/>
      <c r="FP20" s="102"/>
      <c r="FQ20" s="102"/>
      <c r="FR20" s="102"/>
      <c r="FS20" s="102"/>
      <c r="FT20" s="102"/>
      <c r="FU20" s="102"/>
      <c r="FV20" s="102"/>
      <c r="FW20" s="102"/>
      <c r="FX20" s="102"/>
      <c r="FY20" s="102"/>
      <c r="FZ20" s="102"/>
      <c r="GA20" s="102"/>
      <c r="GB20" s="102"/>
      <c r="GC20" s="102"/>
      <c r="GD20" s="102"/>
      <c r="GE20" s="102"/>
      <c r="GF20" s="102"/>
      <c r="GG20" s="102"/>
      <c r="GH20" s="102"/>
      <c r="GI20" s="102"/>
      <c r="GJ20" s="102"/>
      <c r="GK20" s="102"/>
      <c r="GL20" s="102"/>
      <c r="GM20" s="102"/>
      <c r="GN20" s="102"/>
      <c r="GO20" s="102"/>
      <c r="GP20" s="102"/>
      <c r="GQ20" s="102"/>
      <c r="GR20" s="102"/>
      <c r="GS20" s="102"/>
      <c r="GT20" s="102"/>
      <c r="GU20" s="102"/>
      <c r="GV20" s="102"/>
      <c r="GW20" s="102"/>
      <c r="GX20" s="102"/>
      <c r="GY20" s="102"/>
      <c r="GZ20" s="102"/>
      <c r="HA20" s="102"/>
      <c r="HB20" s="102"/>
      <c r="HC20" s="102"/>
      <c r="HD20" s="102"/>
      <c r="HE20" s="102"/>
      <c r="HF20" s="102"/>
      <c r="HG20" s="102"/>
      <c r="HH20" s="102"/>
      <c r="HI20" s="102"/>
      <c r="HJ20" s="102"/>
      <c r="HK20" s="102"/>
      <c r="HL20" s="102"/>
      <c r="HM20" s="102"/>
      <c r="HN20" s="102"/>
      <c r="HO20" s="102"/>
      <c r="HP20" s="102"/>
      <c r="HQ20" s="102"/>
      <c r="HR20" s="102"/>
      <c r="HS20" s="102"/>
      <c r="HT20" s="102"/>
      <c r="HU20" s="102"/>
      <c r="HV20" s="102"/>
      <c r="HW20" s="102"/>
      <c r="HX20" s="102"/>
      <c r="HY20" s="102"/>
      <c r="HZ20" s="102"/>
      <c r="IA20" s="102"/>
      <c r="IB20" s="102"/>
      <c r="IC20" s="102"/>
      <c r="ID20" s="102"/>
      <c r="IE20" s="102"/>
      <c r="IF20" s="102"/>
      <c r="IG20" s="102"/>
      <c r="IH20" s="102"/>
      <c r="II20" s="102"/>
      <c r="IJ20" s="102"/>
      <c r="IK20" s="102"/>
      <c r="IL20" s="102"/>
      <c r="IM20" s="102"/>
      <c r="IN20" s="102"/>
      <c r="IO20" s="102"/>
      <c r="IP20" s="102"/>
      <c r="IQ20" s="102"/>
      <c r="IR20" s="102"/>
      <c r="IS20" s="102"/>
      <c r="IT20" s="102"/>
      <c r="IU20" s="102"/>
      <c r="IV20" s="102"/>
    </row>
    <row r="21" spans="1:256" ht="12.9" customHeight="1">
      <c r="A21" s="1888" t="s">
        <v>73</v>
      </c>
      <c r="B21" s="1889" t="s">
        <v>2710</v>
      </c>
      <c r="C21" s="102" t="s">
        <v>2711</v>
      </c>
      <c r="D21" s="1879" t="s">
        <v>1984</v>
      </c>
      <c r="E21" s="2040">
        <v>-1.0132789611816406E-6</v>
      </c>
      <c r="F21" s="1894">
        <v>0</v>
      </c>
      <c r="G21" s="1893">
        <f t="shared" si="0"/>
        <v>-1.0132789611816406E-6</v>
      </c>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2"/>
      <c r="CA21" s="102"/>
      <c r="CB21" s="102"/>
      <c r="CC21" s="102"/>
      <c r="CD21" s="102"/>
      <c r="CE21" s="102"/>
      <c r="CF21" s="102"/>
      <c r="CG21" s="102"/>
      <c r="CH21" s="102"/>
      <c r="CI21" s="102"/>
      <c r="CJ21" s="102"/>
      <c r="CK21" s="102"/>
      <c r="CL21" s="102"/>
      <c r="CM21" s="102"/>
      <c r="CN21" s="102"/>
      <c r="CO21" s="102"/>
      <c r="CP21" s="102"/>
      <c r="CQ21" s="102"/>
      <c r="CR21" s="102"/>
      <c r="CS21" s="102"/>
      <c r="CT21" s="102"/>
      <c r="CU21" s="102"/>
      <c r="CV21" s="102"/>
      <c r="CW21" s="102"/>
      <c r="CX21" s="102"/>
      <c r="CY21" s="102"/>
      <c r="CZ21" s="102"/>
      <c r="DA21" s="102"/>
      <c r="DB21" s="102"/>
      <c r="DC21" s="102"/>
      <c r="DD21" s="102"/>
      <c r="DE21" s="102"/>
      <c r="DF21" s="102"/>
      <c r="DG21" s="102"/>
      <c r="DH21" s="102"/>
      <c r="DI21" s="102"/>
      <c r="DJ21" s="102"/>
      <c r="DK21" s="102"/>
      <c r="DL21" s="102"/>
      <c r="DM21" s="102"/>
      <c r="DN21" s="102"/>
      <c r="DO21" s="102"/>
      <c r="DP21" s="102"/>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2"/>
      <c r="ES21" s="102"/>
      <c r="ET21" s="102"/>
      <c r="EU21" s="102"/>
      <c r="EV21" s="102"/>
      <c r="EW21" s="102"/>
      <c r="EX21" s="102"/>
      <c r="EY21" s="102"/>
      <c r="EZ21" s="102"/>
      <c r="FA21" s="102"/>
      <c r="FB21" s="102"/>
      <c r="FC21" s="102"/>
      <c r="FD21" s="102"/>
      <c r="FE21" s="102"/>
      <c r="FF21" s="102"/>
      <c r="FG21" s="102"/>
      <c r="FH21" s="102"/>
      <c r="FI21" s="102"/>
      <c r="FJ21" s="102"/>
      <c r="FK21" s="102"/>
      <c r="FL21" s="102"/>
      <c r="FM21" s="102"/>
      <c r="FN21" s="102"/>
      <c r="FO21" s="102"/>
      <c r="FP21" s="102"/>
      <c r="FQ21" s="102"/>
      <c r="FR21" s="102"/>
      <c r="FS21" s="102"/>
      <c r="FT21" s="102"/>
      <c r="FU21" s="102"/>
      <c r="FV21" s="102"/>
      <c r="FW21" s="102"/>
      <c r="FX21" s="102"/>
      <c r="FY21" s="102"/>
      <c r="FZ21" s="102"/>
      <c r="GA21" s="102"/>
      <c r="GB21" s="102"/>
      <c r="GC21" s="102"/>
      <c r="GD21" s="102"/>
      <c r="GE21" s="102"/>
      <c r="GF21" s="102"/>
      <c r="GG21" s="102"/>
      <c r="GH21" s="102"/>
      <c r="GI21" s="102"/>
      <c r="GJ21" s="102"/>
      <c r="GK21" s="102"/>
      <c r="GL21" s="102"/>
      <c r="GM21" s="102"/>
      <c r="GN21" s="102"/>
      <c r="GO21" s="102"/>
      <c r="GP21" s="102"/>
      <c r="GQ21" s="102"/>
      <c r="GR21" s="102"/>
      <c r="GS21" s="102"/>
      <c r="GT21" s="102"/>
      <c r="GU21" s="102"/>
      <c r="GV21" s="102"/>
      <c r="GW21" s="102"/>
      <c r="GX21" s="102"/>
      <c r="GY21" s="102"/>
      <c r="GZ21" s="102"/>
      <c r="HA21" s="102"/>
      <c r="HB21" s="102"/>
      <c r="HC21" s="102"/>
      <c r="HD21" s="102"/>
      <c r="HE21" s="102"/>
      <c r="HF21" s="102"/>
      <c r="HG21" s="102"/>
      <c r="HH21" s="102"/>
      <c r="HI21" s="102"/>
      <c r="HJ21" s="102"/>
      <c r="HK21" s="102"/>
      <c r="HL21" s="102"/>
      <c r="HM21" s="102"/>
      <c r="HN21" s="102"/>
      <c r="HO21" s="102"/>
      <c r="HP21" s="102"/>
      <c r="HQ21" s="102"/>
      <c r="HR21" s="102"/>
      <c r="HS21" s="102"/>
      <c r="HT21" s="102"/>
      <c r="HU21" s="102"/>
      <c r="HV21" s="102"/>
      <c r="HW21" s="102"/>
      <c r="HX21" s="102"/>
      <c r="HY21" s="102"/>
      <c r="HZ21" s="102"/>
      <c r="IA21" s="102"/>
      <c r="IB21" s="102"/>
      <c r="IC21" s="102"/>
      <c r="ID21" s="102"/>
      <c r="IE21" s="102"/>
      <c r="IF21" s="102"/>
      <c r="IG21" s="102"/>
      <c r="IH21" s="102"/>
      <c r="II21" s="102"/>
      <c r="IJ21" s="102"/>
      <c r="IK21" s="102"/>
      <c r="IL21" s="102"/>
      <c r="IM21" s="102"/>
      <c r="IN21" s="102"/>
      <c r="IO21" s="102"/>
      <c r="IP21" s="102"/>
      <c r="IQ21" s="102"/>
      <c r="IR21" s="102"/>
      <c r="IS21" s="102"/>
      <c r="IT21" s="102"/>
      <c r="IU21" s="102"/>
      <c r="IV21" s="102"/>
    </row>
    <row r="22" spans="1:256" ht="12.9" customHeight="1">
      <c r="A22" s="1888" t="s">
        <v>74</v>
      </c>
      <c r="B22" s="1889" t="s">
        <v>2712</v>
      </c>
      <c r="C22" s="102" t="s">
        <v>2713</v>
      </c>
      <c r="D22" s="1879" t="s">
        <v>1984</v>
      </c>
      <c r="E22" s="2040">
        <v>0</v>
      </c>
      <c r="F22" s="1894">
        <v>0</v>
      </c>
      <c r="G22" s="1893">
        <f t="shared" si="0"/>
        <v>0</v>
      </c>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102"/>
      <c r="BX22" s="102"/>
      <c r="BY22" s="102"/>
      <c r="BZ22" s="102"/>
      <c r="CA22" s="102"/>
      <c r="CB22" s="102"/>
      <c r="CC22" s="102"/>
      <c r="CD22" s="102"/>
      <c r="CE22" s="102"/>
      <c r="CF22" s="102"/>
      <c r="CG22" s="102"/>
      <c r="CH22" s="102"/>
      <c r="CI22" s="102"/>
      <c r="CJ22" s="102"/>
      <c r="CK22" s="102"/>
      <c r="CL22" s="102"/>
      <c r="CM22" s="102"/>
      <c r="CN22" s="102"/>
      <c r="CO22" s="102"/>
      <c r="CP22" s="102"/>
      <c r="CQ22" s="102"/>
      <c r="CR22" s="102"/>
      <c r="CS22" s="102"/>
      <c r="CT22" s="102"/>
      <c r="CU22" s="102"/>
      <c r="CV22" s="102"/>
      <c r="CW22" s="102"/>
      <c r="CX22" s="102"/>
      <c r="CY22" s="102"/>
      <c r="CZ22" s="102"/>
      <c r="DA22" s="102"/>
      <c r="DB22" s="102"/>
      <c r="DC22" s="102"/>
      <c r="DD22" s="102"/>
      <c r="DE22" s="102"/>
      <c r="DF22" s="102"/>
      <c r="DG22" s="102"/>
      <c r="DH22" s="102"/>
      <c r="DI22" s="102"/>
      <c r="DJ22" s="102"/>
      <c r="DK22" s="102"/>
      <c r="DL22" s="102"/>
      <c r="DM22" s="102"/>
      <c r="DN22" s="102"/>
      <c r="DO22" s="102"/>
      <c r="DP22" s="102"/>
      <c r="DQ22" s="102"/>
      <c r="DR22" s="102"/>
      <c r="DS22" s="102"/>
      <c r="DT22" s="102"/>
      <c r="DU22" s="102"/>
      <c r="DV22" s="102"/>
      <c r="DW22" s="102"/>
      <c r="DX22" s="102"/>
      <c r="DY22" s="102"/>
      <c r="DZ22" s="102"/>
      <c r="EA22" s="102"/>
      <c r="EB22" s="102"/>
      <c r="EC22" s="102"/>
      <c r="ED22" s="102"/>
      <c r="EE22" s="102"/>
      <c r="EF22" s="102"/>
      <c r="EG22" s="102"/>
      <c r="EH22" s="102"/>
      <c r="EI22" s="102"/>
      <c r="EJ22" s="102"/>
      <c r="EK22" s="102"/>
      <c r="EL22" s="102"/>
      <c r="EM22" s="102"/>
      <c r="EN22" s="102"/>
      <c r="EO22" s="102"/>
      <c r="EP22" s="102"/>
      <c r="EQ22" s="102"/>
      <c r="ER22" s="102"/>
      <c r="ES22" s="102"/>
      <c r="ET22" s="102"/>
      <c r="EU22" s="102"/>
      <c r="EV22" s="102"/>
      <c r="EW22" s="102"/>
      <c r="EX22" s="102"/>
      <c r="EY22" s="102"/>
      <c r="EZ22" s="102"/>
      <c r="FA22" s="102"/>
      <c r="FB22" s="102"/>
      <c r="FC22" s="102"/>
      <c r="FD22" s="102"/>
      <c r="FE22" s="102"/>
      <c r="FF22" s="102"/>
      <c r="FG22" s="102"/>
      <c r="FH22" s="102"/>
      <c r="FI22" s="102"/>
      <c r="FJ22" s="102"/>
      <c r="FK22" s="102"/>
      <c r="FL22" s="102"/>
      <c r="FM22" s="102"/>
      <c r="FN22" s="102"/>
      <c r="FO22" s="102"/>
      <c r="FP22" s="102"/>
      <c r="FQ22" s="102"/>
      <c r="FR22" s="102"/>
      <c r="FS22" s="102"/>
      <c r="FT22" s="102"/>
      <c r="FU22" s="102"/>
      <c r="FV22" s="102"/>
      <c r="FW22" s="102"/>
      <c r="FX22" s="102"/>
      <c r="FY22" s="102"/>
      <c r="FZ22" s="102"/>
      <c r="GA22" s="102"/>
      <c r="GB22" s="102"/>
      <c r="GC22" s="102"/>
      <c r="GD22" s="102"/>
      <c r="GE22" s="102"/>
      <c r="GF22" s="102"/>
      <c r="GG22" s="102"/>
      <c r="GH22" s="102"/>
      <c r="GI22" s="102"/>
      <c r="GJ22" s="102"/>
      <c r="GK22" s="102"/>
      <c r="GL22" s="102"/>
      <c r="GM22" s="102"/>
      <c r="GN22" s="102"/>
      <c r="GO22" s="102"/>
      <c r="GP22" s="102"/>
      <c r="GQ22" s="102"/>
      <c r="GR22" s="102"/>
      <c r="GS22" s="102"/>
      <c r="GT22" s="102"/>
      <c r="GU22" s="102"/>
      <c r="GV22" s="102"/>
      <c r="GW22" s="102"/>
      <c r="GX22" s="102"/>
      <c r="GY22" s="102"/>
      <c r="GZ22" s="102"/>
      <c r="HA22" s="102"/>
      <c r="HB22" s="102"/>
      <c r="HC22" s="102"/>
      <c r="HD22" s="102"/>
      <c r="HE22" s="102"/>
      <c r="HF22" s="102"/>
      <c r="HG22" s="102"/>
      <c r="HH22" s="102"/>
      <c r="HI22" s="102"/>
      <c r="HJ22" s="102"/>
      <c r="HK22" s="102"/>
      <c r="HL22" s="102"/>
      <c r="HM22" s="102"/>
      <c r="HN22" s="102"/>
      <c r="HO22" s="102"/>
      <c r="HP22" s="102"/>
      <c r="HQ22" s="102"/>
      <c r="HR22" s="102"/>
      <c r="HS22" s="102"/>
      <c r="HT22" s="102"/>
      <c r="HU22" s="102"/>
      <c r="HV22" s="102"/>
      <c r="HW22" s="102"/>
      <c r="HX22" s="102"/>
      <c r="HY22" s="102"/>
      <c r="HZ22" s="102"/>
      <c r="IA22" s="102"/>
      <c r="IB22" s="102"/>
      <c r="IC22" s="102"/>
      <c r="ID22" s="102"/>
      <c r="IE22" s="102"/>
      <c r="IF22" s="102"/>
      <c r="IG22" s="102"/>
      <c r="IH22" s="102"/>
      <c r="II22" s="102"/>
      <c r="IJ22" s="102"/>
      <c r="IK22" s="102"/>
      <c r="IL22" s="102"/>
      <c r="IM22" s="102"/>
      <c r="IN22" s="102"/>
      <c r="IO22" s="102"/>
      <c r="IP22" s="102"/>
      <c r="IQ22" s="102"/>
      <c r="IR22" s="102"/>
      <c r="IS22" s="102"/>
      <c r="IT22" s="102"/>
      <c r="IU22" s="102"/>
      <c r="IV22" s="102"/>
    </row>
    <row r="23" spans="1:256" ht="12.9" customHeight="1">
      <c r="A23" s="1888" t="s">
        <v>75</v>
      </c>
      <c r="B23" s="1889" t="s">
        <v>2714</v>
      </c>
      <c r="C23" s="102" t="s">
        <v>2715</v>
      </c>
      <c r="D23" s="1879" t="s">
        <v>2666</v>
      </c>
      <c r="E23" s="1994">
        <v>-0.15000000002328306</v>
      </c>
      <c r="F23" s="229">
        <v>0</v>
      </c>
      <c r="G23" s="1893">
        <f t="shared" si="0"/>
        <v>-0.15000000002328306</v>
      </c>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102"/>
      <c r="BX23" s="102"/>
      <c r="BY23" s="102"/>
      <c r="BZ23" s="102"/>
      <c r="CA23" s="102"/>
      <c r="CB23" s="102"/>
      <c r="CC23" s="102"/>
      <c r="CD23" s="102"/>
      <c r="CE23" s="102"/>
      <c r="CF23" s="102"/>
      <c r="CG23" s="102"/>
      <c r="CH23" s="102"/>
      <c r="CI23" s="102"/>
      <c r="CJ23" s="102"/>
      <c r="CK23" s="102"/>
      <c r="CL23" s="102"/>
      <c r="CM23" s="102"/>
      <c r="CN23" s="102"/>
      <c r="CO23" s="102"/>
      <c r="CP23" s="102"/>
      <c r="CQ23" s="102"/>
      <c r="CR23" s="102"/>
      <c r="CS23" s="102"/>
      <c r="CT23" s="102"/>
      <c r="CU23" s="102"/>
      <c r="CV23" s="102"/>
      <c r="CW23" s="102"/>
      <c r="CX23" s="102"/>
      <c r="CY23" s="102"/>
      <c r="CZ23" s="102"/>
      <c r="DA23" s="102"/>
      <c r="DB23" s="102"/>
      <c r="DC23" s="102"/>
      <c r="DD23" s="102"/>
      <c r="DE23" s="102"/>
      <c r="DF23" s="102"/>
      <c r="DG23" s="102"/>
      <c r="DH23" s="102"/>
      <c r="DI23" s="102"/>
      <c r="DJ23" s="102"/>
      <c r="DK23" s="102"/>
      <c r="DL23" s="102"/>
      <c r="DM23" s="102"/>
      <c r="DN23" s="102"/>
      <c r="DO23" s="102"/>
      <c r="DP23" s="102"/>
      <c r="DQ23" s="102"/>
      <c r="DR23" s="102"/>
      <c r="DS23" s="102"/>
      <c r="DT23" s="102"/>
      <c r="DU23" s="102"/>
      <c r="DV23" s="102"/>
      <c r="DW23" s="102"/>
      <c r="DX23" s="102"/>
      <c r="DY23" s="102"/>
      <c r="DZ23" s="102"/>
      <c r="EA23" s="102"/>
      <c r="EB23" s="102"/>
      <c r="EC23" s="102"/>
      <c r="ED23" s="102"/>
      <c r="EE23" s="102"/>
      <c r="EF23" s="102"/>
      <c r="EG23" s="102"/>
      <c r="EH23" s="102"/>
      <c r="EI23" s="102"/>
      <c r="EJ23" s="102"/>
      <c r="EK23" s="102"/>
      <c r="EL23" s="102"/>
      <c r="EM23" s="102"/>
      <c r="EN23" s="102"/>
      <c r="EO23" s="102"/>
      <c r="EP23" s="102"/>
      <c r="EQ23" s="102"/>
      <c r="ER23" s="102"/>
      <c r="ES23" s="102"/>
      <c r="ET23" s="102"/>
      <c r="EU23" s="102"/>
      <c r="EV23" s="102"/>
      <c r="EW23" s="102"/>
      <c r="EX23" s="102"/>
      <c r="EY23" s="102"/>
      <c r="EZ23" s="102"/>
      <c r="FA23" s="102"/>
      <c r="FB23" s="102"/>
      <c r="FC23" s="102"/>
      <c r="FD23" s="102"/>
      <c r="FE23" s="102"/>
      <c r="FF23" s="102"/>
      <c r="FG23" s="102"/>
      <c r="FH23" s="102"/>
      <c r="FI23" s="102"/>
      <c r="FJ23" s="102"/>
      <c r="FK23" s="102"/>
      <c r="FL23" s="102"/>
      <c r="FM23" s="102"/>
      <c r="FN23" s="102"/>
      <c r="FO23" s="102"/>
      <c r="FP23" s="102"/>
      <c r="FQ23" s="102"/>
      <c r="FR23" s="102"/>
      <c r="FS23" s="102"/>
      <c r="FT23" s="102"/>
      <c r="FU23" s="102"/>
      <c r="FV23" s="102"/>
      <c r="FW23" s="102"/>
      <c r="FX23" s="102"/>
      <c r="FY23" s="102"/>
      <c r="FZ23" s="102"/>
      <c r="GA23" s="102"/>
      <c r="GB23" s="102"/>
      <c r="GC23" s="102"/>
      <c r="GD23" s="102"/>
      <c r="GE23" s="102"/>
      <c r="GF23" s="102"/>
      <c r="GG23" s="102"/>
      <c r="GH23" s="102"/>
      <c r="GI23" s="102"/>
      <c r="GJ23" s="102"/>
      <c r="GK23" s="102"/>
      <c r="GL23" s="102"/>
      <c r="GM23" s="102"/>
      <c r="GN23" s="102"/>
      <c r="GO23" s="102"/>
      <c r="GP23" s="102"/>
      <c r="GQ23" s="102"/>
      <c r="GR23" s="102"/>
      <c r="GS23" s="102"/>
      <c r="GT23" s="102"/>
      <c r="GU23" s="102"/>
      <c r="GV23" s="102"/>
      <c r="GW23" s="102"/>
      <c r="GX23" s="102"/>
      <c r="GY23" s="102"/>
      <c r="GZ23" s="102"/>
      <c r="HA23" s="102"/>
      <c r="HB23" s="102"/>
      <c r="HC23" s="102"/>
      <c r="HD23" s="102"/>
      <c r="HE23" s="102"/>
      <c r="HF23" s="102"/>
      <c r="HG23" s="102"/>
      <c r="HH23" s="102"/>
      <c r="HI23" s="102"/>
      <c r="HJ23" s="102"/>
      <c r="HK23" s="102"/>
      <c r="HL23" s="102"/>
      <c r="HM23" s="102"/>
      <c r="HN23" s="102"/>
      <c r="HO23" s="102"/>
      <c r="HP23" s="102"/>
      <c r="HQ23" s="102"/>
      <c r="HR23" s="102"/>
      <c r="HS23" s="102"/>
      <c r="HT23" s="102"/>
      <c r="HU23" s="102"/>
      <c r="HV23" s="102"/>
      <c r="HW23" s="102"/>
      <c r="HX23" s="102"/>
      <c r="HY23" s="102"/>
      <c r="HZ23" s="102"/>
      <c r="IA23" s="102"/>
      <c r="IB23" s="102"/>
      <c r="IC23" s="102"/>
      <c r="ID23" s="102"/>
      <c r="IE23" s="102"/>
      <c r="IF23" s="102"/>
      <c r="IG23" s="102"/>
      <c r="IH23" s="102"/>
      <c r="II23" s="102"/>
      <c r="IJ23" s="102"/>
      <c r="IK23" s="102"/>
      <c r="IL23" s="102"/>
      <c r="IM23" s="102"/>
      <c r="IN23" s="102"/>
      <c r="IO23" s="102"/>
      <c r="IP23" s="102"/>
      <c r="IQ23" s="102"/>
      <c r="IR23" s="102"/>
      <c r="IS23" s="102"/>
      <c r="IT23" s="102"/>
      <c r="IU23" s="102"/>
      <c r="IV23" s="102"/>
    </row>
    <row r="24" spans="1:256" ht="12.9" customHeight="1">
      <c r="A24" s="1888" t="s">
        <v>76</v>
      </c>
      <c r="B24" s="1889" t="s">
        <v>2716</v>
      </c>
      <c r="C24" s="102" t="s">
        <v>2717</v>
      </c>
      <c r="D24" s="1879" t="s">
        <v>1986</v>
      </c>
      <c r="E24" s="2040">
        <v>5416191.7500000009</v>
      </c>
      <c r="F24" s="1894">
        <v>5404325.1099999985</v>
      </c>
      <c r="G24" s="1893">
        <f t="shared" si="0"/>
        <v>11866.640000002459</v>
      </c>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c r="BK24" s="102"/>
      <c r="BL24" s="102"/>
      <c r="BM24" s="102"/>
      <c r="BN24" s="102"/>
      <c r="BO24" s="102"/>
      <c r="BP24" s="102"/>
      <c r="BQ24" s="102"/>
      <c r="BR24" s="102"/>
      <c r="BS24" s="102"/>
      <c r="BT24" s="102"/>
      <c r="BU24" s="102"/>
      <c r="BV24" s="102"/>
      <c r="BW24" s="102"/>
      <c r="BX24" s="102"/>
      <c r="BY24" s="102"/>
      <c r="BZ24" s="102"/>
      <c r="CA24" s="102"/>
      <c r="CB24" s="102"/>
      <c r="CC24" s="102"/>
      <c r="CD24" s="102"/>
      <c r="CE24" s="102"/>
      <c r="CF24" s="102"/>
      <c r="CG24" s="102"/>
      <c r="CH24" s="102"/>
      <c r="CI24" s="102"/>
      <c r="CJ24" s="102"/>
      <c r="CK24" s="102"/>
      <c r="CL24" s="102"/>
      <c r="CM24" s="102"/>
      <c r="CN24" s="102"/>
      <c r="CO24" s="102"/>
      <c r="CP24" s="102"/>
      <c r="CQ24" s="102"/>
      <c r="CR24" s="102"/>
      <c r="CS24" s="102"/>
      <c r="CT24" s="102"/>
      <c r="CU24" s="102"/>
      <c r="CV24" s="102"/>
      <c r="CW24" s="102"/>
      <c r="CX24" s="102"/>
      <c r="CY24" s="102"/>
      <c r="CZ24" s="102"/>
      <c r="DA24" s="102"/>
      <c r="DB24" s="102"/>
      <c r="DC24" s="102"/>
      <c r="DD24" s="102"/>
      <c r="DE24" s="102"/>
      <c r="DF24" s="102"/>
      <c r="DG24" s="102"/>
      <c r="DH24" s="102"/>
      <c r="DI24" s="102"/>
      <c r="DJ24" s="102"/>
      <c r="DK24" s="102"/>
      <c r="DL24" s="102"/>
      <c r="DM24" s="102"/>
      <c r="DN24" s="102"/>
      <c r="DO24" s="102"/>
      <c r="DP24" s="102"/>
      <c r="DQ24" s="102"/>
      <c r="DR24" s="102"/>
      <c r="DS24" s="102"/>
      <c r="DT24" s="102"/>
      <c r="DU24" s="102"/>
      <c r="DV24" s="102"/>
      <c r="DW24" s="102"/>
      <c r="DX24" s="102"/>
      <c r="DY24" s="102"/>
      <c r="DZ24" s="102"/>
      <c r="EA24" s="102"/>
      <c r="EB24" s="102"/>
      <c r="EC24" s="102"/>
      <c r="ED24" s="102"/>
      <c r="EE24" s="102"/>
      <c r="EF24" s="102"/>
      <c r="EG24" s="102"/>
      <c r="EH24" s="102"/>
      <c r="EI24" s="102"/>
      <c r="EJ24" s="102"/>
      <c r="EK24" s="102"/>
      <c r="EL24" s="102"/>
      <c r="EM24" s="102"/>
      <c r="EN24" s="102"/>
      <c r="EO24" s="102"/>
      <c r="EP24" s="102"/>
      <c r="EQ24" s="102"/>
      <c r="ER24" s="102"/>
      <c r="ES24" s="102"/>
      <c r="ET24" s="102"/>
      <c r="EU24" s="102"/>
      <c r="EV24" s="102"/>
      <c r="EW24" s="102"/>
      <c r="EX24" s="102"/>
      <c r="EY24" s="102"/>
      <c r="EZ24" s="102"/>
      <c r="FA24" s="102"/>
      <c r="FB24" s="102"/>
      <c r="FC24" s="102"/>
      <c r="FD24" s="102"/>
      <c r="FE24" s="102"/>
      <c r="FF24" s="102"/>
      <c r="FG24" s="102"/>
      <c r="FH24" s="102"/>
      <c r="FI24" s="102"/>
      <c r="FJ24" s="102"/>
      <c r="FK24" s="102"/>
      <c r="FL24" s="102"/>
      <c r="FM24" s="102"/>
      <c r="FN24" s="102"/>
      <c r="FO24" s="102"/>
      <c r="FP24" s="102"/>
      <c r="FQ24" s="102"/>
      <c r="FR24" s="102"/>
      <c r="FS24" s="102"/>
      <c r="FT24" s="102"/>
      <c r="FU24" s="102"/>
      <c r="FV24" s="102"/>
      <c r="FW24" s="102"/>
      <c r="FX24" s="102"/>
      <c r="FY24" s="102"/>
      <c r="FZ24" s="102"/>
      <c r="GA24" s="102"/>
      <c r="GB24" s="102"/>
      <c r="GC24" s="102"/>
      <c r="GD24" s="102"/>
      <c r="GE24" s="102"/>
      <c r="GF24" s="102"/>
      <c r="GG24" s="102"/>
      <c r="GH24" s="102"/>
      <c r="GI24" s="102"/>
      <c r="GJ24" s="102"/>
      <c r="GK24" s="102"/>
      <c r="GL24" s="102"/>
      <c r="GM24" s="102"/>
      <c r="GN24" s="102"/>
      <c r="GO24" s="102"/>
      <c r="GP24" s="102"/>
      <c r="GQ24" s="102"/>
      <c r="GR24" s="102"/>
      <c r="GS24" s="102"/>
      <c r="GT24" s="102"/>
      <c r="GU24" s="102"/>
      <c r="GV24" s="102"/>
      <c r="GW24" s="102"/>
      <c r="GX24" s="102"/>
      <c r="GY24" s="102"/>
      <c r="GZ24" s="102"/>
      <c r="HA24" s="102"/>
      <c r="HB24" s="102"/>
      <c r="HC24" s="102"/>
      <c r="HD24" s="102"/>
      <c r="HE24" s="102"/>
      <c r="HF24" s="102"/>
      <c r="HG24" s="102"/>
      <c r="HH24" s="102"/>
      <c r="HI24" s="102"/>
      <c r="HJ24" s="102"/>
      <c r="HK24" s="102"/>
      <c r="HL24" s="102"/>
      <c r="HM24" s="102"/>
      <c r="HN24" s="102"/>
      <c r="HO24" s="102"/>
      <c r="HP24" s="102"/>
      <c r="HQ24" s="102"/>
      <c r="HR24" s="102"/>
      <c r="HS24" s="102"/>
      <c r="HT24" s="102"/>
      <c r="HU24" s="102"/>
      <c r="HV24" s="102"/>
      <c r="HW24" s="102"/>
      <c r="HX24" s="102"/>
      <c r="HY24" s="102"/>
      <c r="HZ24" s="102"/>
      <c r="IA24" s="102"/>
      <c r="IB24" s="102"/>
      <c r="IC24" s="102"/>
      <c r="ID24" s="102"/>
      <c r="IE24" s="102"/>
      <c r="IF24" s="102"/>
      <c r="IG24" s="102"/>
      <c r="IH24" s="102"/>
      <c r="II24" s="102"/>
      <c r="IJ24" s="102"/>
      <c r="IK24" s="102"/>
      <c r="IL24" s="102"/>
      <c r="IM24" s="102"/>
      <c r="IN24" s="102"/>
      <c r="IO24" s="102"/>
      <c r="IP24" s="102"/>
      <c r="IQ24" s="102"/>
      <c r="IR24" s="102"/>
      <c r="IS24" s="102"/>
      <c r="IT24" s="102"/>
      <c r="IU24" s="102"/>
      <c r="IV24" s="102"/>
    </row>
    <row r="25" spans="1:256" ht="12.9" customHeight="1">
      <c r="A25" s="1888" t="s">
        <v>77</v>
      </c>
      <c r="B25" s="1889" t="s">
        <v>2718</v>
      </c>
      <c r="C25" s="102" t="s">
        <v>2719</v>
      </c>
      <c r="D25" s="1879" t="s">
        <v>2666</v>
      </c>
      <c r="E25" s="1994">
        <v>0</v>
      </c>
      <c r="F25" s="229">
        <v>0</v>
      </c>
      <c r="G25" s="1893">
        <f t="shared" si="0"/>
        <v>0</v>
      </c>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2"/>
      <c r="BT25" s="102"/>
      <c r="BU25" s="102"/>
      <c r="BV25" s="102"/>
      <c r="BW25" s="102"/>
      <c r="BX25" s="102"/>
      <c r="BY25" s="102"/>
      <c r="BZ25" s="102"/>
      <c r="CA25" s="102"/>
      <c r="CB25" s="102"/>
      <c r="CC25" s="102"/>
      <c r="CD25" s="102"/>
      <c r="CE25" s="102"/>
      <c r="CF25" s="102"/>
      <c r="CG25" s="102"/>
      <c r="CH25" s="102"/>
      <c r="CI25" s="102"/>
      <c r="CJ25" s="102"/>
      <c r="CK25" s="102"/>
      <c r="CL25" s="102"/>
      <c r="CM25" s="102"/>
      <c r="CN25" s="102"/>
      <c r="CO25" s="102"/>
      <c r="CP25" s="102"/>
      <c r="CQ25" s="102"/>
      <c r="CR25" s="102"/>
      <c r="CS25" s="102"/>
      <c r="CT25" s="102"/>
      <c r="CU25" s="102"/>
      <c r="CV25" s="102"/>
      <c r="CW25" s="102"/>
      <c r="CX25" s="102"/>
      <c r="CY25" s="102"/>
      <c r="CZ25" s="102"/>
      <c r="DA25" s="102"/>
      <c r="DB25" s="102"/>
      <c r="DC25" s="102"/>
      <c r="DD25" s="102"/>
      <c r="DE25" s="102"/>
      <c r="DF25" s="102"/>
      <c r="DG25" s="102"/>
      <c r="DH25" s="102"/>
      <c r="DI25" s="102"/>
      <c r="DJ25" s="102"/>
      <c r="DK25" s="102"/>
      <c r="DL25" s="102"/>
      <c r="DM25" s="102"/>
      <c r="DN25" s="102"/>
      <c r="DO25" s="102"/>
      <c r="DP25" s="102"/>
      <c r="DQ25" s="102"/>
      <c r="DR25" s="102"/>
      <c r="DS25" s="102"/>
      <c r="DT25" s="102"/>
      <c r="DU25" s="102"/>
      <c r="DV25" s="102"/>
      <c r="DW25" s="102"/>
      <c r="DX25" s="102"/>
      <c r="DY25" s="102"/>
      <c r="DZ25" s="102"/>
      <c r="EA25" s="102"/>
      <c r="EB25" s="102"/>
      <c r="EC25" s="102"/>
      <c r="ED25" s="102"/>
      <c r="EE25" s="102"/>
      <c r="EF25" s="102"/>
      <c r="EG25" s="102"/>
      <c r="EH25" s="102"/>
      <c r="EI25" s="102"/>
      <c r="EJ25" s="102"/>
      <c r="EK25" s="102"/>
      <c r="EL25" s="102"/>
      <c r="EM25" s="102"/>
      <c r="EN25" s="102"/>
      <c r="EO25" s="102"/>
      <c r="EP25" s="102"/>
      <c r="EQ25" s="102"/>
      <c r="ER25" s="102"/>
      <c r="ES25" s="102"/>
      <c r="ET25" s="102"/>
      <c r="EU25" s="102"/>
      <c r="EV25" s="102"/>
      <c r="EW25" s="102"/>
      <c r="EX25" s="102"/>
      <c r="EY25" s="102"/>
      <c r="EZ25" s="102"/>
      <c r="FA25" s="102"/>
      <c r="FB25" s="102"/>
      <c r="FC25" s="102"/>
      <c r="FD25" s="102"/>
      <c r="FE25" s="102"/>
      <c r="FF25" s="102"/>
      <c r="FG25" s="102"/>
      <c r="FH25" s="102"/>
      <c r="FI25" s="102"/>
      <c r="FJ25" s="102"/>
      <c r="FK25" s="102"/>
      <c r="FL25" s="102"/>
      <c r="FM25" s="102"/>
      <c r="FN25" s="102"/>
      <c r="FO25" s="102"/>
      <c r="FP25" s="102"/>
      <c r="FQ25" s="102"/>
      <c r="FR25" s="102"/>
      <c r="FS25" s="102"/>
      <c r="FT25" s="102"/>
      <c r="FU25" s="102"/>
      <c r="FV25" s="102"/>
      <c r="FW25" s="102"/>
      <c r="FX25" s="102"/>
      <c r="FY25" s="102"/>
      <c r="FZ25" s="102"/>
      <c r="GA25" s="102"/>
      <c r="GB25" s="102"/>
      <c r="GC25" s="102"/>
      <c r="GD25" s="102"/>
      <c r="GE25" s="102"/>
      <c r="GF25" s="102"/>
      <c r="GG25" s="102"/>
      <c r="GH25" s="102"/>
      <c r="GI25" s="102"/>
      <c r="GJ25" s="102"/>
      <c r="GK25" s="102"/>
      <c r="GL25" s="102"/>
      <c r="GM25" s="102"/>
      <c r="GN25" s="102"/>
      <c r="GO25" s="102"/>
      <c r="GP25" s="102"/>
      <c r="GQ25" s="102"/>
      <c r="GR25" s="102"/>
      <c r="GS25" s="102"/>
      <c r="GT25" s="102"/>
      <c r="GU25" s="102"/>
      <c r="GV25" s="102"/>
      <c r="GW25" s="102"/>
      <c r="GX25" s="102"/>
      <c r="GY25" s="102"/>
      <c r="GZ25" s="102"/>
      <c r="HA25" s="102"/>
      <c r="HB25" s="102"/>
      <c r="HC25" s="102"/>
      <c r="HD25" s="102"/>
      <c r="HE25" s="102"/>
      <c r="HF25" s="102"/>
      <c r="HG25" s="102"/>
      <c r="HH25" s="102"/>
      <c r="HI25" s="102"/>
      <c r="HJ25" s="102"/>
      <c r="HK25" s="102"/>
      <c r="HL25" s="102"/>
      <c r="HM25" s="102"/>
      <c r="HN25" s="102"/>
      <c r="HO25" s="102"/>
      <c r="HP25" s="102"/>
      <c r="HQ25" s="102"/>
      <c r="HR25" s="102"/>
      <c r="HS25" s="102"/>
      <c r="HT25" s="102"/>
      <c r="HU25" s="102"/>
      <c r="HV25" s="102"/>
      <c r="HW25" s="102"/>
      <c r="HX25" s="102"/>
      <c r="HY25" s="102"/>
      <c r="HZ25" s="102"/>
      <c r="IA25" s="102"/>
      <c r="IB25" s="102"/>
      <c r="IC25" s="102"/>
      <c r="ID25" s="102"/>
      <c r="IE25" s="102"/>
      <c r="IF25" s="102"/>
      <c r="IG25" s="102"/>
      <c r="IH25" s="102"/>
      <c r="II25" s="102"/>
      <c r="IJ25" s="102"/>
      <c r="IK25" s="102"/>
      <c r="IL25" s="102"/>
      <c r="IM25" s="102"/>
      <c r="IN25" s="102"/>
      <c r="IO25" s="102"/>
      <c r="IP25" s="102"/>
      <c r="IQ25" s="102"/>
      <c r="IR25" s="102"/>
      <c r="IS25" s="102"/>
      <c r="IT25" s="102"/>
      <c r="IU25" s="102"/>
      <c r="IV25" s="102"/>
    </row>
    <row r="26" spans="1:256" ht="12.9" customHeight="1">
      <c r="A26" s="1888" t="s">
        <v>78</v>
      </c>
      <c r="B26" s="1889" t="s">
        <v>2720</v>
      </c>
      <c r="C26" s="102" t="s">
        <v>2721</v>
      </c>
      <c r="D26" s="1879" t="s">
        <v>1987</v>
      </c>
      <c r="E26" s="2040">
        <v>11549800.959999999</v>
      </c>
      <c r="F26" s="1894">
        <v>54945600.360000007</v>
      </c>
      <c r="G26" s="1893">
        <f t="shared" si="0"/>
        <v>-43395799.400000006</v>
      </c>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2"/>
      <c r="BX26" s="102"/>
      <c r="BY26" s="102"/>
      <c r="BZ26" s="102"/>
      <c r="CA26" s="102"/>
      <c r="CB26" s="102"/>
      <c r="CC26" s="102"/>
      <c r="CD26" s="102"/>
      <c r="CE26" s="102"/>
      <c r="CF26" s="102"/>
      <c r="CG26" s="102"/>
      <c r="CH26" s="102"/>
      <c r="CI26" s="102"/>
      <c r="CJ26" s="102"/>
      <c r="CK26" s="102"/>
      <c r="CL26" s="102"/>
      <c r="CM26" s="102"/>
      <c r="CN26" s="102"/>
      <c r="CO26" s="102"/>
      <c r="CP26" s="102"/>
      <c r="CQ26" s="102"/>
      <c r="CR26" s="102"/>
      <c r="CS26" s="102"/>
      <c r="CT26" s="102"/>
      <c r="CU26" s="102"/>
      <c r="CV26" s="102"/>
      <c r="CW26" s="102"/>
      <c r="CX26" s="102"/>
      <c r="CY26" s="102"/>
      <c r="CZ26" s="102"/>
      <c r="DA26" s="102"/>
      <c r="DB26" s="102"/>
      <c r="DC26" s="102"/>
      <c r="DD26" s="102"/>
      <c r="DE26" s="102"/>
      <c r="DF26" s="102"/>
      <c r="DG26" s="102"/>
      <c r="DH26" s="102"/>
      <c r="DI26" s="102"/>
      <c r="DJ26" s="102"/>
      <c r="DK26" s="102"/>
      <c r="DL26" s="102"/>
      <c r="DM26" s="102"/>
      <c r="DN26" s="102"/>
      <c r="DO26" s="102"/>
      <c r="DP26" s="102"/>
      <c r="DQ26" s="102"/>
      <c r="DR26" s="102"/>
      <c r="DS26" s="102"/>
      <c r="DT26" s="102"/>
      <c r="DU26" s="102"/>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2"/>
      <c r="ET26" s="102"/>
      <c r="EU26" s="102"/>
      <c r="EV26" s="102"/>
      <c r="EW26" s="102"/>
      <c r="EX26" s="102"/>
      <c r="EY26" s="102"/>
      <c r="EZ26" s="102"/>
      <c r="FA26" s="102"/>
      <c r="FB26" s="102"/>
      <c r="FC26" s="102"/>
      <c r="FD26" s="102"/>
      <c r="FE26" s="102"/>
      <c r="FF26" s="102"/>
      <c r="FG26" s="102"/>
      <c r="FH26" s="102"/>
      <c r="FI26" s="102"/>
      <c r="FJ26" s="102"/>
      <c r="FK26" s="102"/>
      <c r="FL26" s="102"/>
      <c r="FM26" s="102"/>
      <c r="FN26" s="102"/>
      <c r="FO26" s="102"/>
      <c r="FP26" s="102"/>
      <c r="FQ26" s="102"/>
      <c r="FR26" s="102"/>
      <c r="FS26" s="102"/>
      <c r="FT26" s="102"/>
      <c r="FU26" s="102"/>
      <c r="FV26" s="102"/>
      <c r="FW26" s="102"/>
      <c r="FX26" s="102"/>
      <c r="FY26" s="102"/>
      <c r="FZ26" s="102"/>
      <c r="GA26" s="102"/>
      <c r="GB26" s="102"/>
      <c r="GC26" s="102"/>
      <c r="GD26" s="102"/>
      <c r="GE26" s="102"/>
      <c r="GF26" s="102"/>
      <c r="GG26" s="102"/>
      <c r="GH26" s="102"/>
      <c r="GI26" s="102"/>
      <c r="GJ26" s="102"/>
      <c r="GK26" s="102"/>
      <c r="GL26" s="102"/>
      <c r="GM26" s="102"/>
      <c r="GN26" s="102"/>
      <c r="GO26" s="102"/>
      <c r="GP26" s="102"/>
      <c r="GQ26" s="102"/>
      <c r="GR26" s="102"/>
      <c r="GS26" s="102"/>
      <c r="GT26" s="102"/>
      <c r="GU26" s="102"/>
      <c r="GV26" s="102"/>
      <c r="GW26" s="102"/>
      <c r="GX26" s="102"/>
      <c r="GY26" s="102"/>
      <c r="GZ26" s="102"/>
      <c r="HA26" s="102"/>
      <c r="HB26" s="102"/>
      <c r="HC26" s="102"/>
      <c r="HD26" s="102"/>
      <c r="HE26" s="102"/>
      <c r="HF26" s="102"/>
      <c r="HG26" s="102"/>
      <c r="HH26" s="102"/>
      <c r="HI26" s="102"/>
      <c r="HJ26" s="102"/>
      <c r="HK26" s="102"/>
      <c r="HL26" s="102"/>
      <c r="HM26" s="102"/>
      <c r="HN26" s="102"/>
      <c r="HO26" s="102"/>
      <c r="HP26" s="102"/>
      <c r="HQ26" s="102"/>
      <c r="HR26" s="102"/>
      <c r="HS26" s="102"/>
      <c r="HT26" s="102"/>
      <c r="HU26" s="102"/>
      <c r="HV26" s="102"/>
      <c r="HW26" s="102"/>
      <c r="HX26" s="102"/>
      <c r="HY26" s="102"/>
      <c r="HZ26" s="102"/>
      <c r="IA26" s="102"/>
      <c r="IB26" s="102"/>
      <c r="IC26" s="102"/>
      <c r="ID26" s="102"/>
      <c r="IE26" s="102"/>
      <c r="IF26" s="102"/>
      <c r="IG26" s="102"/>
      <c r="IH26" s="102"/>
      <c r="II26" s="102"/>
      <c r="IJ26" s="102"/>
      <c r="IK26" s="102"/>
      <c r="IL26" s="102"/>
      <c r="IM26" s="102"/>
      <c r="IN26" s="102"/>
      <c r="IO26" s="102"/>
      <c r="IP26" s="102"/>
      <c r="IQ26" s="102"/>
      <c r="IR26" s="102"/>
      <c r="IS26" s="102"/>
      <c r="IT26" s="102"/>
      <c r="IU26" s="102"/>
      <c r="IV26" s="102"/>
    </row>
    <row r="27" spans="1:256" ht="12.9" customHeight="1">
      <c r="A27" s="1888" t="s">
        <v>79</v>
      </c>
      <c r="B27" s="1889" t="s">
        <v>2722</v>
      </c>
      <c r="C27" s="102" t="s">
        <v>2723</v>
      </c>
      <c r="D27" s="1879" t="s">
        <v>2666</v>
      </c>
      <c r="E27" s="1994">
        <v>0</v>
      </c>
      <c r="F27" s="229">
        <v>0</v>
      </c>
      <c r="G27" s="1893">
        <f t="shared" si="0"/>
        <v>0</v>
      </c>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2"/>
      <c r="CA27" s="102"/>
      <c r="CB27" s="102"/>
      <c r="CC27" s="102"/>
      <c r="CD27" s="102"/>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102"/>
      <c r="DL27" s="102"/>
      <c r="DM27" s="102"/>
      <c r="DN27" s="102"/>
      <c r="DO27" s="102"/>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2"/>
      <c r="FB27" s="102"/>
      <c r="FC27" s="102"/>
      <c r="FD27" s="102"/>
      <c r="FE27" s="102"/>
      <c r="FF27" s="102"/>
      <c r="FG27" s="102"/>
      <c r="FH27" s="102"/>
      <c r="FI27" s="102"/>
      <c r="FJ27" s="102"/>
      <c r="FK27" s="102"/>
      <c r="FL27" s="102"/>
      <c r="FM27" s="102"/>
      <c r="FN27" s="102"/>
      <c r="FO27" s="102"/>
      <c r="FP27" s="102"/>
      <c r="FQ27" s="102"/>
      <c r="FR27" s="102"/>
      <c r="FS27" s="102"/>
      <c r="FT27" s="102"/>
      <c r="FU27" s="102"/>
      <c r="FV27" s="102"/>
      <c r="FW27" s="102"/>
      <c r="FX27" s="102"/>
      <c r="FY27" s="102"/>
      <c r="FZ27" s="102"/>
      <c r="GA27" s="102"/>
      <c r="GB27" s="102"/>
      <c r="GC27" s="102"/>
      <c r="GD27" s="102"/>
      <c r="GE27" s="102"/>
      <c r="GF27" s="102"/>
      <c r="GG27" s="102"/>
      <c r="GH27" s="102"/>
      <c r="GI27" s="102"/>
      <c r="GJ27" s="102"/>
      <c r="GK27" s="102"/>
      <c r="GL27" s="102"/>
      <c r="GM27" s="102"/>
      <c r="GN27" s="102"/>
      <c r="GO27" s="102"/>
      <c r="GP27" s="102"/>
      <c r="GQ27" s="102"/>
      <c r="GR27" s="102"/>
      <c r="GS27" s="102"/>
      <c r="GT27" s="102"/>
      <c r="GU27" s="102"/>
      <c r="GV27" s="102"/>
      <c r="GW27" s="102"/>
      <c r="GX27" s="102"/>
      <c r="GY27" s="102"/>
      <c r="GZ27" s="102"/>
      <c r="HA27" s="102"/>
      <c r="HB27" s="102"/>
      <c r="HC27" s="102"/>
      <c r="HD27" s="102"/>
      <c r="HE27" s="102"/>
      <c r="HF27" s="102"/>
      <c r="HG27" s="102"/>
      <c r="HH27" s="102"/>
      <c r="HI27" s="102"/>
      <c r="HJ27" s="102"/>
      <c r="HK27" s="102"/>
      <c r="HL27" s="102"/>
      <c r="HM27" s="102"/>
      <c r="HN27" s="102"/>
      <c r="HO27" s="102"/>
      <c r="HP27" s="102"/>
      <c r="HQ27" s="102"/>
      <c r="HR27" s="102"/>
      <c r="HS27" s="102"/>
      <c r="HT27" s="102"/>
      <c r="HU27" s="102"/>
      <c r="HV27" s="102"/>
      <c r="HW27" s="102"/>
      <c r="HX27" s="102"/>
      <c r="HY27" s="102"/>
      <c r="HZ27" s="102"/>
      <c r="IA27" s="102"/>
      <c r="IB27" s="102"/>
      <c r="IC27" s="102"/>
      <c r="ID27" s="102"/>
      <c r="IE27" s="102"/>
      <c r="IF27" s="102"/>
      <c r="IG27" s="102"/>
      <c r="IH27" s="102"/>
      <c r="II27" s="102"/>
      <c r="IJ27" s="102"/>
      <c r="IK27" s="102"/>
      <c r="IL27" s="102"/>
      <c r="IM27" s="102"/>
      <c r="IN27" s="102"/>
      <c r="IO27" s="102"/>
      <c r="IP27" s="102"/>
      <c r="IQ27" s="102"/>
      <c r="IR27" s="102"/>
      <c r="IS27" s="102"/>
      <c r="IT27" s="102"/>
      <c r="IU27" s="102"/>
      <c r="IV27" s="102"/>
    </row>
    <row r="28" spans="1:256" ht="12.9" customHeight="1">
      <c r="A28" s="1888" t="s">
        <v>80</v>
      </c>
      <c r="B28" s="1889" t="s">
        <v>2724</v>
      </c>
      <c r="C28" s="102" t="s">
        <v>2725</v>
      </c>
      <c r="D28" s="1879" t="s">
        <v>2666</v>
      </c>
      <c r="E28" s="1994">
        <v>0</v>
      </c>
      <c r="F28" s="229">
        <v>0</v>
      </c>
      <c r="G28" s="1893">
        <f t="shared" si="0"/>
        <v>0</v>
      </c>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102"/>
      <c r="DL28" s="102"/>
      <c r="DM28" s="102"/>
      <c r="DN28" s="102"/>
      <c r="DO28" s="102"/>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E28" s="102"/>
      <c r="FF28" s="102"/>
      <c r="FG28" s="102"/>
      <c r="FH28" s="102"/>
      <c r="FI28" s="102"/>
      <c r="FJ28" s="102"/>
      <c r="FK28" s="102"/>
      <c r="FL28" s="102"/>
      <c r="FM28" s="102"/>
      <c r="FN28" s="102"/>
      <c r="FO28" s="102"/>
      <c r="FP28" s="102"/>
      <c r="FQ28" s="102"/>
      <c r="FR28" s="102"/>
      <c r="FS28" s="102"/>
      <c r="FT28" s="102"/>
      <c r="FU28" s="102"/>
      <c r="FV28" s="102"/>
      <c r="FW28" s="102"/>
      <c r="FX28" s="102"/>
      <c r="FY28" s="102"/>
      <c r="FZ28" s="102"/>
      <c r="GA28" s="102"/>
      <c r="GB28" s="102"/>
      <c r="GC28" s="102"/>
      <c r="GD28" s="102"/>
      <c r="GE28" s="102"/>
      <c r="GF28" s="102"/>
      <c r="GG28" s="102"/>
      <c r="GH28" s="102"/>
      <c r="GI28" s="102"/>
      <c r="GJ28" s="102"/>
      <c r="GK28" s="102"/>
      <c r="GL28" s="102"/>
      <c r="GM28" s="102"/>
      <c r="GN28" s="102"/>
      <c r="GO28" s="102"/>
      <c r="GP28" s="102"/>
      <c r="GQ28" s="102"/>
      <c r="GR28" s="102"/>
      <c r="GS28" s="102"/>
      <c r="GT28" s="102"/>
      <c r="GU28" s="102"/>
      <c r="GV28" s="102"/>
      <c r="GW28" s="102"/>
      <c r="GX28" s="102"/>
      <c r="GY28" s="102"/>
      <c r="GZ28" s="102"/>
      <c r="HA28" s="102"/>
      <c r="HB28" s="102"/>
      <c r="HC28" s="102"/>
      <c r="HD28" s="102"/>
      <c r="HE28" s="102"/>
      <c r="HF28" s="102"/>
      <c r="HG28" s="102"/>
      <c r="HH28" s="102"/>
      <c r="HI28" s="102"/>
      <c r="HJ28" s="102"/>
      <c r="HK28" s="102"/>
      <c r="HL28" s="102"/>
      <c r="HM28" s="102"/>
      <c r="HN28" s="102"/>
      <c r="HO28" s="102"/>
      <c r="HP28" s="102"/>
      <c r="HQ28" s="102"/>
      <c r="HR28" s="102"/>
      <c r="HS28" s="102"/>
      <c r="HT28" s="102"/>
      <c r="HU28" s="102"/>
      <c r="HV28" s="102"/>
      <c r="HW28" s="102"/>
      <c r="HX28" s="102"/>
      <c r="HY28" s="102"/>
      <c r="HZ28" s="102"/>
      <c r="IA28" s="102"/>
      <c r="IB28" s="102"/>
      <c r="IC28" s="102"/>
      <c r="ID28" s="102"/>
      <c r="IE28" s="102"/>
      <c r="IF28" s="102"/>
      <c r="IG28" s="102"/>
      <c r="IH28" s="102"/>
      <c r="II28" s="102"/>
      <c r="IJ28" s="102"/>
      <c r="IK28" s="102"/>
      <c r="IL28" s="102"/>
      <c r="IM28" s="102"/>
      <c r="IN28" s="102"/>
      <c r="IO28" s="102"/>
      <c r="IP28" s="102"/>
      <c r="IQ28" s="102"/>
      <c r="IR28" s="102"/>
      <c r="IS28" s="102"/>
      <c r="IT28" s="102"/>
      <c r="IU28" s="102"/>
      <c r="IV28" s="102"/>
    </row>
    <row r="29" spans="1:256" ht="12.9" customHeight="1">
      <c r="A29" s="1888" t="s">
        <v>81</v>
      </c>
      <c r="B29" s="1889" t="s">
        <v>2726</v>
      </c>
      <c r="C29" s="102" t="s">
        <v>1655</v>
      </c>
      <c r="D29" s="1879" t="s">
        <v>2666</v>
      </c>
      <c r="E29" s="1994">
        <v>-8.1854523159563541E-12</v>
      </c>
      <c r="F29" s="1895">
        <v>0</v>
      </c>
      <c r="G29" s="1893">
        <f t="shared" si="0"/>
        <v>-8.1854523159563541E-12</v>
      </c>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2"/>
      <c r="BQ29" s="102"/>
      <c r="BR29" s="102"/>
      <c r="BS29" s="102"/>
      <c r="BT29" s="102"/>
      <c r="BU29" s="102"/>
      <c r="BV29" s="102"/>
      <c r="BW29" s="102"/>
      <c r="BX29" s="102"/>
      <c r="BY29" s="102"/>
      <c r="BZ29" s="102"/>
      <c r="CA29" s="102"/>
      <c r="CB29" s="102"/>
      <c r="CC29" s="102"/>
      <c r="CD29" s="102"/>
      <c r="CE29" s="102"/>
      <c r="CF29" s="102"/>
      <c r="CG29" s="102"/>
      <c r="CH29" s="102"/>
      <c r="CI29" s="102"/>
      <c r="CJ29" s="102"/>
      <c r="CK29" s="102"/>
      <c r="CL29" s="102"/>
      <c r="CM29" s="102"/>
      <c r="CN29" s="102"/>
      <c r="CO29" s="102"/>
      <c r="CP29" s="102"/>
      <c r="CQ29" s="102"/>
      <c r="CR29" s="102"/>
      <c r="CS29" s="102"/>
      <c r="CT29" s="102"/>
      <c r="CU29" s="102"/>
      <c r="CV29" s="102"/>
      <c r="CW29" s="102"/>
      <c r="CX29" s="102"/>
      <c r="CY29" s="102"/>
      <c r="CZ29" s="102"/>
      <c r="DA29" s="102"/>
      <c r="DB29" s="102"/>
      <c r="DC29" s="102"/>
      <c r="DD29" s="102"/>
      <c r="DE29" s="102"/>
      <c r="DF29" s="102"/>
      <c r="DG29" s="102"/>
      <c r="DH29" s="102"/>
      <c r="DI29" s="102"/>
      <c r="DJ29" s="102"/>
      <c r="DK29" s="102"/>
      <c r="DL29" s="102"/>
      <c r="DM29" s="102"/>
      <c r="DN29" s="102"/>
      <c r="DO29" s="102"/>
      <c r="DP29" s="102"/>
      <c r="DQ29" s="102"/>
      <c r="DR29" s="102"/>
      <c r="DS29" s="102"/>
      <c r="DT29" s="102"/>
      <c r="DU29" s="102"/>
      <c r="DV29" s="102"/>
      <c r="DW29" s="102"/>
      <c r="DX29" s="102"/>
      <c r="DY29" s="102"/>
      <c r="DZ29" s="102"/>
      <c r="EA29" s="102"/>
      <c r="EB29" s="102"/>
      <c r="EC29" s="102"/>
      <c r="ED29" s="102"/>
      <c r="EE29" s="102"/>
      <c r="EF29" s="102"/>
      <c r="EG29" s="102"/>
      <c r="EH29" s="102"/>
      <c r="EI29" s="102"/>
      <c r="EJ29" s="102"/>
      <c r="EK29" s="102"/>
      <c r="EL29" s="102"/>
      <c r="EM29" s="102"/>
      <c r="EN29" s="102"/>
      <c r="EO29" s="102"/>
      <c r="EP29" s="102"/>
      <c r="EQ29" s="102"/>
      <c r="ER29" s="102"/>
      <c r="ES29" s="102"/>
      <c r="ET29" s="102"/>
      <c r="EU29" s="102"/>
      <c r="EV29" s="102"/>
      <c r="EW29" s="102"/>
      <c r="EX29" s="102"/>
      <c r="EY29" s="102"/>
      <c r="EZ29" s="102"/>
      <c r="FA29" s="102"/>
      <c r="FB29" s="102"/>
      <c r="FC29" s="102"/>
      <c r="FD29" s="102"/>
      <c r="FE29" s="102"/>
      <c r="FF29" s="102"/>
      <c r="FG29" s="102"/>
      <c r="FH29" s="102"/>
      <c r="FI29" s="102"/>
      <c r="FJ29" s="102"/>
      <c r="FK29" s="102"/>
      <c r="FL29" s="102"/>
      <c r="FM29" s="102"/>
      <c r="FN29" s="102"/>
      <c r="FO29" s="102"/>
      <c r="FP29" s="102"/>
      <c r="FQ29" s="102"/>
      <c r="FR29" s="102"/>
      <c r="FS29" s="102"/>
      <c r="FT29" s="102"/>
      <c r="FU29" s="102"/>
      <c r="FV29" s="102"/>
      <c r="FW29" s="102"/>
      <c r="FX29" s="102"/>
      <c r="FY29" s="102"/>
      <c r="FZ29" s="102"/>
      <c r="GA29" s="102"/>
      <c r="GB29" s="102"/>
      <c r="GC29" s="102"/>
      <c r="GD29" s="102"/>
      <c r="GE29" s="102"/>
      <c r="GF29" s="102"/>
      <c r="GG29" s="102"/>
      <c r="GH29" s="102"/>
      <c r="GI29" s="102"/>
      <c r="GJ29" s="102"/>
      <c r="GK29" s="102"/>
      <c r="GL29" s="102"/>
      <c r="GM29" s="102"/>
      <c r="GN29" s="102"/>
      <c r="GO29" s="102"/>
      <c r="GP29" s="102"/>
      <c r="GQ29" s="102"/>
      <c r="GR29" s="102"/>
      <c r="GS29" s="102"/>
      <c r="GT29" s="102"/>
      <c r="GU29" s="102"/>
      <c r="GV29" s="102"/>
      <c r="GW29" s="102"/>
      <c r="GX29" s="102"/>
      <c r="GY29" s="102"/>
      <c r="GZ29" s="102"/>
      <c r="HA29" s="102"/>
      <c r="HB29" s="102"/>
      <c r="HC29" s="102"/>
      <c r="HD29" s="102"/>
      <c r="HE29" s="102"/>
      <c r="HF29" s="102"/>
      <c r="HG29" s="102"/>
      <c r="HH29" s="102"/>
      <c r="HI29" s="102"/>
      <c r="HJ29" s="102"/>
      <c r="HK29" s="102"/>
      <c r="HL29" s="102"/>
      <c r="HM29" s="102"/>
      <c r="HN29" s="102"/>
      <c r="HO29" s="102"/>
      <c r="HP29" s="102"/>
      <c r="HQ29" s="102"/>
      <c r="HR29" s="102"/>
      <c r="HS29" s="102"/>
      <c r="HT29" s="102"/>
      <c r="HU29" s="102"/>
      <c r="HV29" s="102"/>
      <c r="HW29" s="102"/>
      <c r="HX29" s="102"/>
      <c r="HY29" s="102"/>
      <c r="HZ29" s="102"/>
      <c r="IA29" s="102"/>
      <c r="IB29" s="102"/>
      <c r="IC29" s="102"/>
      <c r="ID29" s="102"/>
      <c r="IE29" s="102"/>
      <c r="IF29" s="102"/>
      <c r="IG29" s="102"/>
      <c r="IH29" s="102"/>
      <c r="II29" s="102"/>
      <c r="IJ29" s="102"/>
      <c r="IK29" s="102"/>
      <c r="IL29" s="102"/>
      <c r="IM29" s="102"/>
      <c r="IN29" s="102"/>
      <c r="IO29" s="102"/>
      <c r="IP29" s="102"/>
      <c r="IQ29" s="102"/>
      <c r="IR29" s="102"/>
      <c r="IS29" s="102"/>
      <c r="IT29" s="102"/>
      <c r="IU29" s="102"/>
      <c r="IV29" s="102"/>
    </row>
    <row r="30" spans="1:256" ht="12.9" customHeight="1">
      <c r="A30" s="1888" t="s">
        <v>82</v>
      </c>
      <c r="B30" s="1889" t="s">
        <v>1656</v>
      </c>
      <c r="C30" s="102" t="s">
        <v>1657</v>
      </c>
      <c r="D30" s="1879" t="s">
        <v>2666</v>
      </c>
      <c r="E30" s="1994">
        <v>2047577.5100000037</v>
      </c>
      <c r="F30" s="1994">
        <v>23965662.68</v>
      </c>
      <c r="G30" s="1893">
        <f t="shared" si="0"/>
        <v>-21918085.169999994</v>
      </c>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c r="BW30" s="102"/>
      <c r="BX30" s="102"/>
      <c r="BY30" s="102"/>
      <c r="BZ30" s="102"/>
      <c r="CA30" s="102"/>
      <c r="CB30" s="102"/>
      <c r="CC30" s="102"/>
      <c r="CD30" s="102"/>
      <c r="CE30" s="102"/>
      <c r="CF30" s="102"/>
      <c r="CG30" s="102"/>
      <c r="CH30" s="102"/>
      <c r="CI30" s="102"/>
      <c r="CJ30" s="102"/>
      <c r="CK30" s="102"/>
      <c r="CL30" s="102"/>
      <c r="CM30" s="102"/>
      <c r="CN30" s="102"/>
      <c r="CO30" s="102"/>
      <c r="CP30" s="102"/>
      <c r="CQ30" s="102"/>
      <c r="CR30" s="102"/>
      <c r="CS30" s="102"/>
      <c r="CT30" s="102"/>
      <c r="CU30" s="102"/>
      <c r="CV30" s="102"/>
      <c r="CW30" s="102"/>
      <c r="CX30" s="102"/>
      <c r="CY30" s="102"/>
      <c r="CZ30" s="102"/>
      <c r="DA30" s="102"/>
      <c r="DB30" s="102"/>
      <c r="DC30" s="102"/>
      <c r="DD30" s="102"/>
      <c r="DE30" s="102"/>
      <c r="DF30" s="102"/>
      <c r="DG30" s="102"/>
      <c r="DH30" s="102"/>
      <c r="DI30" s="102"/>
      <c r="DJ30" s="102"/>
      <c r="DK30" s="102"/>
      <c r="DL30" s="102"/>
      <c r="DM30" s="102"/>
      <c r="DN30" s="102"/>
      <c r="DO30" s="102"/>
      <c r="DP30" s="102"/>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2"/>
      <c r="FB30" s="102"/>
      <c r="FC30" s="102"/>
      <c r="FD30" s="102"/>
      <c r="FE30" s="102"/>
      <c r="FF30" s="102"/>
      <c r="FG30" s="102"/>
      <c r="FH30" s="102"/>
      <c r="FI30" s="102"/>
      <c r="FJ30" s="102"/>
      <c r="FK30" s="102"/>
      <c r="FL30" s="102"/>
      <c r="FM30" s="102"/>
      <c r="FN30" s="102"/>
      <c r="FO30" s="102"/>
      <c r="FP30" s="102"/>
      <c r="FQ30" s="102"/>
      <c r="FR30" s="102"/>
      <c r="FS30" s="102"/>
      <c r="FT30" s="102"/>
      <c r="FU30" s="102"/>
      <c r="FV30" s="102"/>
      <c r="FW30" s="102"/>
      <c r="FX30" s="102"/>
      <c r="FY30" s="102"/>
      <c r="FZ30" s="102"/>
      <c r="GA30" s="102"/>
      <c r="GB30" s="102"/>
      <c r="GC30" s="102"/>
      <c r="GD30" s="102"/>
      <c r="GE30" s="102"/>
      <c r="GF30" s="102"/>
      <c r="GG30" s="102"/>
      <c r="GH30" s="102"/>
      <c r="GI30" s="102"/>
      <c r="GJ30" s="102"/>
      <c r="GK30" s="102"/>
      <c r="GL30" s="102"/>
      <c r="GM30" s="102"/>
      <c r="GN30" s="102"/>
      <c r="GO30" s="102"/>
      <c r="GP30" s="102"/>
      <c r="GQ30" s="102"/>
      <c r="GR30" s="102"/>
      <c r="GS30" s="102"/>
      <c r="GT30" s="102"/>
      <c r="GU30" s="102"/>
      <c r="GV30" s="102"/>
      <c r="GW30" s="102"/>
      <c r="GX30" s="102"/>
      <c r="GY30" s="102"/>
      <c r="GZ30" s="102"/>
      <c r="HA30" s="102"/>
      <c r="HB30" s="102"/>
      <c r="HC30" s="102"/>
      <c r="HD30" s="102"/>
      <c r="HE30" s="102"/>
      <c r="HF30" s="102"/>
      <c r="HG30" s="102"/>
      <c r="HH30" s="102"/>
      <c r="HI30" s="102"/>
      <c r="HJ30" s="102"/>
      <c r="HK30" s="102"/>
      <c r="HL30" s="102"/>
      <c r="HM30" s="102"/>
      <c r="HN30" s="102"/>
      <c r="HO30" s="102"/>
      <c r="HP30" s="102"/>
      <c r="HQ30" s="102"/>
      <c r="HR30" s="102"/>
      <c r="HS30" s="102"/>
      <c r="HT30" s="102"/>
      <c r="HU30" s="102"/>
      <c r="HV30" s="102"/>
      <c r="HW30" s="102"/>
      <c r="HX30" s="102"/>
      <c r="HY30" s="102"/>
      <c r="HZ30" s="102"/>
      <c r="IA30" s="102"/>
      <c r="IB30" s="102"/>
      <c r="IC30" s="102"/>
      <c r="ID30" s="102"/>
      <c r="IE30" s="102"/>
      <c r="IF30" s="102"/>
      <c r="IG30" s="102"/>
      <c r="IH30" s="102"/>
      <c r="II30" s="102"/>
      <c r="IJ30" s="102"/>
      <c r="IK30" s="102"/>
      <c r="IL30" s="102"/>
      <c r="IM30" s="102"/>
      <c r="IN30" s="102"/>
      <c r="IO30" s="102"/>
      <c r="IP30" s="102"/>
      <c r="IQ30" s="102"/>
      <c r="IR30" s="102"/>
      <c r="IS30" s="102"/>
      <c r="IT30" s="102"/>
      <c r="IU30" s="102"/>
      <c r="IV30" s="102"/>
    </row>
    <row r="31" spans="1:256" ht="12.9" customHeight="1">
      <c r="A31" s="1888" t="s">
        <v>83</v>
      </c>
      <c r="B31" s="1889" t="s">
        <v>1658</v>
      </c>
      <c r="C31" s="102" t="s">
        <v>2560</v>
      </c>
      <c r="D31" s="1879" t="s">
        <v>1988</v>
      </c>
      <c r="E31" s="2040">
        <f>Sch.27!H25+Sch.27!H48+Sch.27!H81+Sch.27!H98</f>
        <v>0</v>
      </c>
      <c r="F31" s="1937">
        <f>Sch.27!C25+Sch.27!C48+Sch.27!C81+Sch.27!C98</f>
        <v>0</v>
      </c>
      <c r="G31" s="1893">
        <f t="shared" si="0"/>
        <v>0</v>
      </c>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c r="BW31" s="102"/>
      <c r="BX31" s="102"/>
      <c r="BY31" s="102"/>
      <c r="BZ31" s="102"/>
      <c r="CA31" s="102"/>
      <c r="CB31" s="102"/>
      <c r="CC31" s="102"/>
      <c r="CD31" s="102"/>
      <c r="CE31" s="102"/>
      <c r="CF31" s="102"/>
      <c r="CG31" s="102"/>
      <c r="CH31" s="102"/>
      <c r="CI31" s="102"/>
      <c r="CJ31" s="102"/>
      <c r="CK31" s="102"/>
      <c r="CL31" s="102"/>
      <c r="CM31" s="102"/>
      <c r="CN31" s="102"/>
      <c r="CO31" s="102"/>
      <c r="CP31" s="102"/>
      <c r="CQ31" s="102"/>
      <c r="CR31" s="102"/>
      <c r="CS31" s="102"/>
      <c r="CT31" s="102"/>
      <c r="CU31" s="102"/>
      <c r="CV31" s="102"/>
      <c r="CW31" s="102"/>
      <c r="CX31" s="102"/>
      <c r="CY31" s="102"/>
      <c r="CZ31" s="102"/>
      <c r="DA31" s="102"/>
      <c r="DB31" s="102"/>
      <c r="DC31" s="102"/>
      <c r="DD31" s="102"/>
      <c r="DE31" s="102"/>
      <c r="DF31" s="102"/>
      <c r="DG31" s="102"/>
      <c r="DH31" s="102"/>
      <c r="DI31" s="102"/>
      <c r="DJ31" s="102"/>
      <c r="DK31" s="102"/>
      <c r="DL31" s="102"/>
      <c r="DM31" s="102"/>
      <c r="DN31" s="102"/>
      <c r="DO31" s="102"/>
      <c r="DP31" s="102"/>
      <c r="DQ31" s="102"/>
      <c r="DR31" s="102"/>
      <c r="DS31" s="102"/>
      <c r="DT31" s="102"/>
      <c r="DU31" s="102"/>
      <c r="DV31" s="102"/>
      <c r="DW31" s="102"/>
      <c r="DX31" s="102"/>
      <c r="DY31" s="102"/>
      <c r="DZ31" s="102"/>
      <c r="EA31" s="102"/>
      <c r="EB31" s="102"/>
      <c r="EC31" s="102"/>
      <c r="ED31" s="102"/>
      <c r="EE31" s="102"/>
      <c r="EF31" s="102"/>
      <c r="EG31" s="102"/>
      <c r="EH31" s="102"/>
      <c r="EI31" s="102"/>
      <c r="EJ31" s="102"/>
      <c r="EK31" s="102"/>
      <c r="EL31" s="102"/>
      <c r="EM31" s="102"/>
      <c r="EN31" s="102"/>
      <c r="EO31" s="102"/>
      <c r="EP31" s="102"/>
      <c r="EQ31" s="102"/>
      <c r="ER31" s="102"/>
      <c r="ES31" s="102"/>
      <c r="ET31" s="102"/>
      <c r="EU31" s="102"/>
      <c r="EV31" s="102"/>
      <c r="EW31" s="102"/>
      <c r="EX31" s="102"/>
      <c r="EY31" s="102"/>
      <c r="EZ31" s="102"/>
      <c r="FA31" s="102"/>
      <c r="FB31" s="102"/>
      <c r="FC31" s="102"/>
      <c r="FD31" s="102"/>
      <c r="FE31" s="102"/>
      <c r="FF31" s="102"/>
      <c r="FG31" s="102"/>
      <c r="FH31" s="102"/>
      <c r="FI31" s="102"/>
      <c r="FJ31" s="102"/>
      <c r="FK31" s="102"/>
      <c r="FL31" s="102"/>
      <c r="FM31" s="102"/>
      <c r="FN31" s="102"/>
      <c r="FO31" s="102"/>
      <c r="FP31" s="102"/>
      <c r="FQ31" s="102"/>
      <c r="FR31" s="102"/>
      <c r="FS31" s="102"/>
      <c r="FT31" s="102"/>
      <c r="FU31" s="102"/>
      <c r="FV31" s="102"/>
      <c r="FW31" s="102"/>
      <c r="FX31" s="102"/>
      <c r="FY31" s="102"/>
      <c r="FZ31" s="102"/>
      <c r="GA31" s="102"/>
      <c r="GB31" s="102"/>
      <c r="GC31" s="102"/>
      <c r="GD31" s="102"/>
      <c r="GE31" s="102"/>
      <c r="GF31" s="102"/>
      <c r="GG31" s="102"/>
      <c r="GH31" s="102"/>
      <c r="GI31" s="102"/>
      <c r="GJ31" s="102"/>
      <c r="GK31" s="102"/>
      <c r="GL31" s="102"/>
      <c r="GM31" s="102"/>
      <c r="GN31" s="102"/>
      <c r="GO31" s="102"/>
      <c r="GP31" s="102"/>
      <c r="GQ31" s="102"/>
      <c r="GR31" s="102"/>
      <c r="GS31" s="102"/>
      <c r="GT31" s="102"/>
      <c r="GU31" s="102"/>
      <c r="GV31" s="102"/>
      <c r="GW31" s="102"/>
      <c r="GX31" s="102"/>
      <c r="GY31" s="102"/>
      <c r="GZ31" s="102"/>
      <c r="HA31" s="102"/>
      <c r="HB31" s="102"/>
      <c r="HC31" s="102"/>
      <c r="HD31" s="102"/>
      <c r="HE31" s="102"/>
      <c r="HF31" s="102"/>
      <c r="HG31" s="102"/>
      <c r="HH31" s="102"/>
      <c r="HI31" s="102"/>
      <c r="HJ31" s="102"/>
      <c r="HK31" s="102"/>
      <c r="HL31" s="102"/>
      <c r="HM31" s="102"/>
      <c r="HN31" s="102"/>
      <c r="HO31" s="102"/>
      <c r="HP31" s="102"/>
      <c r="HQ31" s="102"/>
      <c r="HR31" s="102"/>
      <c r="HS31" s="102"/>
      <c r="HT31" s="102"/>
      <c r="HU31" s="102"/>
      <c r="HV31" s="102"/>
      <c r="HW31" s="102"/>
      <c r="HX31" s="102"/>
      <c r="HY31" s="102"/>
      <c r="HZ31" s="102"/>
      <c r="IA31" s="102"/>
      <c r="IB31" s="102"/>
      <c r="IC31" s="102"/>
      <c r="ID31" s="102"/>
      <c r="IE31" s="102"/>
      <c r="IF31" s="102"/>
      <c r="IG31" s="102"/>
      <c r="IH31" s="102"/>
      <c r="II31" s="102"/>
      <c r="IJ31" s="102"/>
      <c r="IK31" s="102"/>
      <c r="IL31" s="102"/>
      <c r="IM31" s="102"/>
      <c r="IN31" s="102"/>
      <c r="IO31" s="102"/>
      <c r="IP31" s="102"/>
      <c r="IQ31" s="102"/>
      <c r="IR31" s="102"/>
      <c r="IS31" s="102"/>
      <c r="IT31" s="102"/>
      <c r="IU31" s="102"/>
      <c r="IV31" s="102"/>
    </row>
    <row r="32" spans="1:256" ht="12.9" customHeight="1">
      <c r="A32" s="1888" t="s">
        <v>84</v>
      </c>
      <c r="B32" s="1889"/>
      <c r="C32" s="1897" t="s">
        <v>2561</v>
      </c>
      <c r="D32" s="1896"/>
      <c r="E32" s="2041">
        <f>SUM(E11:E31)-2*E16-2*E19-2*E22</f>
        <v>674400316.57999957</v>
      </c>
      <c r="F32" s="1898">
        <f>SUM(F11:F31)-2*F16-2*F19-2*F22</f>
        <v>1263867472.2599998</v>
      </c>
      <c r="G32" s="1899">
        <f>SUM(G11:G31)-2*G16-2*G19-2*G22</f>
        <v>-589467155.68000066</v>
      </c>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2"/>
      <c r="CA32" s="102"/>
      <c r="CB32" s="102"/>
      <c r="CC32" s="102"/>
      <c r="CD32" s="102"/>
      <c r="CE32" s="102"/>
      <c r="CF32" s="102"/>
      <c r="CG32" s="102"/>
      <c r="CH32" s="102"/>
      <c r="CI32" s="102"/>
      <c r="CJ32" s="102"/>
      <c r="CK32" s="102"/>
      <c r="CL32" s="102"/>
      <c r="CM32" s="102"/>
      <c r="CN32" s="102"/>
      <c r="CO32" s="102"/>
      <c r="CP32" s="102"/>
      <c r="CQ32" s="102"/>
      <c r="CR32" s="102"/>
      <c r="CS32" s="102"/>
      <c r="CT32" s="102"/>
      <c r="CU32" s="102"/>
      <c r="CV32" s="102"/>
      <c r="CW32" s="102"/>
      <c r="CX32" s="102"/>
      <c r="CY32" s="102"/>
      <c r="CZ32" s="102"/>
      <c r="DA32" s="102"/>
      <c r="DB32" s="102"/>
      <c r="DC32" s="102"/>
      <c r="DD32" s="102"/>
      <c r="DE32" s="102"/>
      <c r="DF32" s="102"/>
      <c r="DG32" s="102"/>
      <c r="DH32" s="102"/>
      <c r="DI32" s="102"/>
      <c r="DJ32" s="102"/>
      <c r="DK32" s="102"/>
      <c r="DL32" s="102"/>
      <c r="DM32" s="102"/>
      <c r="DN32" s="102"/>
      <c r="DO32" s="102"/>
      <c r="DP32" s="102"/>
      <c r="DQ32" s="102"/>
      <c r="DR32" s="102"/>
      <c r="DS32" s="102"/>
      <c r="DT32" s="102"/>
      <c r="DU32" s="102"/>
      <c r="DV32" s="102"/>
      <c r="DW32" s="102"/>
      <c r="DX32" s="102"/>
      <c r="DY32" s="102"/>
      <c r="DZ32" s="102"/>
      <c r="EA32" s="102"/>
      <c r="EB32" s="102"/>
      <c r="EC32" s="102"/>
      <c r="ED32" s="102"/>
      <c r="EE32" s="102"/>
      <c r="EF32" s="102"/>
      <c r="EG32" s="102"/>
      <c r="EH32" s="102"/>
      <c r="EI32" s="102"/>
      <c r="EJ32" s="102"/>
      <c r="EK32" s="102"/>
      <c r="EL32" s="102"/>
      <c r="EM32" s="102"/>
      <c r="EN32" s="102"/>
      <c r="EO32" s="102"/>
      <c r="EP32" s="102"/>
      <c r="EQ32" s="102"/>
      <c r="ER32" s="102"/>
      <c r="ES32" s="102"/>
      <c r="ET32" s="102"/>
      <c r="EU32" s="102"/>
      <c r="EV32" s="102"/>
      <c r="EW32" s="102"/>
      <c r="EX32" s="102"/>
      <c r="EY32" s="102"/>
      <c r="EZ32" s="102"/>
      <c r="FA32" s="102"/>
      <c r="FB32" s="102"/>
      <c r="FC32" s="102"/>
      <c r="FD32" s="102"/>
      <c r="FE32" s="102"/>
      <c r="FF32" s="102"/>
      <c r="FG32" s="102"/>
      <c r="FH32" s="102"/>
      <c r="FI32" s="102"/>
      <c r="FJ32" s="102"/>
      <c r="FK32" s="102"/>
      <c r="FL32" s="102"/>
      <c r="FM32" s="102"/>
      <c r="FN32" s="102"/>
      <c r="FO32" s="102"/>
      <c r="FP32" s="102"/>
      <c r="FQ32" s="102"/>
      <c r="FR32" s="102"/>
      <c r="FS32" s="102"/>
      <c r="FT32" s="102"/>
      <c r="FU32" s="102"/>
      <c r="FV32" s="102"/>
      <c r="FW32" s="102"/>
      <c r="FX32" s="102"/>
      <c r="FY32" s="102"/>
      <c r="FZ32" s="102"/>
      <c r="GA32" s="102"/>
      <c r="GB32" s="102"/>
      <c r="GC32" s="102"/>
      <c r="GD32" s="102"/>
      <c r="GE32" s="102"/>
      <c r="GF32" s="102"/>
      <c r="GG32" s="102"/>
      <c r="GH32" s="102"/>
      <c r="GI32" s="102"/>
      <c r="GJ32" s="102"/>
      <c r="GK32" s="102"/>
      <c r="GL32" s="102"/>
      <c r="GM32" s="102"/>
      <c r="GN32" s="102"/>
      <c r="GO32" s="102"/>
      <c r="GP32" s="102"/>
      <c r="GQ32" s="102"/>
      <c r="GR32" s="102"/>
      <c r="GS32" s="102"/>
      <c r="GT32" s="102"/>
      <c r="GU32" s="102"/>
      <c r="GV32" s="102"/>
      <c r="GW32" s="102"/>
      <c r="GX32" s="102"/>
      <c r="GY32" s="102"/>
      <c r="GZ32" s="102"/>
      <c r="HA32" s="102"/>
      <c r="HB32" s="102"/>
      <c r="HC32" s="102"/>
      <c r="HD32" s="102"/>
      <c r="HE32" s="102"/>
      <c r="HF32" s="102"/>
      <c r="HG32" s="102"/>
      <c r="HH32" s="102"/>
      <c r="HI32" s="102"/>
      <c r="HJ32" s="102"/>
      <c r="HK32" s="102"/>
      <c r="HL32" s="102"/>
      <c r="HM32" s="102"/>
      <c r="HN32" s="102"/>
      <c r="HO32" s="102"/>
      <c r="HP32" s="102"/>
      <c r="HQ32" s="102"/>
      <c r="HR32" s="102"/>
      <c r="HS32" s="102"/>
      <c r="HT32" s="102"/>
      <c r="HU32" s="102"/>
      <c r="HV32" s="102"/>
      <c r="HW32" s="102"/>
      <c r="HX32" s="102"/>
      <c r="HY32" s="102"/>
      <c r="HZ32" s="102"/>
      <c r="IA32" s="102"/>
      <c r="IB32" s="102"/>
      <c r="IC32" s="102"/>
      <c r="ID32" s="102"/>
      <c r="IE32" s="102"/>
      <c r="IF32" s="102"/>
      <c r="IG32" s="102"/>
      <c r="IH32" s="102"/>
      <c r="II32" s="102"/>
      <c r="IJ32" s="102"/>
      <c r="IK32" s="102"/>
      <c r="IL32" s="102"/>
      <c r="IM32" s="102"/>
      <c r="IN32" s="102"/>
      <c r="IO32" s="102"/>
      <c r="IP32" s="102"/>
      <c r="IQ32" s="102"/>
      <c r="IR32" s="102"/>
      <c r="IS32" s="102"/>
      <c r="IT32" s="102"/>
      <c r="IU32" s="102"/>
      <c r="IV32" s="102"/>
    </row>
    <row r="33" spans="1:256" ht="12.9" customHeight="1">
      <c r="A33" s="1900"/>
      <c r="B33" s="1901"/>
      <c r="C33" s="1902" t="s">
        <v>2562</v>
      </c>
      <c r="D33" s="1896"/>
      <c r="E33" s="2040"/>
      <c r="F33" s="1894"/>
      <c r="G33" s="1893"/>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row>
    <row r="34" spans="1:256" ht="12.9" customHeight="1">
      <c r="A34" s="1888" t="s">
        <v>85</v>
      </c>
      <c r="B34" s="1889" t="s">
        <v>2563</v>
      </c>
      <c r="C34" s="102" t="s">
        <v>2564</v>
      </c>
      <c r="D34" s="1879" t="s">
        <v>3443</v>
      </c>
      <c r="E34" s="2040">
        <v>389273971.65999991</v>
      </c>
      <c r="F34" s="1894">
        <v>621008265.98000002</v>
      </c>
      <c r="G34" s="1893">
        <f t="shared" ref="G34:G42" si="1">E34-F34</f>
        <v>-231734294.32000011</v>
      </c>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row>
    <row r="35" spans="1:256" ht="12.9" customHeight="1">
      <c r="A35" s="1888" t="s">
        <v>86</v>
      </c>
      <c r="B35" s="1889" t="s">
        <v>2565</v>
      </c>
      <c r="C35" s="102" t="s">
        <v>2566</v>
      </c>
      <c r="D35" s="1879" t="s">
        <v>3444</v>
      </c>
      <c r="E35" s="2040">
        <v>0</v>
      </c>
      <c r="F35" s="1894">
        <v>0</v>
      </c>
      <c r="G35" s="1893">
        <f t="shared" si="1"/>
        <v>0</v>
      </c>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row>
    <row r="36" spans="1:256" ht="12.9" customHeight="1">
      <c r="A36" s="1888" t="s">
        <v>87</v>
      </c>
      <c r="B36" s="1889" t="s">
        <v>2567</v>
      </c>
      <c r="C36" s="102" t="s">
        <v>2568</v>
      </c>
      <c r="D36" s="1879" t="s">
        <v>3444</v>
      </c>
      <c r="E36" s="2040">
        <v>50000</v>
      </c>
      <c r="F36" s="1894">
        <v>50000</v>
      </c>
      <c r="G36" s="1893">
        <f t="shared" si="1"/>
        <v>0</v>
      </c>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row>
    <row r="37" spans="1:256" ht="12.9" customHeight="1">
      <c r="A37" s="1888" t="s">
        <v>2216</v>
      </c>
      <c r="B37" s="1889" t="s">
        <v>2569</v>
      </c>
      <c r="C37" s="102" t="s">
        <v>2570</v>
      </c>
      <c r="D37" s="1879" t="s">
        <v>1991</v>
      </c>
      <c r="E37" s="2040">
        <v>0</v>
      </c>
      <c r="F37" s="1894">
        <v>0</v>
      </c>
      <c r="G37" s="1893">
        <f t="shared" si="1"/>
        <v>0</v>
      </c>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row>
    <row r="38" spans="1:256" ht="12.9" customHeight="1">
      <c r="A38" s="1888" t="s">
        <v>2218</v>
      </c>
      <c r="B38" s="1889" t="s">
        <v>2571</v>
      </c>
      <c r="C38" s="102" t="s">
        <v>2572</v>
      </c>
      <c r="D38" s="1879" t="s">
        <v>3476</v>
      </c>
      <c r="E38" s="2040">
        <v>532925.41</v>
      </c>
      <c r="F38" s="229">
        <v>568815.20000000007</v>
      </c>
      <c r="G38" s="1893">
        <f t="shared" si="1"/>
        <v>-35889.790000000037</v>
      </c>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row>
    <row r="39" spans="1:256" ht="12.9" customHeight="1">
      <c r="A39" s="1888" t="s">
        <v>2220</v>
      </c>
      <c r="B39" s="1889" t="s">
        <v>2573</v>
      </c>
      <c r="C39" s="102" t="s">
        <v>2574</v>
      </c>
      <c r="D39" s="1879" t="s">
        <v>2666</v>
      </c>
      <c r="E39" s="1994">
        <v>0</v>
      </c>
      <c r="F39" s="229">
        <v>0</v>
      </c>
      <c r="G39" s="1893">
        <f t="shared" si="1"/>
        <v>0</v>
      </c>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row>
    <row r="40" spans="1:256" ht="12.9" customHeight="1">
      <c r="A40" s="1888" t="s">
        <v>2223</v>
      </c>
      <c r="B40" s="1889" t="s">
        <v>2575</v>
      </c>
      <c r="C40" s="102" t="s">
        <v>2576</v>
      </c>
      <c r="D40" s="1879" t="s">
        <v>2666</v>
      </c>
      <c r="E40" s="1994">
        <v>246523246.66000003</v>
      </c>
      <c r="F40" s="229">
        <v>183329514.37</v>
      </c>
      <c r="G40" s="1893">
        <f t="shared" si="1"/>
        <v>63193732.290000021</v>
      </c>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2"/>
      <c r="BX40" s="102"/>
      <c r="BY40" s="102"/>
      <c r="BZ40" s="102"/>
      <c r="CA40" s="102"/>
      <c r="CB40" s="102"/>
      <c r="CC40" s="102"/>
      <c r="CD40" s="102"/>
      <c r="CE40" s="102"/>
      <c r="CF40" s="102"/>
      <c r="CG40" s="102"/>
      <c r="CH40" s="102"/>
      <c r="CI40" s="102"/>
      <c r="CJ40" s="102"/>
      <c r="CK40" s="102"/>
      <c r="CL40" s="102"/>
      <c r="CM40" s="102"/>
      <c r="CN40" s="102"/>
      <c r="CO40" s="102"/>
      <c r="CP40" s="102"/>
      <c r="CQ40" s="102"/>
      <c r="CR40" s="102"/>
      <c r="CS40" s="102"/>
      <c r="CT40" s="102"/>
      <c r="CU40" s="102"/>
      <c r="CV40" s="102"/>
      <c r="CW40" s="102"/>
      <c r="CX40" s="102"/>
      <c r="CY40" s="102"/>
      <c r="CZ40" s="102"/>
      <c r="DA40" s="102"/>
      <c r="DB40" s="102"/>
      <c r="DC40" s="102"/>
      <c r="DD40" s="102"/>
      <c r="DE40" s="102"/>
      <c r="DF40" s="102"/>
      <c r="DG40" s="102"/>
      <c r="DH40" s="102"/>
      <c r="DI40" s="102"/>
      <c r="DJ40" s="102"/>
      <c r="DK40" s="102"/>
      <c r="DL40" s="102"/>
      <c r="DM40" s="102"/>
      <c r="DN40" s="102"/>
      <c r="DO40" s="102"/>
      <c r="DP40" s="102"/>
      <c r="DQ40" s="102"/>
      <c r="DR40" s="102"/>
      <c r="DS40" s="102"/>
      <c r="DT40" s="102"/>
      <c r="DU40" s="102"/>
      <c r="DV40" s="102"/>
      <c r="DW40" s="102"/>
      <c r="DX40" s="102"/>
      <c r="DY40" s="102"/>
      <c r="DZ40" s="102"/>
      <c r="EA40" s="102"/>
      <c r="EB40" s="102"/>
      <c r="EC40" s="102"/>
      <c r="ED40" s="102"/>
      <c r="EE40" s="102"/>
      <c r="EF40" s="102"/>
      <c r="EG40" s="102"/>
      <c r="EH40" s="102"/>
      <c r="EI40" s="102"/>
      <c r="EJ40" s="102"/>
      <c r="EK40" s="102"/>
      <c r="EL40" s="102"/>
      <c r="EM40" s="102"/>
      <c r="EN40" s="102"/>
      <c r="EO40" s="102"/>
      <c r="EP40" s="102"/>
      <c r="EQ40" s="102"/>
      <c r="ER40" s="102"/>
      <c r="ES40" s="102"/>
      <c r="ET40" s="102"/>
      <c r="EU40" s="102"/>
      <c r="EV40" s="102"/>
      <c r="EW40" s="102"/>
      <c r="EX40" s="102"/>
      <c r="EY40" s="102"/>
      <c r="EZ40" s="102"/>
      <c r="FA40" s="102"/>
      <c r="FB40" s="102"/>
      <c r="FC40" s="102"/>
      <c r="FD40" s="102"/>
      <c r="FE40" s="102"/>
      <c r="FF40" s="102"/>
      <c r="FG40" s="102"/>
      <c r="FH40" s="102"/>
      <c r="FI40" s="102"/>
      <c r="FJ40" s="102"/>
      <c r="FK40" s="102"/>
      <c r="FL40" s="102"/>
      <c r="FM40" s="102"/>
      <c r="FN40" s="102"/>
      <c r="FO40" s="102"/>
      <c r="FP40" s="102"/>
      <c r="FQ40" s="102"/>
      <c r="FR40" s="102"/>
      <c r="FS40" s="102"/>
      <c r="FT40" s="102"/>
      <c r="FU40" s="102"/>
      <c r="FV40" s="102"/>
      <c r="FW40" s="102"/>
      <c r="FX40" s="102"/>
      <c r="FY40" s="102"/>
      <c r="FZ40" s="102"/>
      <c r="GA40" s="102"/>
      <c r="GB40" s="102"/>
      <c r="GC40" s="102"/>
      <c r="GD40" s="102"/>
      <c r="GE40" s="102"/>
      <c r="GF40" s="102"/>
      <c r="GG40" s="102"/>
      <c r="GH40" s="102"/>
      <c r="GI40" s="102"/>
      <c r="GJ40" s="102"/>
      <c r="GK40" s="102"/>
      <c r="GL40" s="102"/>
      <c r="GM40" s="102"/>
      <c r="GN40" s="102"/>
      <c r="GO40" s="102"/>
      <c r="GP40" s="102"/>
      <c r="GQ40" s="102"/>
      <c r="GR40" s="102"/>
      <c r="GS40" s="102"/>
      <c r="GT40" s="102"/>
      <c r="GU40" s="102"/>
      <c r="GV40" s="102"/>
      <c r="GW40" s="102"/>
      <c r="GX40" s="102"/>
      <c r="GY40" s="102"/>
      <c r="GZ40" s="102"/>
      <c r="HA40" s="102"/>
      <c r="HB40" s="102"/>
      <c r="HC40" s="102"/>
      <c r="HD40" s="102"/>
      <c r="HE40" s="102"/>
      <c r="HF40" s="102"/>
      <c r="HG40" s="102"/>
      <c r="HH40" s="102"/>
      <c r="HI40" s="102"/>
      <c r="HJ40" s="102"/>
      <c r="HK40" s="102"/>
      <c r="HL40" s="102"/>
      <c r="HM40" s="102"/>
      <c r="HN40" s="102"/>
      <c r="HO40" s="102"/>
      <c r="HP40" s="102"/>
      <c r="HQ40" s="102"/>
      <c r="HR40" s="102"/>
      <c r="HS40" s="102"/>
      <c r="HT40" s="102"/>
      <c r="HU40" s="102"/>
      <c r="HV40" s="102"/>
      <c r="HW40" s="102"/>
      <c r="HX40" s="102"/>
      <c r="HY40" s="102"/>
      <c r="HZ40" s="102"/>
      <c r="IA40" s="102"/>
      <c r="IB40" s="102"/>
      <c r="IC40" s="102"/>
      <c r="ID40" s="102"/>
      <c r="IE40" s="102"/>
      <c r="IF40" s="102"/>
      <c r="IG40" s="102"/>
      <c r="IH40" s="102"/>
      <c r="II40" s="102"/>
      <c r="IJ40" s="102"/>
      <c r="IK40" s="102"/>
      <c r="IL40" s="102"/>
      <c r="IM40" s="102"/>
      <c r="IN40" s="102"/>
      <c r="IO40" s="102"/>
      <c r="IP40" s="102"/>
      <c r="IQ40" s="102"/>
      <c r="IR40" s="102"/>
      <c r="IS40" s="102"/>
      <c r="IT40" s="102"/>
      <c r="IU40" s="102"/>
      <c r="IV40" s="102"/>
    </row>
    <row r="41" spans="1:256" ht="12.9" customHeight="1">
      <c r="A41" s="1888" t="s">
        <v>2577</v>
      </c>
      <c r="B41" s="1889" t="s">
        <v>2578</v>
      </c>
      <c r="C41" s="102" t="s">
        <v>2579</v>
      </c>
      <c r="D41" s="1879" t="s">
        <v>2666</v>
      </c>
      <c r="E41" s="1994">
        <v>0</v>
      </c>
      <c r="F41" s="229">
        <v>0</v>
      </c>
      <c r="G41" s="1893">
        <f t="shared" si="1"/>
        <v>0</v>
      </c>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2"/>
      <c r="BX41" s="102"/>
      <c r="BY41" s="102"/>
      <c r="BZ41" s="102"/>
      <c r="CA41" s="102"/>
      <c r="CB41" s="102"/>
      <c r="CC41" s="102"/>
      <c r="CD41" s="102"/>
      <c r="CE41" s="102"/>
      <c r="CF41" s="102"/>
      <c r="CG41" s="102"/>
      <c r="CH41" s="102"/>
      <c r="CI41" s="102"/>
      <c r="CJ41" s="102"/>
      <c r="CK41" s="102"/>
      <c r="CL41" s="102"/>
      <c r="CM41" s="102"/>
      <c r="CN41" s="102"/>
      <c r="CO41" s="102"/>
      <c r="CP41" s="102"/>
      <c r="CQ41" s="102"/>
      <c r="CR41" s="102"/>
      <c r="CS41" s="102"/>
      <c r="CT41" s="102"/>
      <c r="CU41" s="102"/>
      <c r="CV41" s="102"/>
      <c r="CW41" s="102"/>
      <c r="CX41" s="102"/>
      <c r="CY41" s="102"/>
      <c r="CZ41" s="102"/>
      <c r="DA41" s="102"/>
      <c r="DB41" s="102"/>
      <c r="DC41" s="102"/>
      <c r="DD41" s="102"/>
      <c r="DE41" s="102"/>
      <c r="DF41" s="102"/>
      <c r="DG41" s="102"/>
      <c r="DH41" s="102"/>
      <c r="DI41" s="102"/>
      <c r="DJ41" s="102"/>
      <c r="DK41" s="102"/>
      <c r="DL41" s="102"/>
      <c r="DM41" s="102"/>
      <c r="DN41" s="102"/>
      <c r="DO41" s="102"/>
      <c r="DP41" s="102"/>
      <c r="DQ41" s="102"/>
      <c r="DR41" s="102"/>
      <c r="DS41" s="102"/>
      <c r="DT41" s="102"/>
      <c r="DU41" s="102"/>
      <c r="DV41" s="102"/>
      <c r="DW41" s="102"/>
      <c r="DX41" s="102"/>
      <c r="DY41" s="102"/>
      <c r="DZ41" s="102"/>
      <c r="EA41" s="102"/>
      <c r="EB41" s="102"/>
      <c r="EC41" s="102"/>
      <c r="ED41" s="102"/>
      <c r="EE41" s="102"/>
      <c r="EF41" s="102"/>
      <c r="EG41" s="102"/>
      <c r="EH41" s="102"/>
      <c r="EI41" s="102"/>
      <c r="EJ41" s="102"/>
      <c r="EK41" s="102"/>
      <c r="EL41" s="102"/>
      <c r="EM41" s="102"/>
      <c r="EN41" s="102"/>
      <c r="EO41" s="102"/>
      <c r="EP41" s="102"/>
      <c r="EQ41" s="102"/>
      <c r="ER41" s="102"/>
      <c r="ES41" s="102"/>
      <c r="ET41" s="102"/>
      <c r="EU41" s="102"/>
      <c r="EV41" s="102"/>
      <c r="EW41" s="102"/>
      <c r="EX41" s="102"/>
      <c r="EY41" s="102"/>
      <c r="EZ41" s="102"/>
      <c r="FA41" s="102"/>
      <c r="FB41" s="102"/>
      <c r="FC41" s="102"/>
      <c r="FD41" s="102"/>
      <c r="FE41" s="102"/>
      <c r="FF41" s="102"/>
      <c r="FG41" s="102"/>
      <c r="FH41" s="102"/>
      <c r="FI41" s="102"/>
      <c r="FJ41" s="102"/>
      <c r="FK41" s="102"/>
      <c r="FL41" s="102"/>
      <c r="FM41" s="102"/>
      <c r="FN41" s="102"/>
      <c r="FO41" s="102"/>
      <c r="FP41" s="102"/>
      <c r="FQ41" s="102"/>
      <c r="FR41" s="102"/>
      <c r="FS41" s="102"/>
      <c r="FT41" s="102"/>
      <c r="FU41" s="102"/>
      <c r="FV41" s="102"/>
      <c r="FW41" s="102"/>
      <c r="FX41" s="102"/>
      <c r="FY41" s="102"/>
      <c r="FZ41" s="102"/>
      <c r="GA41" s="102"/>
      <c r="GB41" s="102"/>
      <c r="GC41" s="102"/>
      <c r="GD41" s="102"/>
      <c r="GE41" s="102"/>
      <c r="GF41" s="102"/>
      <c r="GG41" s="102"/>
      <c r="GH41" s="102"/>
      <c r="GI41" s="102"/>
      <c r="GJ41" s="102"/>
      <c r="GK41" s="102"/>
      <c r="GL41" s="102"/>
      <c r="GM41" s="102"/>
      <c r="GN41" s="102"/>
      <c r="GO41" s="102"/>
      <c r="GP41" s="102"/>
      <c r="GQ41" s="102"/>
      <c r="GR41" s="102"/>
      <c r="GS41" s="102"/>
      <c r="GT41" s="102"/>
      <c r="GU41" s="102"/>
      <c r="GV41" s="102"/>
      <c r="GW41" s="102"/>
      <c r="GX41" s="102"/>
      <c r="GY41" s="102"/>
      <c r="GZ41" s="102"/>
      <c r="HA41" s="102"/>
      <c r="HB41" s="102"/>
      <c r="HC41" s="102"/>
      <c r="HD41" s="102"/>
      <c r="HE41" s="102"/>
      <c r="HF41" s="102"/>
      <c r="HG41" s="102"/>
      <c r="HH41" s="102"/>
      <c r="HI41" s="102"/>
      <c r="HJ41" s="102"/>
      <c r="HK41" s="102"/>
      <c r="HL41" s="102"/>
      <c r="HM41" s="102"/>
      <c r="HN41" s="102"/>
      <c r="HO41" s="102"/>
      <c r="HP41" s="102"/>
      <c r="HQ41" s="102"/>
      <c r="HR41" s="102"/>
      <c r="HS41" s="102"/>
      <c r="HT41" s="102"/>
      <c r="HU41" s="102"/>
      <c r="HV41" s="102"/>
      <c r="HW41" s="102"/>
      <c r="HX41" s="102"/>
      <c r="HY41" s="102"/>
      <c r="HZ41" s="102"/>
      <c r="IA41" s="102"/>
      <c r="IB41" s="102"/>
      <c r="IC41" s="102"/>
      <c r="ID41" s="102"/>
      <c r="IE41" s="102"/>
      <c r="IF41" s="102"/>
      <c r="IG41" s="102"/>
      <c r="IH41" s="102"/>
      <c r="II41" s="102"/>
      <c r="IJ41" s="102"/>
      <c r="IK41" s="102"/>
      <c r="IL41" s="102"/>
      <c r="IM41" s="102"/>
      <c r="IN41" s="102"/>
      <c r="IO41" s="102"/>
      <c r="IP41" s="102"/>
      <c r="IQ41" s="102"/>
      <c r="IR41" s="102"/>
      <c r="IS41" s="102"/>
      <c r="IT41" s="102"/>
      <c r="IU41" s="102"/>
      <c r="IV41" s="102"/>
    </row>
    <row r="42" spans="1:256" ht="12.9" customHeight="1">
      <c r="A42" s="1888" t="s">
        <v>2580</v>
      </c>
      <c r="B42" s="1889" t="s">
        <v>2581</v>
      </c>
      <c r="C42" s="102" t="s">
        <v>2582</v>
      </c>
      <c r="D42" s="1879" t="s">
        <v>1993</v>
      </c>
      <c r="E42" s="2040">
        <f>Sch.33!H46</f>
        <v>45216301.190001719</v>
      </c>
      <c r="F42" s="1894">
        <f>Sch.33!D46</f>
        <v>33181324.210001174</v>
      </c>
      <c r="G42" s="1893">
        <f t="shared" si="1"/>
        <v>12034976.980000544</v>
      </c>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2"/>
      <c r="BR42" s="102"/>
      <c r="BS42" s="102"/>
      <c r="BT42" s="102"/>
      <c r="BU42" s="102"/>
      <c r="BV42" s="102"/>
      <c r="BW42" s="102"/>
      <c r="BX42" s="102"/>
      <c r="BY42" s="102"/>
      <c r="BZ42" s="102"/>
      <c r="CA42" s="102"/>
      <c r="CB42" s="102"/>
      <c r="CC42" s="102"/>
      <c r="CD42" s="102"/>
      <c r="CE42" s="102"/>
      <c r="CF42" s="102"/>
      <c r="CG42" s="102"/>
      <c r="CH42" s="102"/>
      <c r="CI42" s="102"/>
      <c r="CJ42" s="102"/>
      <c r="CK42" s="102"/>
      <c r="CL42" s="102"/>
      <c r="CM42" s="102"/>
      <c r="CN42" s="102"/>
      <c r="CO42" s="102"/>
      <c r="CP42" s="102"/>
      <c r="CQ42" s="102"/>
      <c r="CR42" s="102"/>
      <c r="CS42" s="102"/>
      <c r="CT42" s="102"/>
      <c r="CU42" s="102"/>
      <c r="CV42" s="102"/>
      <c r="CW42" s="102"/>
      <c r="CX42" s="102"/>
      <c r="CY42" s="102"/>
      <c r="CZ42" s="102"/>
      <c r="DA42" s="102"/>
      <c r="DB42" s="102"/>
      <c r="DC42" s="102"/>
      <c r="DD42" s="102"/>
      <c r="DE42" s="102"/>
      <c r="DF42" s="102"/>
      <c r="DG42" s="102"/>
      <c r="DH42" s="102"/>
      <c r="DI42" s="102"/>
      <c r="DJ42" s="102"/>
      <c r="DK42" s="102"/>
      <c r="DL42" s="102"/>
      <c r="DM42" s="102"/>
      <c r="DN42" s="102"/>
      <c r="DO42" s="102"/>
      <c r="DP42" s="102"/>
      <c r="DQ42" s="102"/>
      <c r="DR42" s="102"/>
      <c r="DS42" s="102"/>
      <c r="DT42" s="102"/>
      <c r="DU42" s="102"/>
      <c r="DV42" s="102"/>
      <c r="DW42" s="102"/>
      <c r="DX42" s="102"/>
      <c r="DY42" s="102"/>
      <c r="DZ42" s="102"/>
      <c r="EA42" s="102"/>
      <c r="EB42" s="102"/>
      <c r="EC42" s="102"/>
      <c r="ED42" s="102"/>
      <c r="EE42" s="102"/>
      <c r="EF42" s="102"/>
      <c r="EG42" s="102"/>
      <c r="EH42" s="102"/>
      <c r="EI42" s="102"/>
      <c r="EJ42" s="102"/>
      <c r="EK42" s="102"/>
      <c r="EL42" s="102"/>
      <c r="EM42" s="102"/>
      <c r="EN42" s="102"/>
      <c r="EO42" s="102"/>
      <c r="EP42" s="102"/>
      <c r="EQ42" s="102"/>
      <c r="ER42" s="102"/>
      <c r="ES42" s="102"/>
      <c r="ET42" s="102"/>
      <c r="EU42" s="102"/>
      <c r="EV42" s="102"/>
      <c r="EW42" s="102"/>
      <c r="EX42" s="102"/>
      <c r="EY42" s="102"/>
      <c r="EZ42" s="102"/>
      <c r="FA42" s="102"/>
      <c r="FB42" s="102"/>
      <c r="FC42" s="102"/>
      <c r="FD42" s="102"/>
      <c r="FE42" s="102"/>
      <c r="FF42" s="102"/>
      <c r="FG42" s="102"/>
      <c r="FH42" s="102"/>
      <c r="FI42" s="102"/>
      <c r="FJ42" s="102"/>
      <c r="FK42" s="102"/>
      <c r="FL42" s="102"/>
      <c r="FM42" s="102"/>
      <c r="FN42" s="102"/>
      <c r="FO42" s="102"/>
      <c r="FP42" s="102"/>
      <c r="FQ42" s="102"/>
      <c r="FR42" s="102"/>
      <c r="FS42" s="102"/>
      <c r="FT42" s="102"/>
      <c r="FU42" s="102"/>
      <c r="FV42" s="102"/>
      <c r="FW42" s="102"/>
      <c r="FX42" s="102"/>
      <c r="FY42" s="102"/>
      <c r="FZ42" s="102"/>
      <c r="GA42" s="102"/>
      <c r="GB42" s="102"/>
      <c r="GC42" s="102"/>
      <c r="GD42" s="102"/>
      <c r="GE42" s="102"/>
      <c r="GF42" s="102"/>
      <c r="GG42" s="102"/>
      <c r="GH42" s="102"/>
      <c r="GI42" s="102"/>
      <c r="GJ42" s="102"/>
      <c r="GK42" s="102"/>
      <c r="GL42" s="102"/>
      <c r="GM42" s="102"/>
      <c r="GN42" s="102"/>
      <c r="GO42" s="102"/>
      <c r="GP42" s="102"/>
      <c r="GQ42" s="102"/>
      <c r="GR42" s="102"/>
      <c r="GS42" s="102"/>
      <c r="GT42" s="102"/>
      <c r="GU42" s="102"/>
      <c r="GV42" s="102"/>
      <c r="GW42" s="102"/>
      <c r="GX42" s="102"/>
      <c r="GY42" s="102"/>
      <c r="GZ42" s="102"/>
      <c r="HA42" s="102"/>
      <c r="HB42" s="102"/>
      <c r="HC42" s="102"/>
      <c r="HD42" s="102"/>
      <c r="HE42" s="102"/>
      <c r="HF42" s="102"/>
      <c r="HG42" s="102"/>
      <c r="HH42" s="102"/>
      <c r="HI42" s="102"/>
      <c r="HJ42" s="102"/>
      <c r="HK42" s="102"/>
      <c r="HL42" s="102"/>
      <c r="HM42" s="102"/>
      <c r="HN42" s="102"/>
      <c r="HO42" s="102"/>
      <c r="HP42" s="102"/>
      <c r="HQ42" s="102"/>
      <c r="HR42" s="102"/>
      <c r="HS42" s="102"/>
      <c r="HT42" s="102"/>
      <c r="HU42" s="102"/>
      <c r="HV42" s="102"/>
      <c r="HW42" s="102"/>
      <c r="HX42" s="102"/>
      <c r="HY42" s="102"/>
      <c r="HZ42" s="102"/>
      <c r="IA42" s="102"/>
      <c r="IB42" s="102"/>
      <c r="IC42" s="102"/>
      <c r="ID42" s="102"/>
      <c r="IE42" s="102"/>
      <c r="IF42" s="102"/>
      <c r="IG42" s="102"/>
      <c r="IH42" s="102"/>
      <c r="II42" s="102"/>
      <c r="IJ42" s="102"/>
      <c r="IK42" s="102"/>
      <c r="IL42" s="102"/>
      <c r="IM42" s="102"/>
      <c r="IN42" s="102"/>
      <c r="IO42" s="102"/>
      <c r="IP42" s="102"/>
      <c r="IQ42" s="102"/>
      <c r="IR42" s="102"/>
      <c r="IS42" s="102"/>
      <c r="IT42" s="102"/>
      <c r="IU42" s="102"/>
      <c r="IV42" s="102"/>
    </row>
    <row r="43" spans="1:256" ht="12.9" customHeight="1">
      <c r="A43" s="1888" t="s">
        <v>2583</v>
      </c>
      <c r="B43" s="1889" t="s">
        <v>2584</v>
      </c>
      <c r="C43" s="102" t="s">
        <v>2585</v>
      </c>
      <c r="D43" s="1879" t="s">
        <v>2666</v>
      </c>
      <c r="E43" s="2042" t="s">
        <v>2586</v>
      </c>
      <c r="F43" s="1903" t="s">
        <v>2586</v>
      </c>
      <c r="G43" s="1904" t="s">
        <v>2586</v>
      </c>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102"/>
      <c r="BX43" s="102"/>
      <c r="BY43" s="102"/>
      <c r="BZ43" s="102"/>
      <c r="CA43" s="102"/>
      <c r="CB43" s="102"/>
      <c r="CC43" s="102"/>
      <c r="CD43" s="102"/>
      <c r="CE43" s="102"/>
      <c r="CF43" s="102"/>
      <c r="CG43" s="102"/>
      <c r="CH43" s="102"/>
      <c r="CI43" s="102"/>
      <c r="CJ43" s="102"/>
      <c r="CK43" s="102"/>
      <c r="CL43" s="102"/>
      <c r="CM43" s="102"/>
      <c r="CN43" s="102"/>
      <c r="CO43" s="102"/>
      <c r="CP43" s="102"/>
      <c r="CQ43" s="102"/>
      <c r="CR43" s="102"/>
      <c r="CS43" s="102"/>
      <c r="CT43" s="102"/>
      <c r="CU43" s="102"/>
      <c r="CV43" s="102"/>
      <c r="CW43" s="102"/>
      <c r="CX43" s="102"/>
      <c r="CY43" s="102"/>
      <c r="CZ43" s="102"/>
      <c r="DA43" s="102"/>
      <c r="DB43" s="102"/>
      <c r="DC43" s="102"/>
      <c r="DD43" s="102"/>
      <c r="DE43" s="102"/>
      <c r="DF43" s="102"/>
      <c r="DG43" s="102"/>
      <c r="DH43" s="102"/>
      <c r="DI43" s="102"/>
      <c r="DJ43" s="102"/>
      <c r="DK43" s="102"/>
      <c r="DL43" s="102"/>
      <c r="DM43" s="102"/>
      <c r="DN43" s="102"/>
      <c r="DO43" s="102"/>
      <c r="DP43" s="102"/>
      <c r="DQ43" s="102"/>
      <c r="DR43" s="102"/>
      <c r="DS43" s="102"/>
      <c r="DT43" s="102"/>
      <c r="DU43" s="102"/>
      <c r="DV43" s="102"/>
      <c r="DW43" s="102"/>
      <c r="DX43" s="102"/>
      <c r="DY43" s="102"/>
      <c r="DZ43" s="102"/>
      <c r="EA43" s="102"/>
      <c r="EB43" s="102"/>
      <c r="EC43" s="102"/>
      <c r="ED43" s="102"/>
      <c r="EE43" s="102"/>
      <c r="EF43" s="102"/>
      <c r="EG43" s="102"/>
      <c r="EH43" s="102"/>
      <c r="EI43" s="102"/>
      <c r="EJ43" s="102"/>
      <c r="EK43" s="102"/>
      <c r="EL43" s="102"/>
      <c r="EM43" s="102"/>
      <c r="EN43" s="102"/>
      <c r="EO43" s="102"/>
      <c r="EP43" s="102"/>
      <c r="EQ43" s="102"/>
      <c r="ER43" s="102"/>
      <c r="ES43" s="102"/>
      <c r="ET43" s="102"/>
      <c r="EU43" s="102"/>
      <c r="EV43" s="102"/>
      <c r="EW43" s="102"/>
      <c r="EX43" s="102"/>
      <c r="EY43" s="102"/>
      <c r="EZ43" s="102"/>
      <c r="FA43" s="102"/>
      <c r="FB43" s="102"/>
      <c r="FC43" s="102"/>
      <c r="FD43" s="102"/>
      <c r="FE43" s="102"/>
      <c r="FF43" s="102"/>
      <c r="FG43" s="102"/>
      <c r="FH43" s="102"/>
      <c r="FI43" s="102"/>
      <c r="FJ43" s="102"/>
      <c r="FK43" s="102"/>
      <c r="FL43" s="102"/>
      <c r="FM43" s="102"/>
      <c r="FN43" s="102"/>
      <c r="FO43" s="102"/>
      <c r="FP43" s="102"/>
      <c r="FQ43" s="102"/>
      <c r="FR43" s="102"/>
      <c r="FS43" s="102"/>
      <c r="FT43" s="102"/>
      <c r="FU43" s="102"/>
      <c r="FV43" s="102"/>
      <c r="FW43" s="102"/>
      <c r="FX43" s="102"/>
      <c r="FY43" s="102"/>
      <c r="FZ43" s="102"/>
      <c r="GA43" s="102"/>
      <c r="GB43" s="102"/>
      <c r="GC43" s="102"/>
      <c r="GD43" s="102"/>
      <c r="GE43" s="102"/>
      <c r="GF43" s="102"/>
      <c r="GG43" s="102"/>
      <c r="GH43" s="102"/>
      <c r="GI43" s="102"/>
      <c r="GJ43" s="102"/>
      <c r="GK43" s="102"/>
      <c r="GL43" s="102"/>
      <c r="GM43" s="102"/>
      <c r="GN43" s="102"/>
      <c r="GO43" s="102"/>
      <c r="GP43" s="102"/>
      <c r="GQ43" s="102"/>
      <c r="GR43" s="102"/>
      <c r="GS43" s="102"/>
      <c r="GT43" s="102"/>
      <c r="GU43" s="102"/>
      <c r="GV43" s="102"/>
      <c r="GW43" s="102"/>
      <c r="GX43" s="102"/>
      <c r="GY43" s="102"/>
      <c r="GZ43" s="102"/>
      <c r="HA43" s="102"/>
      <c r="HB43" s="102"/>
      <c r="HC43" s="102"/>
      <c r="HD43" s="102"/>
      <c r="HE43" s="102"/>
      <c r="HF43" s="102"/>
      <c r="HG43" s="102"/>
      <c r="HH43" s="102"/>
      <c r="HI43" s="102"/>
      <c r="HJ43" s="102"/>
      <c r="HK43" s="102"/>
      <c r="HL43" s="102"/>
      <c r="HM43" s="102"/>
      <c r="HN43" s="102"/>
      <c r="HO43" s="102"/>
      <c r="HP43" s="102"/>
      <c r="HQ43" s="102"/>
      <c r="HR43" s="102"/>
      <c r="HS43" s="102"/>
      <c r="HT43" s="102"/>
      <c r="HU43" s="102"/>
      <c r="HV43" s="102"/>
      <c r="HW43" s="102"/>
      <c r="HX43" s="102"/>
      <c r="HY43" s="102"/>
      <c r="HZ43" s="102"/>
      <c r="IA43" s="102"/>
      <c r="IB43" s="102"/>
      <c r="IC43" s="102"/>
      <c r="ID43" s="102"/>
      <c r="IE43" s="102"/>
      <c r="IF43" s="102"/>
      <c r="IG43" s="102"/>
      <c r="IH43" s="102"/>
      <c r="II43" s="102"/>
      <c r="IJ43" s="102"/>
      <c r="IK43" s="102"/>
      <c r="IL43" s="102"/>
      <c r="IM43" s="102"/>
      <c r="IN43" s="102"/>
      <c r="IO43" s="102"/>
      <c r="IP43" s="102"/>
      <c r="IQ43" s="102"/>
      <c r="IR43" s="102"/>
      <c r="IS43" s="102"/>
      <c r="IT43" s="102"/>
      <c r="IU43" s="102"/>
      <c r="IV43" s="102"/>
    </row>
    <row r="44" spans="1:256" ht="12.9" customHeight="1">
      <c r="A44" s="1888" t="s">
        <v>2587</v>
      </c>
      <c r="B44" s="1889" t="s">
        <v>2588</v>
      </c>
      <c r="C44" s="102" t="s">
        <v>2589</v>
      </c>
      <c r="D44" s="1879" t="s">
        <v>1988</v>
      </c>
      <c r="E44" s="2040">
        <f>Sch.27!H35+Sch.27!H71+Sch.27!H88+Sch.27!H104</f>
        <v>0</v>
      </c>
      <c r="F44" s="1894">
        <f>Sch.27!C35+Sch.27!C71+Sch.27!C88+Sch.27!C104</f>
        <v>0</v>
      </c>
      <c r="G44" s="1893">
        <f>E44-F44</f>
        <v>0</v>
      </c>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2"/>
      <c r="BX44" s="102"/>
      <c r="BY44" s="102"/>
      <c r="BZ44" s="102"/>
      <c r="CA44" s="102"/>
      <c r="CB44" s="102"/>
      <c r="CC44" s="102"/>
      <c r="CD44" s="102"/>
      <c r="CE44" s="102"/>
      <c r="CF44" s="102"/>
      <c r="CG44" s="102"/>
      <c r="CH44" s="102"/>
      <c r="CI44" s="102"/>
      <c r="CJ44" s="102"/>
      <c r="CK44" s="102"/>
      <c r="CL44" s="102"/>
      <c r="CM44" s="102"/>
      <c r="CN44" s="102"/>
      <c r="CO44" s="102"/>
      <c r="CP44" s="102"/>
      <c r="CQ44" s="102"/>
      <c r="CR44" s="102"/>
      <c r="CS44" s="102"/>
      <c r="CT44" s="102"/>
      <c r="CU44" s="102"/>
      <c r="CV44" s="102"/>
      <c r="CW44" s="102"/>
      <c r="CX44" s="102"/>
      <c r="CY44" s="102"/>
      <c r="CZ44" s="102"/>
      <c r="DA44" s="102"/>
      <c r="DB44" s="102"/>
      <c r="DC44" s="102"/>
      <c r="DD44" s="102"/>
      <c r="DE44" s="102"/>
      <c r="DF44" s="102"/>
      <c r="DG44" s="102"/>
      <c r="DH44" s="102"/>
      <c r="DI44" s="102"/>
      <c r="DJ44" s="102"/>
      <c r="DK44" s="102"/>
      <c r="DL44" s="102"/>
      <c r="DM44" s="102"/>
      <c r="DN44" s="102"/>
      <c r="DO44" s="102"/>
      <c r="DP44" s="102"/>
      <c r="DQ44" s="102"/>
      <c r="DR44" s="102"/>
      <c r="DS44" s="102"/>
      <c r="DT44" s="102"/>
      <c r="DU44" s="102"/>
      <c r="DV44" s="102"/>
      <c r="DW44" s="102"/>
      <c r="DX44" s="102"/>
      <c r="DY44" s="102"/>
      <c r="DZ44" s="102"/>
      <c r="EA44" s="102"/>
      <c r="EB44" s="102"/>
      <c r="EC44" s="102"/>
      <c r="ED44" s="102"/>
      <c r="EE44" s="102"/>
      <c r="EF44" s="102"/>
      <c r="EG44" s="102"/>
      <c r="EH44" s="102"/>
      <c r="EI44" s="102"/>
      <c r="EJ44" s="102"/>
      <c r="EK44" s="102"/>
      <c r="EL44" s="102"/>
      <c r="EM44" s="102"/>
      <c r="EN44" s="102"/>
      <c r="EO44" s="102"/>
      <c r="EP44" s="102"/>
      <c r="EQ44" s="102"/>
      <c r="ER44" s="102"/>
      <c r="ES44" s="102"/>
      <c r="ET44" s="102"/>
      <c r="EU44" s="102"/>
      <c r="EV44" s="102"/>
      <c r="EW44" s="102"/>
      <c r="EX44" s="102"/>
      <c r="EY44" s="102"/>
      <c r="EZ44" s="102"/>
      <c r="FA44" s="102"/>
      <c r="FB44" s="102"/>
      <c r="FC44" s="102"/>
      <c r="FD44" s="102"/>
      <c r="FE44" s="102"/>
      <c r="FF44" s="102"/>
      <c r="FG44" s="102"/>
      <c r="FH44" s="102"/>
      <c r="FI44" s="102"/>
      <c r="FJ44" s="102"/>
      <c r="FK44" s="102"/>
      <c r="FL44" s="102"/>
      <c r="FM44" s="102"/>
      <c r="FN44" s="102"/>
      <c r="FO44" s="102"/>
      <c r="FP44" s="102"/>
      <c r="FQ44" s="102"/>
      <c r="FR44" s="102"/>
      <c r="FS44" s="102"/>
      <c r="FT44" s="102"/>
      <c r="FU44" s="102"/>
      <c r="FV44" s="102"/>
      <c r="FW44" s="102"/>
      <c r="FX44" s="102"/>
      <c r="FY44" s="102"/>
      <c r="FZ44" s="102"/>
      <c r="GA44" s="102"/>
      <c r="GB44" s="102"/>
      <c r="GC44" s="102"/>
      <c r="GD44" s="102"/>
      <c r="GE44" s="102"/>
      <c r="GF44" s="102"/>
      <c r="GG44" s="102"/>
      <c r="GH44" s="102"/>
      <c r="GI44" s="102"/>
      <c r="GJ44" s="102"/>
      <c r="GK44" s="102"/>
      <c r="GL44" s="102"/>
      <c r="GM44" s="102"/>
      <c r="GN44" s="102"/>
      <c r="GO44" s="102"/>
      <c r="GP44" s="102"/>
      <c r="GQ44" s="102"/>
      <c r="GR44" s="102"/>
      <c r="GS44" s="102"/>
      <c r="GT44" s="102"/>
      <c r="GU44" s="102"/>
      <c r="GV44" s="102"/>
      <c r="GW44" s="102"/>
      <c r="GX44" s="102"/>
      <c r="GY44" s="102"/>
      <c r="GZ44" s="102"/>
      <c r="HA44" s="102"/>
      <c r="HB44" s="102"/>
      <c r="HC44" s="102"/>
      <c r="HD44" s="102"/>
      <c r="HE44" s="102"/>
      <c r="HF44" s="102"/>
      <c r="HG44" s="102"/>
      <c r="HH44" s="102"/>
      <c r="HI44" s="102"/>
      <c r="HJ44" s="102"/>
      <c r="HK44" s="102"/>
      <c r="HL44" s="102"/>
      <c r="HM44" s="102"/>
      <c r="HN44" s="102"/>
      <c r="HO44" s="102"/>
      <c r="HP44" s="102"/>
      <c r="HQ44" s="102"/>
      <c r="HR44" s="102"/>
      <c r="HS44" s="102"/>
      <c r="HT44" s="102"/>
      <c r="HU44" s="102"/>
      <c r="HV44" s="102"/>
      <c r="HW44" s="102"/>
      <c r="HX44" s="102"/>
      <c r="HY44" s="102"/>
      <c r="HZ44" s="102"/>
      <c r="IA44" s="102"/>
      <c r="IB44" s="102"/>
      <c r="IC44" s="102"/>
      <c r="ID44" s="102"/>
      <c r="IE44" s="102"/>
      <c r="IF44" s="102"/>
      <c r="IG44" s="102"/>
      <c r="IH44" s="102"/>
      <c r="II44" s="102"/>
      <c r="IJ44" s="102"/>
      <c r="IK44" s="102"/>
      <c r="IL44" s="102"/>
      <c r="IM44" s="102"/>
      <c r="IN44" s="102"/>
      <c r="IO44" s="102"/>
      <c r="IP44" s="102"/>
      <c r="IQ44" s="102"/>
      <c r="IR44" s="102"/>
      <c r="IS44" s="102"/>
      <c r="IT44" s="102"/>
      <c r="IU44" s="102"/>
      <c r="IV44" s="102"/>
    </row>
    <row r="45" spans="1:256" ht="12.9" customHeight="1">
      <c r="A45" s="1888" t="s">
        <v>2590</v>
      </c>
      <c r="B45" s="1889"/>
      <c r="C45" s="1897" t="s">
        <v>2591</v>
      </c>
      <c r="D45" s="1896"/>
      <c r="E45" s="2041">
        <f>SUM(E34:E44)</f>
        <v>681596444.92000175</v>
      </c>
      <c r="F45" s="1898">
        <f>SUM(F34:F44)</f>
        <v>838137919.7600013</v>
      </c>
      <c r="G45" s="1899">
        <f>SUM(G34:G44)</f>
        <v>-156541474.83999953</v>
      </c>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102"/>
      <c r="BX45" s="102"/>
      <c r="BY45" s="102"/>
      <c r="BZ45" s="102"/>
      <c r="CA45" s="102"/>
      <c r="CB45" s="102"/>
      <c r="CC45" s="102"/>
      <c r="CD45" s="102"/>
      <c r="CE45" s="102"/>
      <c r="CF45" s="102"/>
      <c r="CG45" s="102"/>
      <c r="CH45" s="102"/>
      <c r="CI45" s="102"/>
      <c r="CJ45" s="102"/>
      <c r="CK45" s="102"/>
      <c r="CL45" s="102"/>
      <c r="CM45" s="102"/>
      <c r="CN45" s="102"/>
      <c r="CO45" s="102"/>
      <c r="CP45" s="102"/>
      <c r="CQ45" s="102"/>
      <c r="CR45" s="102"/>
      <c r="CS45" s="102"/>
      <c r="CT45" s="102"/>
      <c r="CU45" s="102"/>
      <c r="CV45" s="102"/>
      <c r="CW45" s="102"/>
      <c r="CX45" s="102"/>
      <c r="CY45" s="102"/>
      <c r="CZ45" s="102"/>
      <c r="DA45" s="102"/>
      <c r="DB45" s="102"/>
      <c r="DC45" s="102"/>
      <c r="DD45" s="102"/>
      <c r="DE45" s="102"/>
      <c r="DF45" s="102"/>
      <c r="DG45" s="102"/>
      <c r="DH45" s="102"/>
      <c r="DI45" s="102"/>
      <c r="DJ45" s="102"/>
      <c r="DK45" s="102"/>
      <c r="DL45" s="102"/>
      <c r="DM45" s="102"/>
      <c r="DN45" s="102"/>
      <c r="DO45" s="102"/>
      <c r="DP45" s="102"/>
      <c r="DQ45" s="102"/>
      <c r="DR45" s="102"/>
      <c r="DS45" s="102"/>
      <c r="DT45" s="102"/>
      <c r="DU45" s="102"/>
      <c r="DV45" s="102"/>
      <c r="DW45" s="102"/>
      <c r="DX45" s="102"/>
      <c r="DY45" s="102"/>
      <c r="DZ45" s="102"/>
      <c r="EA45" s="102"/>
      <c r="EB45" s="102"/>
      <c r="EC45" s="102"/>
      <c r="ED45" s="102"/>
      <c r="EE45" s="102"/>
      <c r="EF45" s="102"/>
      <c r="EG45" s="102"/>
      <c r="EH45" s="102"/>
      <c r="EI45" s="102"/>
      <c r="EJ45" s="102"/>
      <c r="EK45" s="102"/>
      <c r="EL45" s="102"/>
      <c r="EM45" s="102"/>
      <c r="EN45" s="102"/>
      <c r="EO45" s="102"/>
      <c r="EP45" s="102"/>
      <c r="EQ45" s="102"/>
      <c r="ER45" s="102"/>
      <c r="ES45" s="102"/>
      <c r="ET45" s="102"/>
      <c r="EU45" s="102"/>
      <c r="EV45" s="102"/>
      <c r="EW45" s="102"/>
      <c r="EX45" s="102"/>
      <c r="EY45" s="102"/>
      <c r="EZ45" s="102"/>
      <c r="FA45" s="102"/>
      <c r="FB45" s="102"/>
      <c r="FC45" s="102"/>
      <c r="FD45" s="102"/>
      <c r="FE45" s="102"/>
      <c r="FF45" s="102"/>
      <c r="FG45" s="102"/>
      <c r="FH45" s="102"/>
      <c r="FI45" s="102"/>
      <c r="FJ45" s="102"/>
      <c r="FK45" s="102"/>
      <c r="FL45" s="102"/>
      <c r="FM45" s="102"/>
      <c r="FN45" s="102"/>
      <c r="FO45" s="102"/>
      <c r="FP45" s="102"/>
      <c r="FQ45" s="102"/>
      <c r="FR45" s="102"/>
      <c r="FS45" s="102"/>
      <c r="FT45" s="102"/>
      <c r="FU45" s="102"/>
      <c r="FV45" s="102"/>
      <c r="FW45" s="102"/>
      <c r="FX45" s="102"/>
      <c r="FY45" s="102"/>
      <c r="FZ45" s="102"/>
      <c r="GA45" s="102"/>
      <c r="GB45" s="102"/>
      <c r="GC45" s="102"/>
      <c r="GD45" s="102"/>
      <c r="GE45" s="102"/>
      <c r="GF45" s="102"/>
      <c r="GG45" s="102"/>
      <c r="GH45" s="102"/>
      <c r="GI45" s="102"/>
      <c r="GJ45" s="102"/>
      <c r="GK45" s="102"/>
      <c r="GL45" s="102"/>
      <c r="GM45" s="102"/>
      <c r="GN45" s="102"/>
      <c r="GO45" s="102"/>
      <c r="GP45" s="102"/>
      <c r="GQ45" s="102"/>
      <c r="GR45" s="102"/>
      <c r="GS45" s="102"/>
      <c r="GT45" s="102"/>
      <c r="GU45" s="102"/>
      <c r="GV45" s="102"/>
      <c r="GW45" s="102"/>
      <c r="GX45" s="102"/>
      <c r="GY45" s="102"/>
      <c r="GZ45" s="102"/>
      <c r="HA45" s="102"/>
      <c r="HB45" s="102"/>
      <c r="HC45" s="102"/>
      <c r="HD45" s="102"/>
      <c r="HE45" s="102"/>
      <c r="HF45" s="102"/>
      <c r="HG45" s="102"/>
      <c r="HH45" s="102"/>
      <c r="HI45" s="102"/>
      <c r="HJ45" s="102"/>
      <c r="HK45" s="102"/>
      <c r="HL45" s="102"/>
      <c r="HM45" s="102"/>
      <c r="HN45" s="102"/>
      <c r="HO45" s="102"/>
      <c r="HP45" s="102"/>
      <c r="HQ45" s="102"/>
      <c r="HR45" s="102"/>
      <c r="HS45" s="102"/>
      <c r="HT45" s="102"/>
      <c r="HU45" s="102"/>
      <c r="HV45" s="102"/>
      <c r="HW45" s="102"/>
      <c r="HX45" s="102"/>
      <c r="HY45" s="102"/>
      <c r="HZ45" s="102"/>
      <c r="IA45" s="102"/>
      <c r="IB45" s="102"/>
      <c r="IC45" s="102"/>
      <c r="ID45" s="102"/>
      <c r="IE45" s="102"/>
      <c r="IF45" s="102"/>
      <c r="IG45" s="102"/>
      <c r="IH45" s="102"/>
      <c r="II45" s="102"/>
      <c r="IJ45" s="102"/>
      <c r="IK45" s="102"/>
      <c r="IL45" s="102"/>
      <c r="IM45" s="102"/>
      <c r="IN45" s="102"/>
      <c r="IO45" s="102"/>
      <c r="IP45" s="102"/>
      <c r="IQ45" s="102"/>
      <c r="IR45" s="102"/>
      <c r="IS45" s="102"/>
      <c r="IT45" s="102"/>
      <c r="IU45" s="102"/>
      <c r="IV45" s="102"/>
    </row>
    <row r="46" spans="1:256" ht="12.9" customHeight="1">
      <c r="A46" s="1900"/>
      <c r="B46" s="1901"/>
      <c r="C46" s="1902" t="s">
        <v>2592</v>
      </c>
      <c r="D46" s="1896"/>
      <c r="E46" s="2040"/>
      <c r="F46" s="1894"/>
      <c r="G46" s="1893"/>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2"/>
      <c r="BR46" s="102"/>
      <c r="BS46" s="102"/>
      <c r="BT46" s="102"/>
      <c r="BU46" s="102"/>
      <c r="BV46" s="102"/>
      <c r="BW46" s="102"/>
      <c r="BX46" s="102"/>
      <c r="BY46" s="102"/>
      <c r="BZ46" s="102"/>
      <c r="CA46" s="102"/>
      <c r="CB46" s="102"/>
      <c r="CC46" s="102"/>
      <c r="CD46" s="102"/>
      <c r="CE46" s="102"/>
      <c r="CF46" s="102"/>
      <c r="CG46" s="102"/>
      <c r="CH46" s="102"/>
      <c r="CI46" s="102"/>
      <c r="CJ46" s="102"/>
      <c r="CK46" s="102"/>
      <c r="CL46" s="102"/>
      <c r="CM46" s="102"/>
      <c r="CN46" s="102"/>
      <c r="CO46" s="102"/>
      <c r="CP46" s="102"/>
      <c r="CQ46" s="102"/>
      <c r="CR46" s="102"/>
      <c r="CS46" s="102"/>
      <c r="CT46" s="102"/>
      <c r="CU46" s="102"/>
      <c r="CV46" s="102"/>
      <c r="CW46" s="102"/>
      <c r="CX46" s="102"/>
      <c r="CY46" s="102"/>
      <c r="CZ46" s="102"/>
      <c r="DA46" s="102"/>
      <c r="DB46" s="102"/>
      <c r="DC46" s="102"/>
      <c r="DD46" s="102"/>
      <c r="DE46" s="102"/>
      <c r="DF46" s="102"/>
      <c r="DG46" s="102"/>
      <c r="DH46" s="102"/>
      <c r="DI46" s="102"/>
      <c r="DJ46" s="102"/>
      <c r="DK46" s="102"/>
      <c r="DL46" s="102"/>
      <c r="DM46" s="102"/>
      <c r="DN46" s="102"/>
      <c r="DO46" s="102"/>
      <c r="DP46" s="102"/>
      <c r="DQ46" s="102"/>
      <c r="DR46" s="102"/>
      <c r="DS46" s="102"/>
      <c r="DT46" s="102"/>
      <c r="DU46" s="102"/>
      <c r="DV46" s="102"/>
      <c r="DW46" s="102"/>
      <c r="DX46" s="102"/>
      <c r="DY46" s="102"/>
      <c r="DZ46" s="102"/>
      <c r="EA46" s="102"/>
      <c r="EB46" s="102"/>
      <c r="EC46" s="102"/>
      <c r="ED46" s="102"/>
      <c r="EE46" s="102"/>
      <c r="EF46" s="102"/>
      <c r="EG46" s="102"/>
      <c r="EH46" s="102"/>
      <c r="EI46" s="102"/>
      <c r="EJ46" s="102"/>
      <c r="EK46" s="102"/>
      <c r="EL46" s="102"/>
      <c r="EM46" s="102"/>
      <c r="EN46" s="102"/>
      <c r="EO46" s="102"/>
      <c r="EP46" s="102"/>
      <c r="EQ46" s="102"/>
      <c r="ER46" s="102"/>
      <c r="ES46" s="102"/>
      <c r="ET46" s="102"/>
      <c r="EU46" s="102"/>
      <c r="EV46" s="102"/>
      <c r="EW46" s="102"/>
      <c r="EX46" s="102"/>
      <c r="EY46" s="102"/>
      <c r="EZ46" s="102"/>
      <c r="FA46" s="102"/>
      <c r="FB46" s="102"/>
      <c r="FC46" s="102"/>
      <c r="FD46" s="102"/>
      <c r="FE46" s="102"/>
      <c r="FF46" s="102"/>
      <c r="FG46" s="102"/>
      <c r="FH46" s="102"/>
      <c r="FI46" s="102"/>
      <c r="FJ46" s="102"/>
      <c r="FK46" s="102"/>
      <c r="FL46" s="102"/>
      <c r="FM46" s="102"/>
      <c r="FN46" s="102"/>
      <c r="FO46" s="102"/>
      <c r="FP46" s="102"/>
      <c r="FQ46" s="102"/>
      <c r="FR46" s="102"/>
      <c r="FS46" s="102"/>
      <c r="FT46" s="102"/>
      <c r="FU46" s="102"/>
      <c r="FV46" s="102"/>
      <c r="FW46" s="102"/>
      <c r="FX46" s="102"/>
      <c r="FY46" s="102"/>
      <c r="FZ46" s="102"/>
      <c r="GA46" s="102"/>
      <c r="GB46" s="102"/>
      <c r="GC46" s="102"/>
      <c r="GD46" s="102"/>
      <c r="GE46" s="102"/>
      <c r="GF46" s="102"/>
      <c r="GG46" s="102"/>
      <c r="GH46" s="102"/>
      <c r="GI46" s="102"/>
      <c r="GJ46" s="102"/>
      <c r="GK46" s="102"/>
      <c r="GL46" s="102"/>
      <c r="GM46" s="102"/>
      <c r="GN46" s="102"/>
      <c r="GO46" s="102"/>
      <c r="GP46" s="102"/>
      <c r="GQ46" s="102"/>
      <c r="GR46" s="102"/>
      <c r="GS46" s="102"/>
      <c r="GT46" s="102"/>
      <c r="GU46" s="102"/>
      <c r="GV46" s="102"/>
      <c r="GW46" s="102"/>
      <c r="GX46" s="102"/>
      <c r="GY46" s="102"/>
      <c r="GZ46" s="102"/>
      <c r="HA46" s="102"/>
      <c r="HB46" s="102"/>
      <c r="HC46" s="102"/>
      <c r="HD46" s="102"/>
      <c r="HE46" s="102"/>
      <c r="HF46" s="102"/>
      <c r="HG46" s="102"/>
      <c r="HH46" s="102"/>
      <c r="HI46" s="102"/>
      <c r="HJ46" s="102"/>
      <c r="HK46" s="102"/>
      <c r="HL46" s="102"/>
      <c r="HM46" s="102"/>
      <c r="HN46" s="102"/>
      <c r="HO46" s="102"/>
      <c r="HP46" s="102"/>
      <c r="HQ46" s="102"/>
      <c r="HR46" s="102"/>
      <c r="HS46" s="102"/>
      <c r="HT46" s="102"/>
      <c r="HU46" s="102"/>
      <c r="HV46" s="102"/>
      <c r="HW46" s="102"/>
      <c r="HX46" s="102"/>
      <c r="HY46" s="102"/>
      <c r="HZ46" s="102"/>
      <c r="IA46" s="102"/>
      <c r="IB46" s="102"/>
      <c r="IC46" s="102"/>
      <c r="ID46" s="102"/>
      <c r="IE46" s="102"/>
      <c r="IF46" s="102"/>
      <c r="IG46" s="102"/>
      <c r="IH46" s="102"/>
      <c r="II46" s="102"/>
      <c r="IJ46" s="102"/>
      <c r="IK46" s="102"/>
      <c r="IL46" s="102"/>
      <c r="IM46" s="102"/>
      <c r="IN46" s="102"/>
      <c r="IO46" s="102"/>
      <c r="IP46" s="102"/>
      <c r="IQ46" s="102"/>
      <c r="IR46" s="102"/>
      <c r="IS46" s="102"/>
      <c r="IT46" s="102"/>
      <c r="IU46" s="102"/>
      <c r="IV46" s="102"/>
    </row>
    <row r="47" spans="1:256" ht="12.9" customHeight="1">
      <c r="A47" s="1888" t="s">
        <v>2593</v>
      </c>
      <c r="B47" s="1889" t="s">
        <v>2594</v>
      </c>
      <c r="C47" s="102" t="s">
        <v>2595</v>
      </c>
      <c r="D47" s="1879" t="s">
        <v>2212</v>
      </c>
      <c r="E47" s="2040">
        <f>Sch.14!J90</f>
        <v>34114590065.82</v>
      </c>
      <c r="F47" s="1937">
        <f>Sch.14!D90</f>
        <v>33258551671.760002</v>
      </c>
      <c r="G47" s="1893">
        <f t="shared" ref="G47:G53" si="2">E47-F47</f>
        <v>856038394.05999756</v>
      </c>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2"/>
      <c r="BI47" s="102"/>
      <c r="BJ47" s="102"/>
      <c r="BK47" s="102"/>
      <c r="BL47" s="102"/>
      <c r="BM47" s="102"/>
      <c r="BN47" s="102"/>
      <c r="BO47" s="102"/>
      <c r="BP47" s="102"/>
      <c r="BQ47" s="102"/>
      <c r="BR47" s="102"/>
      <c r="BS47" s="102"/>
      <c r="BT47" s="102"/>
      <c r="BU47" s="102"/>
      <c r="BV47" s="102"/>
      <c r="BW47" s="102"/>
      <c r="BX47" s="102"/>
      <c r="BY47" s="102"/>
      <c r="BZ47" s="102"/>
      <c r="CA47" s="102"/>
      <c r="CB47" s="102"/>
      <c r="CC47" s="102"/>
      <c r="CD47" s="102"/>
      <c r="CE47" s="102"/>
      <c r="CF47" s="102"/>
      <c r="CG47" s="102"/>
      <c r="CH47" s="102"/>
      <c r="CI47" s="102"/>
      <c r="CJ47" s="102"/>
      <c r="CK47" s="102"/>
      <c r="CL47" s="102"/>
      <c r="CM47" s="102"/>
      <c r="CN47" s="102"/>
      <c r="CO47" s="102"/>
      <c r="CP47" s="102"/>
      <c r="CQ47" s="102"/>
      <c r="CR47" s="102"/>
      <c r="CS47" s="102"/>
      <c r="CT47" s="102"/>
      <c r="CU47" s="102"/>
      <c r="CV47" s="102"/>
      <c r="CW47" s="102"/>
      <c r="CX47" s="102"/>
      <c r="CY47" s="102"/>
      <c r="CZ47" s="102"/>
      <c r="DA47" s="102"/>
      <c r="DB47" s="102"/>
      <c r="DC47" s="102"/>
      <c r="DD47" s="102"/>
      <c r="DE47" s="102"/>
      <c r="DF47" s="102"/>
      <c r="DG47" s="102"/>
      <c r="DH47" s="102"/>
      <c r="DI47" s="102"/>
      <c r="DJ47" s="102"/>
      <c r="DK47" s="102"/>
      <c r="DL47" s="102"/>
      <c r="DM47" s="102"/>
      <c r="DN47" s="102"/>
      <c r="DO47" s="102"/>
      <c r="DP47" s="102"/>
      <c r="DQ47" s="102"/>
      <c r="DR47" s="102"/>
      <c r="DS47" s="102"/>
      <c r="DT47" s="102"/>
      <c r="DU47" s="102"/>
      <c r="DV47" s="102"/>
      <c r="DW47" s="102"/>
      <c r="DX47" s="102"/>
      <c r="DY47" s="102"/>
      <c r="DZ47" s="102"/>
      <c r="EA47" s="102"/>
      <c r="EB47" s="102"/>
      <c r="EC47" s="102"/>
      <c r="ED47" s="102"/>
      <c r="EE47" s="102"/>
      <c r="EF47" s="102"/>
      <c r="EG47" s="102"/>
      <c r="EH47" s="102"/>
      <c r="EI47" s="102"/>
      <c r="EJ47" s="102"/>
      <c r="EK47" s="102"/>
      <c r="EL47" s="102"/>
      <c r="EM47" s="102"/>
      <c r="EN47" s="102"/>
      <c r="EO47" s="102"/>
      <c r="EP47" s="102"/>
      <c r="EQ47" s="102"/>
      <c r="ER47" s="102"/>
      <c r="ES47" s="102"/>
      <c r="ET47" s="102"/>
      <c r="EU47" s="102"/>
      <c r="EV47" s="102"/>
      <c r="EW47" s="102"/>
      <c r="EX47" s="102"/>
      <c r="EY47" s="102"/>
      <c r="EZ47" s="102"/>
      <c r="FA47" s="102"/>
      <c r="FB47" s="102"/>
      <c r="FC47" s="102"/>
      <c r="FD47" s="102"/>
      <c r="FE47" s="102"/>
      <c r="FF47" s="102"/>
      <c r="FG47" s="102"/>
      <c r="FH47" s="102"/>
      <c r="FI47" s="102"/>
      <c r="FJ47" s="102"/>
      <c r="FK47" s="102"/>
      <c r="FL47" s="102"/>
      <c r="FM47" s="102"/>
      <c r="FN47" s="102"/>
      <c r="FO47" s="102"/>
      <c r="FP47" s="102"/>
      <c r="FQ47" s="102"/>
      <c r="FR47" s="102"/>
      <c r="FS47" s="102"/>
      <c r="FT47" s="102"/>
      <c r="FU47" s="102"/>
      <c r="FV47" s="102"/>
      <c r="FW47" s="102"/>
      <c r="FX47" s="102"/>
      <c r="FY47" s="102"/>
      <c r="FZ47" s="102"/>
      <c r="GA47" s="102"/>
      <c r="GB47" s="102"/>
      <c r="GC47" s="102"/>
      <c r="GD47" s="102"/>
      <c r="GE47" s="102"/>
      <c r="GF47" s="102"/>
      <c r="GG47" s="102"/>
      <c r="GH47" s="102"/>
      <c r="GI47" s="102"/>
      <c r="GJ47" s="102"/>
      <c r="GK47" s="102"/>
      <c r="GL47" s="102"/>
      <c r="GM47" s="102"/>
      <c r="GN47" s="102"/>
      <c r="GO47" s="102"/>
      <c r="GP47" s="102"/>
      <c r="GQ47" s="102"/>
      <c r="GR47" s="102"/>
      <c r="GS47" s="102"/>
      <c r="GT47" s="102"/>
      <c r="GU47" s="102"/>
      <c r="GV47" s="102"/>
      <c r="GW47" s="102"/>
      <c r="GX47" s="102"/>
      <c r="GY47" s="102"/>
      <c r="GZ47" s="102"/>
      <c r="HA47" s="102"/>
      <c r="HB47" s="102"/>
      <c r="HC47" s="102"/>
      <c r="HD47" s="102"/>
      <c r="HE47" s="102"/>
      <c r="HF47" s="102"/>
      <c r="HG47" s="102"/>
      <c r="HH47" s="102"/>
      <c r="HI47" s="102"/>
      <c r="HJ47" s="102"/>
      <c r="HK47" s="102"/>
      <c r="HL47" s="102"/>
      <c r="HM47" s="102"/>
      <c r="HN47" s="102"/>
      <c r="HO47" s="102"/>
      <c r="HP47" s="102"/>
      <c r="HQ47" s="102"/>
      <c r="HR47" s="102"/>
      <c r="HS47" s="102"/>
      <c r="HT47" s="102"/>
      <c r="HU47" s="102"/>
      <c r="HV47" s="102"/>
      <c r="HW47" s="102"/>
      <c r="HX47" s="102"/>
      <c r="HY47" s="102"/>
      <c r="HZ47" s="102"/>
      <c r="IA47" s="102"/>
      <c r="IB47" s="102"/>
      <c r="IC47" s="102"/>
      <c r="ID47" s="102"/>
      <c r="IE47" s="102"/>
      <c r="IF47" s="102"/>
      <c r="IG47" s="102"/>
      <c r="IH47" s="102"/>
      <c r="II47" s="102"/>
      <c r="IJ47" s="102"/>
      <c r="IK47" s="102"/>
      <c r="IL47" s="102"/>
      <c r="IM47" s="102"/>
      <c r="IN47" s="102"/>
      <c r="IO47" s="102"/>
      <c r="IP47" s="102"/>
      <c r="IQ47" s="102"/>
      <c r="IR47" s="102"/>
      <c r="IS47" s="102"/>
      <c r="IT47" s="102"/>
      <c r="IU47" s="102"/>
      <c r="IV47" s="102"/>
    </row>
    <row r="48" spans="1:256" ht="12.9" customHeight="1">
      <c r="A48" s="1888" t="s">
        <v>1977</v>
      </c>
      <c r="B48" s="1889" t="s">
        <v>2596</v>
      </c>
      <c r="C48" s="102" t="s">
        <v>2597</v>
      </c>
      <c r="D48" s="1879" t="s">
        <v>2212</v>
      </c>
      <c r="E48" s="2040">
        <f>Sch.14!J92</f>
        <v>0</v>
      </c>
      <c r="F48" s="1937">
        <f>Sch.14!D92</f>
        <v>0</v>
      </c>
      <c r="G48" s="1893">
        <f t="shared" si="2"/>
        <v>0</v>
      </c>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2"/>
      <c r="BQ48" s="102"/>
      <c r="BR48" s="102"/>
      <c r="BS48" s="102"/>
      <c r="BT48" s="102"/>
      <c r="BU48" s="102"/>
      <c r="BV48" s="102"/>
      <c r="BW48" s="102"/>
      <c r="BX48" s="102"/>
      <c r="BY48" s="102"/>
      <c r="BZ48" s="102"/>
      <c r="CA48" s="102"/>
      <c r="CB48" s="102"/>
      <c r="CC48" s="102"/>
      <c r="CD48" s="102"/>
      <c r="CE48" s="102"/>
      <c r="CF48" s="102"/>
      <c r="CG48" s="102"/>
      <c r="CH48" s="102"/>
      <c r="CI48" s="102"/>
      <c r="CJ48" s="102"/>
      <c r="CK48" s="102"/>
      <c r="CL48" s="102"/>
      <c r="CM48" s="102"/>
      <c r="CN48" s="102"/>
      <c r="CO48" s="102"/>
      <c r="CP48" s="102"/>
      <c r="CQ48" s="102"/>
      <c r="CR48" s="102"/>
      <c r="CS48" s="102"/>
      <c r="CT48" s="102"/>
      <c r="CU48" s="102"/>
      <c r="CV48" s="102"/>
      <c r="CW48" s="102"/>
      <c r="CX48" s="102"/>
      <c r="CY48" s="102"/>
      <c r="CZ48" s="102"/>
      <c r="DA48" s="102"/>
      <c r="DB48" s="102"/>
      <c r="DC48" s="102"/>
      <c r="DD48" s="102"/>
      <c r="DE48" s="102"/>
      <c r="DF48" s="102"/>
      <c r="DG48" s="102"/>
      <c r="DH48" s="102"/>
      <c r="DI48" s="102"/>
      <c r="DJ48" s="102"/>
      <c r="DK48" s="102"/>
      <c r="DL48" s="102"/>
      <c r="DM48" s="102"/>
      <c r="DN48" s="102"/>
      <c r="DO48" s="102"/>
      <c r="DP48" s="102"/>
      <c r="DQ48" s="102"/>
      <c r="DR48" s="102"/>
      <c r="DS48" s="102"/>
      <c r="DT48" s="102"/>
      <c r="DU48" s="102"/>
      <c r="DV48" s="102"/>
      <c r="DW48" s="102"/>
      <c r="DX48" s="102"/>
      <c r="DY48" s="102"/>
      <c r="DZ48" s="102"/>
      <c r="EA48" s="102"/>
      <c r="EB48" s="102"/>
      <c r="EC48" s="102"/>
      <c r="ED48" s="102"/>
      <c r="EE48" s="102"/>
      <c r="EF48" s="102"/>
      <c r="EG48" s="102"/>
      <c r="EH48" s="102"/>
      <c r="EI48" s="102"/>
      <c r="EJ48" s="102"/>
      <c r="EK48" s="102"/>
      <c r="EL48" s="102"/>
      <c r="EM48" s="102"/>
      <c r="EN48" s="102"/>
      <c r="EO48" s="102"/>
      <c r="EP48" s="102"/>
      <c r="EQ48" s="102"/>
      <c r="ER48" s="102"/>
      <c r="ES48" s="102"/>
      <c r="ET48" s="102"/>
      <c r="EU48" s="102"/>
      <c r="EV48" s="102"/>
      <c r="EW48" s="102"/>
      <c r="EX48" s="102"/>
      <c r="EY48" s="102"/>
      <c r="EZ48" s="102"/>
      <c r="FA48" s="102"/>
      <c r="FB48" s="102"/>
      <c r="FC48" s="102"/>
      <c r="FD48" s="102"/>
      <c r="FE48" s="102"/>
      <c r="FF48" s="102"/>
      <c r="FG48" s="102"/>
      <c r="FH48" s="102"/>
      <c r="FI48" s="102"/>
      <c r="FJ48" s="102"/>
      <c r="FK48" s="102"/>
      <c r="FL48" s="102"/>
      <c r="FM48" s="102"/>
      <c r="FN48" s="102"/>
      <c r="FO48" s="102"/>
      <c r="FP48" s="102"/>
      <c r="FQ48" s="102"/>
      <c r="FR48" s="102"/>
      <c r="FS48" s="102"/>
      <c r="FT48" s="102"/>
      <c r="FU48" s="102"/>
      <c r="FV48" s="102"/>
      <c r="FW48" s="102"/>
      <c r="FX48" s="102"/>
      <c r="FY48" s="102"/>
      <c r="FZ48" s="102"/>
      <c r="GA48" s="102"/>
      <c r="GB48" s="102"/>
      <c r="GC48" s="102"/>
      <c r="GD48" s="102"/>
      <c r="GE48" s="102"/>
      <c r="GF48" s="102"/>
      <c r="GG48" s="102"/>
      <c r="GH48" s="102"/>
      <c r="GI48" s="102"/>
      <c r="GJ48" s="102"/>
      <c r="GK48" s="102"/>
      <c r="GL48" s="102"/>
      <c r="GM48" s="102"/>
      <c r="GN48" s="102"/>
      <c r="GO48" s="102"/>
      <c r="GP48" s="102"/>
      <c r="GQ48" s="102"/>
      <c r="GR48" s="102"/>
      <c r="GS48" s="102"/>
      <c r="GT48" s="102"/>
      <c r="GU48" s="102"/>
      <c r="GV48" s="102"/>
      <c r="GW48" s="102"/>
      <c r="GX48" s="102"/>
      <c r="GY48" s="102"/>
      <c r="GZ48" s="102"/>
      <c r="HA48" s="102"/>
      <c r="HB48" s="102"/>
      <c r="HC48" s="102"/>
      <c r="HD48" s="102"/>
      <c r="HE48" s="102"/>
      <c r="HF48" s="102"/>
      <c r="HG48" s="102"/>
      <c r="HH48" s="102"/>
      <c r="HI48" s="102"/>
      <c r="HJ48" s="102"/>
      <c r="HK48" s="102"/>
      <c r="HL48" s="102"/>
      <c r="HM48" s="102"/>
      <c r="HN48" s="102"/>
      <c r="HO48" s="102"/>
      <c r="HP48" s="102"/>
      <c r="HQ48" s="102"/>
      <c r="HR48" s="102"/>
      <c r="HS48" s="102"/>
      <c r="HT48" s="102"/>
      <c r="HU48" s="102"/>
      <c r="HV48" s="102"/>
      <c r="HW48" s="102"/>
      <c r="HX48" s="102"/>
      <c r="HY48" s="102"/>
      <c r="HZ48" s="102"/>
      <c r="IA48" s="102"/>
      <c r="IB48" s="102"/>
      <c r="IC48" s="102"/>
      <c r="ID48" s="102"/>
      <c r="IE48" s="102"/>
      <c r="IF48" s="102"/>
      <c r="IG48" s="102"/>
      <c r="IH48" s="102"/>
      <c r="II48" s="102"/>
      <c r="IJ48" s="102"/>
      <c r="IK48" s="102"/>
      <c r="IL48" s="102"/>
      <c r="IM48" s="102"/>
      <c r="IN48" s="102"/>
      <c r="IO48" s="102"/>
      <c r="IP48" s="102"/>
      <c r="IQ48" s="102"/>
      <c r="IR48" s="102"/>
      <c r="IS48" s="102"/>
      <c r="IT48" s="102"/>
      <c r="IU48" s="102"/>
      <c r="IV48" s="102"/>
    </row>
    <row r="49" spans="1:256" ht="12.9" customHeight="1">
      <c r="A49" s="1888" t="s">
        <v>1979</v>
      </c>
      <c r="B49" s="1889" t="s">
        <v>2598</v>
      </c>
      <c r="C49" s="102" t="s">
        <v>2599</v>
      </c>
      <c r="D49" s="1879" t="s">
        <v>2212</v>
      </c>
      <c r="E49" s="2040">
        <f>Sch.14!J93</f>
        <v>-4.1723251342773438E-7</v>
      </c>
      <c r="F49" s="1937">
        <f>Sch.14!D93</f>
        <v>0</v>
      </c>
      <c r="G49" s="1893">
        <f t="shared" si="2"/>
        <v>-4.1723251342773438E-7</v>
      </c>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2"/>
      <c r="BQ49" s="102"/>
      <c r="BR49" s="102"/>
      <c r="BS49" s="102"/>
      <c r="BT49" s="102"/>
      <c r="BU49" s="102"/>
      <c r="BV49" s="102"/>
      <c r="BW49" s="102"/>
      <c r="BX49" s="102"/>
      <c r="BY49" s="102"/>
      <c r="BZ49" s="102"/>
      <c r="CA49" s="102"/>
      <c r="CB49" s="102"/>
      <c r="CC49" s="102"/>
      <c r="CD49" s="102"/>
      <c r="CE49" s="102"/>
      <c r="CF49" s="102"/>
      <c r="CG49" s="102"/>
      <c r="CH49" s="102"/>
      <c r="CI49" s="102"/>
      <c r="CJ49" s="102"/>
      <c r="CK49" s="102"/>
      <c r="CL49" s="102"/>
      <c r="CM49" s="102"/>
      <c r="CN49" s="102"/>
      <c r="CO49" s="102"/>
      <c r="CP49" s="102"/>
      <c r="CQ49" s="102"/>
      <c r="CR49" s="102"/>
      <c r="CS49" s="102"/>
      <c r="CT49" s="102"/>
      <c r="CU49" s="102"/>
      <c r="CV49" s="102"/>
      <c r="CW49" s="102"/>
      <c r="CX49" s="102"/>
      <c r="CY49" s="102"/>
      <c r="CZ49" s="102"/>
      <c r="DA49" s="102"/>
      <c r="DB49" s="102"/>
      <c r="DC49" s="102"/>
      <c r="DD49" s="102"/>
      <c r="DE49" s="102"/>
      <c r="DF49" s="102"/>
      <c r="DG49" s="102"/>
      <c r="DH49" s="102"/>
      <c r="DI49" s="102"/>
      <c r="DJ49" s="102"/>
      <c r="DK49" s="102"/>
      <c r="DL49" s="102"/>
      <c r="DM49" s="102"/>
      <c r="DN49" s="102"/>
      <c r="DO49" s="102"/>
      <c r="DP49" s="102"/>
      <c r="DQ49" s="102"/>
      <c r="DR49" s="102"/>
      <c r="DS49" s="102"/>
      <c r="DT49" s="102"/>
      <c r="DU49" s="102"/>
      <c r="DV49" s="102"/>
      <c r="DW49" s="102"/>
      <c r="DX49" s="102"/>
      <c r="DY49" s="102"/>
      <c r="DZ49" s="102"/>
      <c r="EA49" s="102"/>
      <c r="EB49" s="102"/>
      <c r="EC49" s="102"/>
      <c r="ED49" s="102"/>
      <c r="EE49" s="102"/>
      <c r="EF49" s="102"/>
      <c r="EG49" s="102"/>
      <c r="EH49" s="102"/>
      <c r="EI49" s="102"/>
      <c r="EJ49" s="102"/>
      <c r="EK49" s="102"/>
      <c r="EL49" s="102"/>
      <c r="EM49" s="102"/>
      <c r="EN49" s="102"/>
      <c r="EO49" s="102"/>
      <c r="EP49" s="102"/>
      <c r="EQ49" s="102"/>
      <c r="ER49" s="102"/>
      <c r="ES49" s="102"/>
      <c r="ET49" s="102"/>
      <c r="EU49" s="102"/>
      <c r="EV49" s="102"/>
      <c r="EW49" s="102"/>
      <c r="EX49" s="102"/>
      <c r="EY49" s="102"/>
      <c r="EZ49" s="102"/>
      <c r="FA49" s="102"/>
      <c r="FB49" s="102"/>
      <c r="FC49" s="102"/>
      <c r="FD49" s="102"/>
      <c r="FE49" s="102"/>
      <c r="FF49" s="102"/>
      <c r="FG49" s="102"/>
      <c r="FH49" s="102"/>
      <c r="FI49" s="102"/>
      <c r="FJ49" s="102"/>
      <c r="FK49" s="102"/>
      <c r="FL49" s="102"/>
      <c r="FM49" s="102"/>
      <c r="FN49" s="102"/>
      <c r="FO49" s="102"/>
      <c r="FP49" s="102"/>
      <c r="FQ49" s="102"/>
      <c r="FR49" s="102"/>
      <c r="FS49" s="102"/>
      <c r="FT49" s="102"/>
      <c r="FU49" s="102"/>
      <c r="FV49" s="102"/>
      <c r="FW49" s="102"/>
      <c r="FX49" s="102"/>
      <c r="FY49" s="102"/>
      <c r="FZ49" s="102"/>
      <c r="GA49" s="102"/>
      <c r="GB49" s="102"/>
      <c r="GC49" s="102"/>
      <c r="GD49" s="102"/>
      <c r="GE49" s="102"/>
      <c r="GF49" s="102"/>
      <c r="GG49" s="102"/>
      <c r="GH49" s="102"/>
      <c r="GI49" s="102"/>
      <c r="GJ49" s="102"/>
      <c r="GK49" s="102"/>
      <c r="GL49" s="102"/>
      <c r="GM49" s="102"/>
      <c r="GN49" s="102"/>
      <c r="GO49" s="102"/>
      <c r="GP49" s="102"/>
      <c r="GQ49" s="102"/>
      <c r="GR49" s="102"/>
      <c r="GS49" s="102"/>
      <c r="GT49" s="102"/>
      <c r="GU49" s="102"/>
      <c r="GV49" s="102"/>
      <c r="GW49" s="102"/>
      <c r="GX49" s="102"/>
      <c r="GY49" s="102"/>
      <c r="GZ49" s="102"/>
      <c r="HA49" s="102"/>
      <c r="HB49" s="102"/>
      <c r="HC49" s="102"/>
      <c r="HD49" s="102"/>
      <c r="HE49" s="102"/>
      <c r="HF49" s="102"/>
      <c r="HG49" s="102"/>
      <c r="HH49" s="102"/>
      <c r="HI49" s="102"/>
      <c r="HJ49" s="102"/>
      <c r="HK49" s="102"/>
      <c r="HL49" s="102"/>
      <c r="HM49" s="102"/>
      <c r="HN49" s="102"/>
      <c r="HO49" s="102"/>
      <c r="HP49" s="102"/>
      <c r="HQ49" s="102"/>
      <c r="HR49" s="102"/>
      <c r="HS49" s="102"/>
      <c r="HT49" s="102"/>
      <c r="HU49" s="102"/>
      <c r="HV49" s="102"/>
      <c r="HW49" s="102"/>
      <c r="HX49" s="102"/>
      <c r="HY49" s="102"/>
      <c r="HZ49" s="102"/>
      <c r="IA49" s="102"/>
      <c r="IB49" s="102"/>
      <c r="IC49" s="102"/>
      <c r="ID49" s="102"/>
      <c r="IE49" s="102"/>
      <c r="IF49" s="102"/>
      <c r="IG49" s="102"/>
      <c r="IH49" s="102"/>
      <c r="II49" s="102"/>
      <c r="IJ49" s="102"/>
      <c r="IK49" s="102"/>
      <c r="IL49" s="102"/>
      <c r="IM49" s="102"/>
      <c r="IN49" s="102"/>
      <c r="IO49" s="102"/>
      <c r="IP49" s="102"/>
      <c r="IQ49" s="102"/>
      <c r="IR49" s="102"/>
      <c r="IS49" s="102"/>
      <c r="IT49" s="102"/>
      <c r="IU49" s="102"/>
      <c r="IV49" s="102"/>
    </row>
    <row r="50" spans="1:256" ht="12.9" customHeight="1">
      <c r="A50" s="1888" t="s">
        <v>1980</v>
      </c>
      <c r="B50" s="1889" t="s">
        <v>2600</v>
      </c>
      <c r="C50" s="102" t="s">
        <v>2601</v>
      </c>
      <c r="D50" s="1879" t="s">
        <v>2212</v>
      </c>
      <c r="E50" s="2040">
        <f>Sch.14!J94</f>
        <v>948861771.47000003</v>
      </c>
      <c r="F50" s="1937">
        <f>Sch.14!D94</f>
        <v>871896854.27999997</v>
      </c>
      <c r="G50" s="1893">
        <f t="shared" si="2"/>
        <v>76964917.190000057</v>
      </c>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c r="BR50" s="102"/>
      <c r="BS50" s="102"/>
      <c r="BT50" s="102"/>
      <c r="BU50" s="102"/>
      <c r="BV50" s="102"/>
      <c r="BW50" s="102"/>
      <c r="BX50" s="102"/>
      <c r="BY50" s="102"/>
      <c r="BZ50" s="102"/>
      <c r="CA50" s="102"/>
      <c r="CB50" s="102"/>
      <c r="CC50" s="102"/>
      <c r="CD50" s="102"/>
      <c r="CE50" s="102"/>
      <c r="CF50" s="102"/>
      <c r="CG50" s="102"/>
      <c r="CH50" s="102"/>
      <c r="CI50" s="102"/>
      <c r="CJ50" s="102"/>
      <c r="CK50" s="102"/>
      <c r="CL50" s="102"/>
      <c r="CM50" s="102"/>
      <c r="CN50" s="102"/>
      <c r="CO50" s="102"/>
      <c r="CP50" s="102"/>
      <c r="CQ50" s="102"/>
      <c r="CR50" s="102"/>
      <c r="CS50" s="102"/>
      <c r="CT50" s="102"/>
      <c r="CU50" s="102"/>
      <c r="CV50" s="102"/>
      <c r="CW50" s="102"/>
      <c r="CX50" s="102"/>
      <c r="CY50" s="102"/>
      <c r="CZ50" s="102"/>
      <c r="DA50" s="102"/>
      <c r="DB50" s="102"/>
      <c r="DC50" s="102"/>
      <c r="DD50" s="102"/>
      <c r="DE50" s="102"/>
      <c r="DF50" s="102"/>
      <c r="DG50" s="102"/>
      <c r="DH50" s="102"/>
      <c r="DI50" s="102"/>
      <c r="DJ50" s="102"/>
      <c r="DK50" s="102"/>
      <c r="DL50" s="102"/>
      <c r="DM50" s="102"/>
      <c r="DN50" s="102"/>
      <c r="DO50" s="102"/>
      <c r="DP50" s="102"/>
      <c r="DQ50" s="102"/>
      <c r="DR50" s="102"/>
      <c r="DS50" s="102"/>
      <c r="DT50" s="102"/>
      <c r="DU50" s="102"/>
      <c r="DV50" s="102"/>
      <c r="DW50" s="102"/>
      <c r="DX50" s="102"/>
      <c r="DY50" s="102"/>
      <c r="DZ50" s="102"/>
      <c r="EA50" s="102"/>
      <c r="EB50" s="102"/>
      <c r="EC50" s="102"/>
      <c r="ED50" s="102"/>
      <c r="EE50" s="102"/>
      <c r="EF50" s="102"/>
      <c r="EG50" s="102"/>
      <c r="EH50" s="102"/>
      <c r="EI50" s="102"/>
      <c r="EJ50" s="102"/>
      <c r="EK50" s="102"/>
      <c r="EL50" s="102"/>
      <c r="EM50" s="102"/>
      <c r="EN50" s="102"/>
      <c r="EO50" s="102"/>
      <c r="EP50" s="102"/>
      <c r="EQ50" s="102"/>
      <c r="ER50" s="102"/>
      <c r="ES50" s="102"/>
      <c r="ET50" s="102"/>
      <c r="EU50" s="102"/>
      <c r="EV50" s="102"/>
      <c r="EW50" s="102"/>
      <c r="EX50" s="102"/>
      <c r="EY50" s="102"/>
      <c r="EZ50" s="102"/>
      <c r="FA50" s="102"/>
      <c r="FB50" s="102"/>
      <c r="FC50" s="102"/>
      <c r="FD50" s="102"/>
      <c r="FE50" s="102"/>
      <c r="FF50" s="102"/>
      <c r="FG50" s="102"/>
      <c r="FH50" s="102"/>
      <c r="FI50" s="102"/>
      <c r="FJ50" s="102"/>
      <c r="FK50" s="102"/>
      <c r="FL50" s="102"/>
      <c r="FM50" s="102"/>
      <c r="FN50" s="102"/>
      <c r="FO50" s="102"/>
      <c r="FP50" s="102"/>
      <c r="FQ50" s="102"/>
      <c r="FR50" s="102"/>
      <c r="FS50" s="102"/>
      <c r="FT50" s="102"/>
      <c r="FU50" s="102"/>
      <c r="FV50" s="102"/>
      <c r="FW50" s="102"/>
      <c r="FX50" s="102"/>
      <c r="FY50" s="102"/>
      <c r="FZ50" s="102"/>
      <c r="GA50" s="102"/>
      <c r="GB50" s="102"/>
      <c r="GC50" s="102"/>
      <c r="GD50" s="102"/>
      <c r="GE50" s="102"/>
      <c r="GF50" s="102"/>
      <c r="GG50" s="102"/>
      <c r="GH50" s="102"/>
      <c r="GI50" s="102"/>
      <c r="GJ50" s="102"/>
      <c r="GK50" s="102"/>
      <c r="GL50" s="102"/>
      <c r="GM50" s="102"/>
      <c r="GN50" s="102"/>
      <c r="GO50" s="102"/>
      <c r="GP50" s="102"/>
      <c r="GQ50" s="102"/>
      <c r="GR50" s="102"/>
      <c r="GS50" s="102"/>
      <c r="GT50" s="102"/>
      <c r="GU50" s="102"/>
      <c r="GV50" s="102"/>
      <c r="GW50" s="102"/>
      <c r="GX50" s="102"/>
      <c r="GY50" s="102"/>
      <c r="GZ50" s="102"/>
      <c r="HA50" s="102"/>
      <c r="HB50" s="102"/>
      <c r="HC50" s="102"/>
      <c r="HD50" s="102"/>
      <c r="HE50" s="102"/>
      <c r="HF50" s="102"/>
      <c r="HG50" s="102"/>
      <c r="HH50" s="102"/>
      <c r="HI50" s="102"/>
      <c r="HJ50" s="102"/>
      <c r="HK50" s="102"/>
      <c r="HL50" s="102"/>
      <c r="HM50" s="102"/>
      <c r="HN50" s="102"/>
      <c r="HO50" s="102"/>
      <c r="HP50" s="102"/>
      <c r="HQ50" s="102"/>
      <c r="HR50" s="102"/>
      <c r="HS50" s="102"/>
      <c r="HT50" s="102"/>
      <c r="HU50" s="102"/>
      <c r="HV50" s="102"/>
      <c r="HW50" s="102"/>
      <c r="HX50" s="102"/>
      <c r="HY50" s="102"/>
      <c r="HZ50" s="102"/>
      <c r="IA50" s="102"/>
      <c r="IB50" s="102"/>
      <c r="IC50" s="102"/>
      <c r="ID50" s="102"/>
      <c r="IE50" s="102"/>
      <c r="IF50" s="102"/>
      <c r="IG50" s="102"/>
      <c r="IH50" s="102"/>
      <c r="II50" s="102"/>
      <c r="IJ50" s="102"/>
      <c r="IK50" s="102"/>
      <c r="IL50" s="102"/>
      <c r="IM50" s="102"/>
      <c r="IN50" s="102"/>
      <c r="IO50" s="102"/>
      <c r="IP50" s="102"/>
      <c r="IQ50" s="102"/>
      <c r="IR50" s="102"/>
      <c r="IS50" s="102"/>
      <c r="IT50" s="102"/>
      <c r="IU50" s="102"/>
      <c r="IV50" s="102"/>
    </row>
    <row r="51" spans="1:256" ht="12.9" customHeight="1">
      <c r="A51" s="1888" t="s">
        <v>1984</v>
      </c>
      <c r="B51" s="1889" t="s">
        <v>2602</v>
      </c>
      <c r="C51" s="102" t="s">
        <v>2603</v>
      </c>
      <c r="D51" s="1879" t="s">
        <v>2212</v>
      </c>
      <c r="E51" s="2040">
        <f>SUM(Sch.14!J95:J97)</f>
        <v>0</v>
      </c>
      <c r="F51" s="1937">
        <f>SUM(Sch.14!D95:D97)</f>
        <v>0</v>
      </c>
      <c r="G51" s="1893">
        <f t="shared" si="2"/>
        <v>0</v>
      </c>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2"/>
      <c r="BR51" s="102"/>
      <c r="BS51" s="102"/>
      <c r="BT51" s="102"/>
      <c r="BU51" s="102"/>
      <c r="BV51" s="102"/>
      <c r="BW51" s="102"/>
      <c r="BX51" s="102"/>
      <c r="BY51" s="102"/>
      <c r="BZ51" s="102"/>
      <c r="CA51" s="102"/>
      <c r="CB51" s="102"/>
      <c r="CC51" s="102"/>
      <c r="CD51" s="102"/>
      <c r="CE51" s="102"/>
      <c r="CF51" s="102"/>
      <c r="CG51" s="102"/>
      <c r="CH51" s="102"/>
      <c r="CI51" s="102"/>
      <c r="CJ51" s="102"/>
      <c r="CK51" s="102"/>
      <c r="CL51" s="102"/>
      <c r="CM51" s="102"/>
      <c r="CN51" s="102"/>
      <c r="CO51" s="102"/>
      <c r="CP51" s="102"/>
      <c r="CQ51" s="102"/>
      <c r="CR51" s="102"/>
      <c r="CS51" s="102"/>
      <c r="CT51" s="102"/>
      <c r="CU51" s="102"/>
      <c r="CV51" s="102"/>
      <c r="CW51" s="102"/>
      <c r="CX51" s="102"/>
      <c r="CY51" s="102"/>
      <c r="CZ51" s="102"/>
      <c r="DA51" s="102"/>
      <c r="DB51" s="102"/>
      <c r="DC51" s="102"/>
      <c r="DD51" s="102"/>
      <c r="DE51" s="102"/>
      <c r="DF51" s="102"/>
      <c r="DG51" s="102"/>
      <c r="DH51" s="102"/>
      <c r="DI51" s="102"/>
      <c r="DJ51" s="102"/>
      <c r="DK51" s="102"/>
      <c r="DL51" s="102"/>
      <c r="DM51" s="102"/>
      <c r="DN51" s="102"/>
      <c r="DO51" s="102"/>
      <c r="DP51" s="102"/>
      <c r="DQ51" s="102"/>
      <c r="DR51" s="102"/>
      <c r="DS51" s="102"/>
      <c r="DT51" s="102"/>
      <c r="DU51" s="102"/>
      <c r="DV51" s="102"/>
      <c r="DW51" s="102"/>
      <c r="DX51" s="102"/>
      <c r="DY51" s="102"/>
      <c r="DZ51" s="102"/>
      <c r="EA51" s="102"/>
      <c r="EB51" s="102"/>
      <c r="EC51" s="102"/>
      <c r="ED51" s="102"/>
      <c r="EE51" s="102"/>
      <c r="EF51" s="102"/>
      <c r="EG51" s="102"/>
      <c r="EH51" s="102"/>
      <c r="EI51" s="102"/>
      <c r="EJ51" s="102"/>
      <c r="EK51" s="102"/>
      <c r="EL51" s="102"/>
      <c r="EM51" s="102"/>
      <c r="EN51" s="102"/>
      <c r="EO51" s="102"/>
      <c r="EP51" s="102"/>
      <c r="EQ51" s="102"/>
      <c r="ER51" s="102"/>
      <c r="ES51" s="102"/>
      <c r="ET51" s="102"/>
      <c r="EU51" s="102"/>
      <c r="EV51" s="102"/>
      <c r="EW51" s="102"/>
      <c r="EX51" s="102"/>
      <c r="EY51" s="102"/>
      <c r="EZ51" s="102"/>
      <c r="FA51" s="102"/>
      <c r="FB51" s="102"/>
      <c r="FC51" s="102"/>
      <c r="FD51" s="102"/>
      <c r="FE51" s="102"/>
      <c r="FF51" s="102"/>
      <c r="FG51" s="102"/>
      <c r="FH51" s="102"/>
      <c r="FI51" s="102"/>
      <c r="FJ51" s="102"/>
      <c r="FK51" s="102"/>
      <c r="FL51" s="102"/>
      <c r="FM51" s="102"/>
      <c r="FN51" s="102"/>
      <c r="FO51" s="102"/>
      <c r="FP51" s="102"/>
      <c r="FQ51" s="102"/>
      <c r="FR51" s="102"/>
      <c r="FS51" s="102"/>
      <c r="FT51" s="102"/>
      <c r="FU51" s="102"/>
      <c r="FV51" s="102"/>
      <c r="FW51" s="102"/>
      <c r="FX51" s="102"/>
      <c r="FY51" s="102"/>
      <c r="FZ51" s="102"/>
      <c r="GA51" s="102"/>
      <c r="GB51" s="102"/>
      <c r="GC51" s="102"/>
      <c r="GD51" s="102"/>
      <c r="GE51" s="102"/>
      <c r="GF51" s="102"/>
      <c r="GG51" s="102"/>
      <c r="GH51" s="102"/>
      <c r="GI51" s="102"/>
      <c r="GJ51" s="102"/>
      <c r="GK51" s="102"/>
      <c r="GL51" s="102"/>
      <c r="GM51" s="102"/>
      <c r="GN51" s="102"/>
      <c r="GO51" s="102"/>
      <c r="GP51" s="102"/>
      <c r="GQ51" s="102"/>
      <c r="GR51" s="102"/>
      <c r="GS51" s="102"/>
      <c r="GT51" s="102"/>
      <c r="GU51" s="102"/>
      <c r="GV51" s="102"/>
      <c r="GW51" s="102"/>
      <c r="GX51" s="102"/>
      <c r="GY51" s="102"/>
      <c r="GZ51" s="102"/>
      <c r="HA51" s="102"/>
      <c r="HB51" s="102"/>
      <c r="HC51" s="102"/>
      <c r="HD51" s="102"/>
      <c r="HE51" s="102"/>
      <c r="HF51" s="102"/>
      <c r="HG51" s="102"/>
      <c r="HH51" s="102"/>
      <c r="HI51" s="102"/>
      <c r="HJ51" s="102"/>
      <c r="HK51" s="102"/>
      <c r="HL51" s="102"/>
      <c r="HM51" s="102"/>
      <c r="HN51" s="102"/>
      <c r="HO51" s="102"/>
      <c r="HP51" s="102"/>
      <c r="HQ51" s="102"/>
      <c r="HR51" s="102"/>
      <c r="HS51" s="102"/>
      <c r="HT51" s="102"/>
      <c r="HU51" s="102"/>
      <c r="HV51" s="102"/>
      <c r="HW51" s="102"/>
      <c r="HX51" s="102"/>
      <c r="HY51" s="102"/>
      <c r="HZ51" s="102"/>
      <c r="IA51" s="102"/>
      <c r="IB51" s="102"/>
      <c r="IC51" s="102"/>
      <c r="ID51" s="102"/>
      <c r="IE51" s="102"/>
      <c r="IF51" s="102"/>
      <c r="IG51" s="102"/>
      <c r="IH51" s="102"/>
      <c r="II51" s="102"/>
      <c r="IJ51" s="102"/>
      <c r="IK51" s="102"/>
      <c r="IL51" s="102"/>
      <c r="IM51" s="102"/>
      <c r="IN51" s="102"/>
      <c r="IO51" s="102"/>
      <c r="IP51" s="102"/>
      <c r="IQ51" s="102"/>
      <c r="IR51" s="102"/>
      <c r="IS51" s="102"/>
      <c r="IT51" s="102"/>
      <c r="IU51" s="102"/>
      <c r="IV51" s="102"/>
    </row>
    <row r="52" spans="1:256" ht="12.9" customHeight="1">
      <c r="A52" s="1888" t="s">
        <v>1986</v>
      </c>
      <c r="B52" s="1889" t="s">
        <v>2604</v>
      </c>
      <c r="C52" s="102" t="s">
        <v>2605</v>
      </c>
      <c r="D52" s="1879" t="s">
        <v>2212</v>
      </c>
      <c r="E52" s="2040">
        <f>Sch.14!J98</f>
        <v>1220100.3800000045</v>
      </c>
      <c r="F52" s="1937">
        <f>Sch.14!D98</f>
        <v>6189864.3700000048</v>
      </c>
      <c r="G52" s="1893">
        <f t="shared" si="2"/>
        <v>-4969763.99</v>
      </c>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2"/>
      <c r="BR52" s="102"/>
      <c r="BS52" s="102"/>
      <c r="BT52" s="102"/>
      <c r="BU52" s="102"/>
      <c r="BV52" s="102"/>
      <c r="BW52" s="102"/>
      <c r="BX52" s="102"/>
      <c r="BY52" s="102"/>
      <c r="BZ52" s="102"/>
      <c r="CA52" s="102"/>
      <c r="CB52" s="102"/>
      <c r="CC52" s="102"/>
      <c r="CD52" s="102"/>
      <c r="CE52" s="102"/>
      <c r="CF52" s="102"/>
      <c r="CG52" s="102"/>
      <c r="CH52" s="102"/>
      <c r="CI52" s="102"/>
      <c r="CJ52" s="102"/>
      <c r="CK52" s="102"/>
      <c r="CL52" s="102"/>
      <c r="CM52" s="102"/>
      <c r="CN52" s="102"/>
      <c r="CO52" s="102"/>
      <c r="CP52" s="102"/>
      <c r="CQ52" s="102"/>
      <c r="CR52" s="102"/>
      <c r="CS52" s="102"/>
      <c r="CT52" s="102"/>
      <c r="CU52" s="102"/>
      <c r="CV52" s="102"/>
      <c r="CW52" s="102"/>
      <c r="CX52" s="102"/>
      <c r="CY52" s="102"/>
      <c r="CZ52" s="102"/>
      <c r="DA52" s="102"/>
      <c r="DB52" s="102"/>
      <c r="DC52" s="102"/>
      <c r="DD52" s="102"/>
      <c r="DE52" s="102"/>
      <c r="DF52" s="102"/>
      <c r="DG52" s="102"/>
      <c r="DH52" s="102"/>
      <c r="DI52" s="102"/>
      <c r="DJ52" s="102"/>
      <c r="DK52" s="102"/>
      <c r="DL52" s="102"/>
      <c r="DM52" s="102"/>
      <c r="DN52" s="102"/>
      <c r="DO52" s="102"/>
      <c r="DP52" s="102"/>
      <c r="DQ52" s="102"/>
      <c r="DR52" s="102"/>
      <c r="DS52" s="102"/>
      <c r="DT52" s="102"/>
      <c r="DU52" s="102"/>
      <c r="DV52" s="102"/>
      <c r="DW52" s="102"/>
      <c r="DX52" s="102"/>
      <c r="DY52" s="102"/>
      <c r="DZ52" s="102"/>
      <c r="EA52" s="102"/>
      <c r="EB52" s="102"/>
      <c r="EC52" s="102"/>
      <c r="ED52" s="102"/>
      <c r="EE52" s="102"/>
      <c r="EF52" s="102"/>
      <c r="EG52" s="102"/>
      <c r="EH52" s="102"/>
      <c r="EI52" s="102"/>
      <c r="EJ52" s="102"/>
      <c r="EK52" s="102"/>
      <c r="EL52" s="102"/>
      <c r="EM52" s="102"/>
      <c r="EN52" s="102"/>
      <c r="EO52" s="102"/>
      <c r="EP52" s="102"/>
      <c r="EQ52" s="102"/>
      <c r="ER52" s="102"/>
      <c r="ES52" s="102"/>
      <c r="ET52" s="102"/>
      <c r="EU52" s="102"/>
      <c r="EV52" s="102"/>
      <c r="EW52" s="102"/>
      <c r="EX52" s="102"/>
      <c r="EY52" s="102"/>
      <c r="EZ52" s="102"/>
      <c r="FA52" s="102"/>
      <c r="FB52" s="102"/>
      <c r="FC52" s="102"/>
      <c r="FD52" s="102"/>
      <c r="FE52" s="102"/>
      <c r="FF52" s="102"/>
      <c r="FG52" s="102"/>
      <c r="FH52" s="102"/>
      <c r="FI52" s="102"/>
      <c r="FJ52" s="102"/>
      <c r="FK52" s="102"/>
      <c r="FL52" s="102"/>
      <c r="FM52" s="102"/>
      <c r="FN52" s="102"/>
      <c r="FO52" s="102"/>
      <c r="FP52" s="102"/>
      <c r="FQ52" s="102"/>
      <c r="FR52" s="102"/>
      <c r="FS52" s="102"/>
      <c r="FT52" s="102"/>
      <c r="FU52" s="102"/>
      <c r="FV52" s="102"/>
      <c r="FW52" s="102"/>
      <c r="FX52" s="102"/>
      <c r="FY52" s="102"/>
      <c r="FZ52" s="102"/>
      <c r="GA52" s="102"/>
      <c r="GB52" s="102"/>
      <c r="GC52" s="102"/>
      <c r="GD52" s="102"/>
      <c r="GE52" s="102"/>
      <c r="GF52" s="102"/>
      <c r="GG52" s="102"/>
      <c r="GH52" s="102"/>
      <c r="GI52" s="102"/>
      <c r="GJ52" s="102"/>
      <c r="GK52" s="102"/>
      <c r="GL52" s="102"/>
      <c r="GM52" s="102"/>
      <c r="GN52" s="102"/>
      <c r="GO52" s="102"/>
      <c r="GP52" s="102"/>
      <c r="GQ52" s="102"/>
      <c r="GR52" s="102"/>
      <c r="GS52" s="102"/>
      <c r="GT52" s="102"/>
      <c r="GU52" s="102"/>
      <c r="GV52" s="102"/>
      <c r="GW52" s="102"/>
      <c r="GX52" s="102"/>
      <c r="GY52" s="102"/>
      <c r="GZ52" s="102"/>
      <c r="HA52" s="102"/>
      <c r="HB52" s="102"/>
      <c r="HC52" s="102"/>
      <c r="HD52" s="102"/>
      <c r="HE52" s="102"/>
      <c r="HF52" s="102"/>
      <c r="HG52" s="102"/>
      <c r="HH52" s="102"/>
      <c r="HI52" s="102"/>
      <c r="HJ52" s="102"/>
      <c r="HK52" s="102"/>
      <c r="HL52" s="102"/>
      <c r="HM52" s="102"/>
      <c r="HN52" s="102"/>
      <c r="HO52" s="102"/>
      <c r="HP52" s="102"/>
      <c r="HQ52" s="102"/>
      <c r="HR52" s="102"/>
      <c r="HS52" s="102"/>
      <c r="HT52" s="102"/>
      <c r="HU52" s="102"/>
      <c r="HV52" s="102"/>
      <c r="HW52" s="102"/>
      <c r="HX52" s="102"/>
      <c r="HY52" s="102"/>
      <c r="HZ52" s="102"/>
      <c r="IA52" s="102"/>
      <c r="IB52" s="102"/>
      <c r="IC52" s="102"/>
      <c r="ID52" s="102"/>
      <c r="IE52" s="102"/>
      <c r="IF52" s="102"/>
      <c r="IG52" s="102"/>
      <c r="IH52" s="102"/>
      <c r="II52" s="102"/>
      <c r="IJ52" s="102"/>
      <c r="IK52" s="102"/>
      <c r="IL52" s="102"/>
      <c r="IM52" s="102"/>
      <c r="IN52" s="102"/>
      <c r="IO52" s="102"/>
      <c r="IP52" s="102"/>
      <c r="IQ52" s="102"/>
      <c r="IR52" s="102"/>
      <c r="IS52" s="102"/>
      <c r="IT52" s="102"/>
      <c r="IU52" s="102"/>
      <c r="IV52" s="102"/>
    </row>
    <row r="53" spans="1:256" ht="12.9" customHeight="1">
      <c r="A53" s="1888" t="s">
        <v>2606</v>
      </c>
      <c r="B53" s="1889" t="s">
        <v>2607</v>
      </c>
      <c r="C53" s="102" t="s">
        <v>2608</v>
      </c>
      <c r="D53" s="1879" t="s">
        <v>2212</v>
      </c>
      <c r="E53" s="2040">
        <f>Sch.14!J99</f>
        <v>0</v>
      </c>
      <c r="F53" s="1937">
        <f>Sch.14!D99</f>
        <v>0</v>
      </c>
      <c r="G53" s="1893">
        <f t="shared" si="2"/>
        <v>0</v>
      </c>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2"/>
      <c r="BR53" s="102"/>
      <c r="BS53" s="102"/>
      <c r="BT53" s="102"/>
      <c r="BU53" s="102"/>
      <c r="BV53" s="102"/>
      <c r="BW53" s="102"/>
      <c r="BX53" s="102"/>
      <c r="BY53" s="102"/>
      <c r="BZ53" s="102"/>
      <c r="CA53" s="102"/>
      <c r="CB53" s="102"/>
      <c r="CC53" s="102"/>
      <c r="CD53" s="102"/>
      <c r="CE53" s="102"/>
      <c r="CF53" s="102"/>
      <c r="CG53" s="102"/>
      <c r="CH53" s="102"/>
      <c r="CI53" s="102"/>
      <c r="CJ53" s="102"/>
      <c r="CK53" s="102"/>
      <c r="CL53" s="102"/>
      <c r="CM53" s="102"/>
      <c r="CN53" s="102"/>
      <c r="CO53" s="102"/>
      <c r="CP53" s="102"/>
      <c r="CQ53" s="102"/>
      <c r="CR53" s="102"/>
      <c r="CS53" s="102"/>
      <c r="CT53" s="102"/>
      <c r="CU53" s="102"/>
      <c r="CV53" s="102"/>
      <c r="CW53" s="102"/>
      <c r="CX53" s="102"/>
      <c r="CY53" s="102"/>
      <c r="CZ53" s="102"/>
      <c r="DA53" s="102"/>
      <c r="DB53" s="102"/>
      <c r="DC53" s="102"/>
      <c r="DD53" s="102"/>
      <c r="DE53" s="102"/>
      <c r="DF53" s="102"/>
      <c r="DG53" s="102"/>
      <c r="DH53" s="102"/>
      <c r="DI53" s="102"/>
      <c r="DJ53" s="102"/>
      <c r="DK53" s="102"/>
      <c r="DL53" s="102"/>
      <c r="DM53" s="102"/>
      <c r="DN53" s="102"/>
      <c r="DO53" s="102"/>
      <c r="DP53" s="102"/>
      <c r="DQ53" s="102"/>
      <c r="DR53" s="102"/>
      <c r="DS53" s="102"/>
      <c r="DT53" s="102"/>
      <c r="DU53" s="102"/>
      <c r="DV53" s="102"/>
      <c r="DW53" s="102"/>
      <c r="DX53" s="102"/>
      <c r="DY53" s="102"/>
      <c r="DZ53" s="102"/>
      <c r="EA53" s="102"/>
      <c r="EB53" s="102"/>
      <c r="EC53" s="102"/>
      <c r="ED53" s="102"/>
      <c r="EE53" s="102"/>
      <c r="EF53" s="102"/>
      <c r="EG53" s="102"/>
      <c r="EH53" s="102"/>
      <c r="EI53" s="102"/>
      <c r="EJ53" s="102"/>
      <c r="EK53" s="102"/>
      <c r="EL53" s="102"/>
      <c r="EM53" s="102"/>
      <c r="EN53" s="102"/>
      <c r="EO53" s="102"/>
      <c r="EP53" s="102"/>
      <c r="EQ53" s="102"/>
      <c r="ER53" s="102"/>
      <c r="ES53" s="102"/>
      <c r="ET53" s="102"/>
      <c r="EU53" s="102"/>
      <c r="EV53" s="102"/>
      <c r="EW53" s="102"/>
      <c r="EX53" s="102"/>
      <c r="EY53" s="102"/>
      <c r="EZ53" s="102"/>
      <c r="FA53" s="102"/>
      <c r="FB53" s="102"/>
      <c r="FC53" s="102"/>
      <c r="FD53" s="102"/>
      <c r="FE53" s="102"/>
      <c r="FF53" s="102"/>
      <c r="FG53" s="102"/>
      <c r="FH53" s="102"/>
      <c r="FI53" s="102"/>
      <c r="FJ53" s="102"/>
      <c r="FK53" s="102"/>
      <c r="FL53" s="102"/>
      <c r="FM53" s="102"/>
      <c r="FN53" s="102"/>
      <c r="FO53" s="102"/>
      <c r="FP53" s="102"/>
      <c r="FQ53" s="102"/>
      <c r="FR53" s="102"/>
      <c r="FS53" s="102"/>
      <c r="FT53" s="102"/>
      <c r="FU53" s="102"/>
      <c r="FV53" s="102"/>
      <c r="FW53" s="102"/>
      <c r="FX53" s="102"/>
      <c r="FY53" s="102"/>
      <c r="FZ53" s="102"/>
      <c r="GA53" s="102"/>
      <c r="GB53" s="102"/>
      <c r="GC53" s="102"/>
      <c r="GD53" s="102"/>
      <c r="GE53" s="102"/>
      <c r="GF53" s="102"/>
      <c r="GG53" s="102"/>
      <c r="GH53" s="102"/>
      <c r="GI53" s="102"/>
      <c r="GJ53" s="102"/>
      <c r="GK53" s="102"/>
      <c r="GL53" s="102"/>
      <c r="GM53" s="102"/>
      <c r="GN53" s="102"/>
      <c r="GO53" s="102"/>
      <c r="GP53" s="102"/>
      <c r="GQ53" s="102"/>
      <c r="GR53" s="102"/>
      <c r="GS53" s="102"/>
      <c r="GT53" s="102"/>
      <c r="GU53" s="102"/>
      <c r="GV53" s="102"/>
      <c r="GW53" s="102"/>
      <c r="GX53" s="102"/>
      <c r="GY53" s="102"/>
      <c r="GZ53" s="102"/>
      <c r="HA53" s="102"/>
      <c r="HB53" s="102"/>
      <c r="HC53" s="102"/>
      <c r="HD53" s="102"/>
      <c r="HE53" s="102"/>
      <c r="HF53" s="102"/>
      <c r="HG53" s="102"/>
      <c r="HH53" s="102"/>
      <c r="HI53" s="102"/>
      <c r="HJ53" s="102"/>
      <c r="HK53" s="102"/>
      <c r="HL53" s="102"/>
      <c r="HM53" s="102"/>
      <c r="HN53" s="102"/>
      <c r="HO53" s="102"/>
      <c r="HP53" s="102"/>
      <c r="HQ53" s="102"/>
      <c r="HR53" s="102"/>
      <c r="HS53" s="102"/>
      <c r="HT53" s="102"/>
      <c r="HU53" s="102"/>
      <c r="HV53" s="102"/>
      <c r="HW53" s="102"/>
      <c r="HX53" s="102"/>
      <c r="HY53" s="102"/>
      <c r="HZ53" s="102"/>
      <c r="IA53" s="102"/>
      <c r="IB53" s="102"/>
      <c r="IC53" s="102"/>
      <c r="ID53" s="102"/>
      <c r="IE53" s="102"/>
      <c r="IF53" s="102"/>
      <c r="IG53" s="102"/>
      <c r="IH53" s="102"/>
      <c r="II53" s="102"/>
      <c r="IJ53" s="102"/>
      <c r="IK53" s="102"/>
      <c r="IL53" s="102"/>
      <c r="IM53" s="102"/>
      <c r="IN53" s="102"/>
      <c r="IO53" s="102"/>
      <c r="IP53" s="102"/>
      <c r="IQ53" s="102"/>
      <c r="IR53" s="102"/>
      <c r="IS53" s="102"/>
      <c r="IT53" s="102"/>
      <c r="IU53" s="102"/>
      <c r="IV53" s="102"/>
    </row>
    <row r="54" spans="1:256" ht="12.9" customHeight="1">
      <c r="A54" s="1888" t="s">
        <v>2609</v>
      </c>
      <c r="B54" s="1889"/>
      <c r="C54" s="1882" t="s">
        <v>2610</v>
      </c>
      <c r="D54" s="1896"/>
      <c r="E54" s="2041">
        <f>SUM(E47:E53)</f>
        <v>35064671937.669998</v>
      </c>
      <c r="F54" s="1898">
        <f>SUM(F47:F53)</f>
        <v>34136638390.41</v>
      </c>
      <c r="G54" s="1899">
        <f>SUM(G47:G53)</f>
        <v>928033547.25999713</v>
      </c>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c r="BF54" s="102"/>
      <c r="BG54" s="102"/>
      <c r="BH54" s="102"/>
      <c r="BI54" s="102"/>
      <c r="BJ54" s="102"/>
      <c r="BK54" s="102"/>
      <c r="BL54" s="102"/>
      <c r="BM54" s="102"/>
      <c r="BN54" s="102"/>
      <c r="BO54" s="102"/>
      <c r="BP54" s="102"/>
      <c r="BQ54" s="102"/>
      <c r="BR54" s="102"/>
      <c r="BS54" s="102"/>
      <c r="BT54" s="102"/>
      <c r="BU54" s="102"/>
      <c r="BV54" s="102"/>
      <c r="BW54" s="102"/>
      <c r="BX54" s="102"/>
      <c r="BY54" s="102"/>
      <c r="BZ54" s="102"/>
      <c r="CA54" s="102"/>
      <c r="CB54" s="102"/>
      <c r="CC54" s="102"/>
      <c r="CD54" s="102"/>
      <c r="CE54" s="102"/>
      <c r="CF54" s="102"/>
      <c r="CG54" s="102"/>
      <c r="CH54" s="102"/>
      <c r="CI54" s="102"/>
      <c r="CJ54" s="102"/>
      <c r="CK54" s="102"/>
      <c r="CL54" s="102"/>
      <c r="CM54" s="102"/>
      <c r="CN54" s="102"/>
      <c r="CO54" s="102"/>
      <c r="CP54" s="102"/>
      <c r="CQ54" s="102"/>
      <c r="CR54" s="102"/>
      <c r="CS54" s="102"/>
      <c r="CT54" s="102"/>
      <c r="CU54" s="102"/>
      <c r="CV54" s="102"/>
      <c r="CW54" s="102"/>
      <c r="CX54" s="102"/>
      <c r="CY54" s="102"/>
      <c r="CZ54" s="102"/>
      <c r="DA54" s="102"/>
      <c r="DB54" s="102"/>
      <c r="DC54" s="102"/>
      <c r="DD54" s="102"/>
      <c r="DE54" s="102"/>
      <c r="DF54" s="102"/>
      <c r="DG54" s="102"/>
      <c r="DH54" s="102"/>
      <c r="DI54" s="102"/>
      <c r="DJ54" s="102"/>
      <c r="DK54" s="102"/>
      <c r="DL54" s="102"/>
      <c r="DM54" s="102"/>
      <c r="DN54" s="102"/>
      <c r="DO54" s="102"/>
      <c r="DP54" s="102"/>
      <c r="DQ54" s="102"/>
      <c r="DR54" s="102"/>
      <c r="DS54" s="102"/>
      <c r="DT54" s="102"/>
      <c r="DU54" s="102"/>
      <c r="DV54" s="102"/>
      <c r="DW54" s="102"/>
      <c r="DX54" s="102"/>
      <c r="DY54" s="102"/>
      <c r="DZ54" s="102"/>
      <c r="EA54" s="102"/>
      <c r="EB54" s="102"/>
      <c r="EC54" s="102"/>
      <c r="ED54" s="102"/>
      <c r="EE54" s="102"/>
      <c r="EF54" s="102"/>
      <c r="EG54" s="102"/>
      <c r="EH54" s="102"/>
      <c r="EI54" s="102"/>
      <c r="EJ54" s="102"/>
      <c r="EK54" s="102"/>
      <c r="EL54" s="102"/>
      <c r="EM54" s="102"/>
      <c r="EN54" s="102"/>
      <c r="EO54" s="102"/>
      <c r="EP54" s="102"/>
      <c r="EQ54" s="102"/>
      <c r="ER54" s="102"/>
      <c r="ES54" s="102"/>
      <c r="ET54" s="102"/>
      <c r="EU54" s="102"/>
      <c r="EV54" s="102"/>
      <c r="EW54" s="102"/>
      <c r="EX54" s="102"/>
      <c r="EY54" s="102"/>
      <c r="EZ54" s="102"/>
      <c r="FA54" s="102"/>
      <c r="FB54" s="102"/>
      <c r="FC54" s="102"/>
      <c r="FD54" s="102"/>
      <c r="FE54" s="102"/>
      <c r="FF54" s="102"/>
      <c r="FG54" s="102"/>
      <c r="FH54" s="102"/>
      <c r="FI54" s="102"/>
      <c r="FJ54" s="102"/>
      <c r="FK54" s="102"/>
      <c r="FL54" s="102"/>
      <c r="FM54" s="102"/>
      <c r="FN54" s="102"/>
      <c r="FO54" s="102"/>
      <c r="FP54" s="102"/>
      <c r="FQ54" s="102"/>
      <c r="FR54" s="102"/>
      <c r="FS54" s="102"/>
      <c r="FT54" s="102"/>
      <c r="FU54" s="102"/>
      <c r="FV54" s="102"/>
      <c r="FW54" s="102"/>
      <c r="FX54" s="102"/>
      <c r="FY54" s="102"/>
      <c r="FZ54" s="102"/>
      <c r="GA54" s="102"/>
      <c r="GB54" s="102"/>
      <c r="GC54" s="102"/>
      <c r="GD54" s="102"/>
      <c r="GE54" s="102"/>
      <c r="GF54" s="102"/>
      <c r="GG54" s="102"/>
      <c r="GH54" s="102"/>
      <c r="GI54" s="102"/>
      <c r="GJ54" s="102"/>
      <c r="GK54" s="102"/>
      <c r="GL54" s="102"/>
      <c r="GM54" s="102"/>
      <c r="GN54" s="102"/>
      <c r="GO54" s="102"/>
      <c r="GP54" s="102"/>
      <c r="GQ54" s="102"/>
      <c r="GR54" s="102"/>
      <c r="GS54" s="102"/>
      <c r="GT54" s="102"/>
      <c r="GU54" s="102"/>
      <c r="GV54" s="102"/>
      <c r="GW54" s="102"/>
      <c r="GX54" s="102"/>
      <c r="GY54" s="102"/>
      <c r="GZ54" s="102"/>
      <c r="HA54" s="102"/>
      <c r="HB54" s="102"/>
      <c r="HC54" s="102"/>
      <c r="HD54" s="102"/>
      <c r="HE54" s="102"/>
      <c r="HF54" s="102"/>
      <c r="HG54" s="102"/>
      <c r="HH54" s="102"/>
      <c r="HI54" s="102"/>
      <c r="HJ54" s="102"/>
      <c r="HK54" s="102"/>
      <c r="HL54" s="102"/>
      <c r="HM54" s="102"/>
      <c r="HN54" s="102"/>
      <c r="HO54" s="102"/>
      <c r="HP54" s="102"/>
      <c r="HQ54" s="102"/>
      <c r="HR54" s="102"/>
      <c r="HS54" s="102"/>
      <c r="HT54" s="102"/>
      <c r="HU54" s="102"/>
      <c r="HV54" s="102"/>
      <c r="HW54" s="102"/>
      <c r="HX54" s="102"/>
      <c r="HY54" s="102"/>
      <c r="HZ54" s="102"/>
      <c r="IA54" s="102"/>
      <c r="IB54" s="102"/>
      <c r="IC54" s="102"/>
      <c r="ID54" s="102"/>
      <c r="IE54" s="102"/>
      <c r="IF54" s="102"/>
      <c r="IG54" s="102"/>
      <c r="IH54" s="102"/>
      <c r="II54" s="102"/>
      <c r="IJ54" s="102"/>
      <c r="IK54" s="102"/>
      <c r="IL54" s="102"/>
      <c r="IM54" s="102"/>
      <c r="IN54" s="102"/>
      <c r="IO54" s="102"/>
      <c r="IP54" s="102"/>
      <c r="IQ54" s="102"/>
      <c r="IR54" s="102"/>
      <c r="IS54" s="102"/>
      <c r="IT54" s="102"/>
      <c r="IU54" s="102"/>
      <c r="IV54" s="102"/>
    </row>
    <row r="55" spans="1:256" ht="12.9" customHeight="1">
      <c r="A55" s="1888" t="s">
        <v>2611</v>
      </c>
      <c r="B55" s="1889" t="s">
        <v>2612</v>
      </c>
      <c r="C55" s="102" t="s">
        <v>2613</v>
      </c>
      <c r="D55" s="1879" t="s">
        <v>2228</v>
      </c>
      <c r="E55" s="2040">
        <f>Sch.19!N63</f>
        <v>22442480414.080009</v>
      </c>
      <c r="F55" s="1894">
        <f>Sch.19!E63</f>
        <v>21667473723.389999</v>
      </c>
      <c r="G55" s="1893">
        <f>E55-F55</f>
        <v>775006690.69001007</v>
      </c>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c r="BB55" s="102"/>
      <c r="BC55" s="102"/>
      <c r="BD55" s="102"/>
      <c r="BE55" s="102"/>
      <c r="BF55" s="102"/>
      <c r="BG55" s="102"/>
      <c r="BH55" s="102"/>
      <c r="BI55" s="102"/>
      <c r="BJ55" s="102"/>
      <c r="BK55" s="102"/>
      <c r="BL55" s="102"/>
      <c r="BM55" s="102"/>
      <c r="BN55" s="102"/>
      <c r="BO55" s="102"/>
      <c r="BP55" s="102"/>
      <c r="BQ55" s="102"/>
      <c r="BR55" s="102"/>
      <c r="BS55" s="102"/>
      <c r="BT55" s="102"/>
      <c r="BU55" s="102"/>
      <c r="BV55" s="102"/>
      <c r="BW55" s="102"/>
      <c r="BX55" s="102"/>
      <c r="BY55" s="102"/>
      <c r="BZ55" s="102"/>
      <c r="CA55" s="102"/>
      <c r="CB55" s="102"/>
      <c r="CC55" s="102"/>
      <c r="CD55" s="102"/>
      <c r="CE55" s="102"/>
      <c r="CF55" s="102"/>
      <c r="CG55" s="102"/>
      <c r="CH55" s="102"/>
      <c r="CI55" s="102"/>
      <c r="CJ55" s="102"/>
      <c r="CK55" s="102"/>
      <c r="CL55" s="102"/>
      <c r="CM55" s="102"/>
      <c r="CN55" s="102"/>
      <c r="CO55" s="102"/>
      <c r="CP55" s="102"/>
      <c r="CQ55" s="102"/>
      <c r="CR55" s="102"/>
      <c r="CS55" s="102"/>
      <c r="CT55" s="102"/>
      <c r="CU55" s="102"/>
      <c r="CV55" s="102"/>
      <c r="CW55" s="102"/>
      <c r="CX55" s="102"/>
      <c r="CY55" s="102"/>
      <c r="CZ55" s="102"/>
      <c r="DA55" s="102"/>
      <c r="DB55" s="102"/>
      <c r="DC55" s="102"/>
      <c r="DD55" s="102"/>
      <c r="DE55" s="102"/>
      <c r="DF55" s="102"/>
      <c r="DG55" s="102"/>
      <c r="DH55" s="102"/>
      <c r="DI55" s="102"/>
      <c r="DJ55" s="102"/>
      <c r="DK55" s="102"/>
      <c r="DL55" s="102"/>
      <c r="DM55" s="102"/>
      <c r="DN55" s="102"/>
      <c r="DO55" s="102"/>
      <c r="DP55" s="102"/>
      <c r="DQ55" s="102"/>
      <c r="DR55" s="102"/>
      <c r="DS55" s="102"/>
      <c r="DT55" s="102"/>
      <c r="DU55" s="102"/>
      <c r="DV55" s="102"/>
      <c r="DW55" s="102"/>
      <c r="DX55" s="102"/>
      <c r="DY55" s="102"/>
      <c r="DZ55" s="102"/>
      <c r="EA55" s="102"/>
      <c r="EB55" s="102"/>
      <c r="EC55" s="102"/>
      <c r="ED55" s="102"/>
      <c r="EE55" s="102"/>
      <c r="EF55" s="102"/>
      <c r="EG55" s="102"/>
      <c r="EH55" s="102"/>
      <c r="EI55" s="102"/>
      <c r="EJ55" s="102"/>
      <c r="EK55" s="102"/>
      <c r="EL55" s="102"/>
      <c r="EM55" s="102"/>
      <c r="EN55" s="102"/>
      <c r="EO55" s="102"/>
      <c r="EP55" s="102"/>
      <c r="EQ55" s="102"/>
      <c r="ER55" s="102"/>
      <c r="ES55" s="102"/>
      <c r="ET55" s="102"/>
      <c r="EU55" s="102"/>
      <c r="EV55" s="102"/>
      <c r="EW55" s="102"/>
      <c r="EX55" s="102"/>
      <c r="EY55" s="102"/>
      <c r="EZ55" s="102"/>
      <c r="FA55" s="102"/>
      <c r="FB55" s="102"/>
      <c r="FC55" s="102"/>
      <c r="FD55" s="102"/>
      <c r="FE55" s="102"/>
      <c r="FF55" s="102"/>
      <c r="FG55" s="102"/>
      <c r="FH55" s="102"/>
      <c r="FI55" s="102"/>
      <c r="FJ55" s="102"/>
      <c r="FK55" s="102"/>
      <c r="FL55" s="102"/>
      <c r="FM55" s="102"/>
      <c r="FN55" s="102"/>
      <c r="FO55" s="102"/>
      <c r="FP55" s="102"/>
      <c r="FQ55" s="102"/>
      <c r="FR55" s="102"/>
      <c r="FS55" s="102"/>
      <c r="FT55" s="102"/>
      <c r="FU55" s="102"/>
      <c r="FV55" s="102"/>
      <c r="FW55" s="102"/>
      <c r="FX55" s="102"/>
      <c r="FY55" s="102"/>
      <c r="FZ55" s="102"/>
      <c r="GA55" s="102"/>
      <c r="GB55" s="102"/>
      <c r="GC55" s="102"/>
      <c r="GD55" s="102"/>
      <c r="GE55" s="102"/>
      <c r="GF55" s="102"/>
      <c r="GG55" s="102"/>
      <c r="GH55" s="102"/>
      <c r="GI55" s="102"/>
      <c r="GJ55" s="102"/>
      <c r="GK55" s="102"/>
      <c r="GL55" s="102"/>
      <c r="GM55" s="102"/>
      <c r="GN55" s="102"/>
      <c r="GO55" s="102"/>
      <c r="GP55" s="102"/>
      <c r="GQ55" s="102"/>
      <c r="GR55" s="102"/>
      <c r="GS55" s="102"/>
      <c r="GT55" s="102"/>
      <c r="GU55" s="102"/>
      <c r="GV55" s="102"/>
      <c r="GW55" s="102"/>
      <c r="GX55" s="102"/>
      <c r="GY55" s="102"/>
      <c r="GZ55" s="102"/>
      <c r="HA55" s="102"/>
      <c r="HB55" s="102"/>
      <c r="HC55" s="102"/>
      <c r="HD55" s="102"/>
      <c r="HE55" s="102"/>
      <c r="HF55" s="102"/>
      <c r="HG55" s="102"/>
      <c r="HH55" s="102"/>
      <c r="HI55" s="102"/>
      <c r="HJ55" s="102"/>
      <c r="HK55" s="102"/>
      <c r="HL55" s="102"/>
      <c r="HM55" s="102"/>
      <c r="HN55" s="102"/>
      <c r="HO55" s="102"/>
      <c r="HP55" s="102"/>
      <c r="HQ55" s="102"/>
      <c r="HR55" s="102"/>
      <c r="HS55" s="102"/>
      <c r="HT55" s="102"/>
      <c r="HU55" s="102"/>
      <c r="HV55" s="102"/>
      <c r="HW55" s="102"/>
      <c r="HX55" s="102"/>
      <c r="HY55" s="102"/>
      <c r="HZ55" s="102"/>
      <c r="IA55" s="102"/>
      <c r="IB55" s="102"/>
      <c r="IC55" s="102"/>
      <c r="ID55" s="102"/>
      <c r="IE55" s="102"/>
      <c r="IF55" s="102"/>
      <c r="IG55" s="102"/>
      <c r="IH55" s="102"/>
      <c r="II55" s="102"/>
      <c r="IJ55" s="102"/>
      <c r="IK55" s="102"/>
      <c r="IL55" s="102"/>
      <c r="IM55" s="102"/>
      <c r="IN55" s="102"/>
      <c r="IO55" s="102"/>
      <c r="IP55" s="102"/>
      <c r="IQ55" s="102"/>
      <c r="IR55" s="102"/>
      <c r="IS55" s="102"/>
      <c r="IT55" s="102"/>
      <c r="IU55" s="102"/>
      <c r="IV55" s="102"/>
    </row>
    <row r="56" spans="1:256" ht="12.9" customHeight="1">
      <c r="A56" s="1888" t="s">
        <v>2614</v>
      </c>
      <c r="B56" s="1889" t="s">
        <v>2615</v>
      </c>
      <c r="C56" s="102" t="s">
        <v>2616</v>
      </c>
      <c r="D56" s="1879" t="s">
        <v>2228</v>
      </c>
      <c r="E56" s="2040">
        <f>Sch.19!N69</f>
        <v>1078423826.1099999</v>
      </c>
      <c r="F56" s="1894">
        <f>Sch.19!E69</f>
        <v>1062563817.6400001</v>
      </c>
      <c r="G56" s="1893">
        <f>E56-F56</f>
        <v>15860008.46999979</v>
      </c>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c r="BB56" s="102"/>
      <c r="BC56" s="102"/>
      <c r="BD56" s="102"/>
      <c r="BE56" s="102"/>
      <c r="BF56" s="102"/>
      <c r="BG56" s="102"/>
      <c r="BH56" s="102"/>
      <c r="BI56" s="102"/>
      <c r="BJ56" s="102"/>
      <c r="BK56" s="102"/>
      <c r="BL56" s="102"/>
      <c r="BM56" s="102"/>
      <c r="BN56" s="102"/>
      <c r="BO56" s="102"/>
      <c r="BP56" s="102"/>
      <c r="BQ56" s="102"/>
      <c r="BR56" s="102"/>
      <c r="BS56" s="102"/>
      <c r="BT56" s="102"/>
      <c r="BU56" s="102"/>
      <c r="BV56" s="102"/>
      <c r="BW56" s="102"/>
      <c r="BX56" s="102"/>
      <c r="BY56" s="102"/>
      <c r="BZ56" s="102"/>
      <c r="CA56" s="102"/>
      <c r="CB56" s="102"/>
      <c r="CC56" s="102"/>
      <c r="CD56" s="102"/>
      <c r="CE56" s="102"/>
      <c r="CF56" s="102"/>
      <c r="CG56" s="102"/>
      <c r="CH56" s="102"/>
      <c r="CI56" s="102"/>
      <c r="CJ56" s="102"/>
      <c r="CK56" s="102"/>
      <c r="CL56" s="102"/>
      <c r="CM56" s="102"/>
      <c r="CN56" s="102"/>
      <c r="CO56" s="102"/>
      <c r="CP56" s="102"/>
      <c r="CQ56" s="102"/>
      <c r="CR56" s="102"/>
      <c r="CS56" s="102"/>
      <c r="CT56" s="102"/>
      <c r="CU56" s="102"/>
      <c r="CV56" s="102"/>
      <c r="CW56" s="102"/>
      <c r="CX56" s="102"/>
      <c r="CY56" s="102"/>
      <c r="CZ56" s="102"/>
      <c r="DA56" s="102"/>
      <c r="DB56" s="102"/>
      <c r="DC56" s="102"/>
      <c r="DD56" s="102"/>
      <c r="DE56" s="102"/>
      <c r="DF56" s="102"/>
      <c r="DG56" s="102"/>
      <c r="DH56" s="102"/>
      <c r="DI56" s="102"/>
      <c r="DJ56" s="102"/>
      <c r="DK56" s="102"/>
      <c r="DL56" s="102"/>
      <c r="DM56" s="102"/>
      <c r="DN56" s="102"/>
      <c r="DO56" s="102"/>
      <c r="DP56" s="102"/>
      <c r="DQ56" s="102"/>
      <c r="DR56" s="102"/>
      <c r="DS56" s="102"/>
      <c r="DT56" s="102"/>
      <c r="DU56" s="102"/>
      <c r="DV56" s="102"/>
      <c r="DW56" s="102"/>
      <c r="DX56" s="102"/>
      <c r="DY56" s="102"/>
      <c r="DZ56" s="102"/>
      <c r="EA56" s="102"/>
      <c r="EB56" s="102"/>
      <c r="EC56" s="102"/>
      <c r="ED56" s="102"/>
      <c r="EE56" s="102"/>
      <c r="EF56" s="102"/>
      <c r="EG56" s="102"/>
      <c r="EH56" s="102"/>
      <c r="EI56" s="102"/>
      <c r="EJ56" s="102"/>
      <c r="EK56" s="102"/>
      <c r="EL56" s="102"/>
      <c r="EM56" s="102"/>
      <c r="EN56" s="102"/>
      <c r="EO56" s="102"/>
      <c r="EP56" s="102"/>
      <c r="EQ56" s="102"/>
      <c r="ER56" s="102"/>
      <c r="ES56" s="102"/>
      <c r="ET56" s="102"/>
      <c r="EU56" s="102"/>
      <c r="EV56" s="102"/>
      <c r="EW56" s="102"/>
      <c r="EX56" s="102"/>
      <c r="EY56" s="102"/>
      <c r="EZ56" s="102"/>
      <c r="FA56" s="102"/>
      <c r="FB56" s="102"/>
      <c r="FC56" s="102"/>
      <c r="FD56" s="102"/>
      <c r="FE56" s="102"/>
      <c r="FF56" s="102"/>
      <c r="FG56" s="102"/>
      <c r="FH56" s="102"/>
      <c r="FI56" s="102"/>
      <c r="FJ56" s="102"/>
      <c r="FK56" s="102"/>
      <c r="FL56" s="102"/>
      <c r="FM56" s="102"/>
      <c r="FN56" s="102"/>
      <c r="FO56" s="102"/>
      <c r="FP56" s="102"/>
      <c r="FQ56" s="102"/>
      <c r="FR56" s="102"/>
      <c r="FS56" s="102"/>
      <c r="FT56" s="102"/>
      <c r="FU56" s="102"/>
      <c r="FV56" s="102"/>
      <c r="FW56" s="102"/>
      <c r="FX56" s="102"/>
      <c r="FY56" s="102"/>
      <c r="FZ56" s="102"/>
      <c r="GA56" s="102"/>
      <c r="GB56" s="102"/>
      <c r="GC56" s="102"/>
      <c r="GD56" s="102"/>
      <c r="GE56" s="102"/>
      <c r="GF56" s="102"/>
      <c r="GG56" s="102"/>
      <c r="GH56" s="102"/>
      <c r="GI56" s="102"/>
      <c r="GJ56" s="102"/>
      <c r="GK56" s="102"/>
      <c r="GL56" s="102"/>
      <c r="GM56" s="102"/>
      <c r="GN56" s="102"/>
      <c r="GO56" s="102"/>
      <c r="GP56" s="102"/>
      <c r="GQ56" s="102"/>
      <c r="GR56" s="102"/>
      <c r="GS56" s="102"/>
      <c r="GT56" s="102"/>
      <c r="GU56" s="102"/>
      <c r="GV56" s="102"/>
      <c r="GW56" s="102"/>
      <c r="GX56" s="102"/>
      <c r="GY56" s="102"/>
      <c r="GZ56" s="102"/>
      <c r="HA56" s="102"/>
      <c r="HB56" s="102"/>
      <c r="HC56" s="102"/>
      <c r="HD56" s="102"/>
      <c r="HE56" s="102"/>
      <c r="HF56" s="102"/>
      <c r="HG56" s="102"/>
      <c r="HH56" s="102"/>
      <c r="HI56" s="102"/>
      <c r="HJ56" s="102"/>
      <c r="HK56" s="102"/>
      <c r="HL56" s="102"/>
      <c r="HM56" s="102"/>
      <c r="HN56" s="102"/>
      <c r="HO56" s="102"/>
      <c r="HP56" s="102"/>
      <c r="HQ56" s="102"/>
      <c r="HR56" s="102"/>
      <c r="HS56" s="102"/>
      <c r="HT56" s="102"/>
      <c r="HU56" s="102"/>
      <c r="HV56" s="102"/>
      <c r="HW56" s="102"/>
      <c r="HX56" s="102"/>
      <c r="HY56" s="102"/>
      <c r="HZ56" s="102"/>
      <c r="IA56" s="102"/>
      <c r="IB56" s="102"/>
      <c r="IC56" s="102"/>
      <c r="ID56" s="102"/>
      <c r="IE56" s="102"/>
      <c r="IF56" s="102"/>
      <c r="IG56" s="102"/>
      <c r="IH56" s="102"/>
      <c r="II56" s="102"/>
      <c r="IJ56" s="102"/>
      <c r="IK56" s="102"/>
      <c r="IL56" s="102"/>
      <c r="IM56" s="102"/>
      <c r="IN56" s="102"/>
      <c r="IO56" s="102"/>
      <c r="IP56" s="102"/>
      <c r="IQ56" s="102"/>
      <c r="IR56" s="102"/>
      <c r="IS56" s="102"/>
      <c r="IT56" s="102"/>
      <c r="IU56" s="102"/>
      <c r="IV56" s="102"/>
    </row>
    <row r="57" spans="1:256" ht="12.9" customHeight="1">
      <c r="A57" s="1888" t="s">
        <v>2617</v>
      </c>
      <c r="B57" s="1889"/>
      <c r="C57" s="1882" t="s">
        <v>2618</v>
      </c>
      <c r="D57" s="1896"/>
      <c r="E57" s="2041">
        <f>E54-E55-E56</f>
        <v>11543767697.479988</v>
      </c>
      <c r="F57" s="1898">
        <f>F54-F55-F56</f>
        <v>11406600849.380001</v>
      </c>
      <c r="G57" s="1899">
        <f>G54-G55-G56</f>
        <v>137166848.09998727</v>
      </c>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c r="BA57" s="102"/>
      <c r="BB57" s="102"/>
      <c r="BC57" s="102"/>
      <c r="BD57" s="102"/>
      <c r="BE57" s="102"/>
      <c r="BF57" s="102"/>
      <c r="BG57" s="102"/>
      <c r="BH57" s="102"/>
      <c r="BI57" s="102"/>
      <c r="BJ57" s="102"/>
      <c r="BK57" s="102"/>
      <c r="BL57" s="102"/>
      <c r="BM57" s="102"/>
      <c r="BN57" s="102"/>
      <c r="BO57" s="102"/>
      <c r="BP57" s="102"/>
      <c r="BQ57" s="102"/>
      <c r="BR57" s="102"/>
      <c r="BS57" s="102"/>
      <c r="BT57" s="102"/>
      <c r="BU57" s="102"/>
      <c r="BV57" s="102"/>
      <c r="BW57" s="102"/>
      <c r="BX57" s="102"/>
      <c r="BY57" s="102"/>
      <c r="BZ57" s="102"/>
      <c r="CA57" s="102"/>
      <c r="CB57" s="102"/>
      <c r="CC57" s="102"/>
      <c r="CD57" s="102"/>
      <c r="CE57" s="102"/>
      <c r="CF57" s="102"/>
      <c r="CG57" s="102"/>
      <c r="CH57" s="102"/>
      <c r="CI57" s="102"/>
      <c r="CJ57" s="102"/>
      <c r="CK57" s="102"/>
      <c r="CL57" s="102"/>
      <c r="CM57" s="102"/>
      <c r="CN57" s="102"/>
      <c r="CO57" s="102"/>
      <c r="CP57" s="102"/>
      <c r="CQ57" s="102"/>
      <c r="CR57" s="102"/>
      <c r="CS57" s="102"/>
      <c r="CT57" s="102"/>
      <c r="CU57" s="102"/>
      <c r="CV57" s="102"/>
      <c r="CW57" s="102"/>
      <c r="CX57" s="102"/>
      <c r="CY57" s="102"/>
      <c r="CZ57" s="102"/>
      <c r="DA57" s="102"/>
      <c r="DB57" s="102"/>
      <c r="DC57" s="102"/>
      <c r="DD57" s="102"/>
      <c r="DE57" s="102"/>
      <c r="DF57" s="102"/>
      <c r="DG57" s="102"/>
      <c r="DH57" s="102"/>
      <c r="DI57" s="102"/>
      <c r="DJ57" s="102"/>
      <c r="DK57" s="102"/>
      <c r="DL57" s="102"/>
      <c r="DM57" s="102"/>
      <c r="DN57" s="102"/>
      <c r="DO57" s="102"/>
      <c r="DP57" s="102"/>
      <c r="DQ57" s="102"/>
      <c r="DR57" s="102"/>
      <c r="DS57" s="102"/>
      <c r="DT57" s="102"/>
      <c r="DU57" s="102"/>
      <c r="DV57" s="102"/>
      <c r="DW57" s="102"/>
      <c r="DX57" s="102"/>
      <c r="DY57" s="102"/>
      <c r="DZ57" s="102"/>
      <c r="EA57" s="102"/>
      <c r="EB57" s="102"/>
      <c r="EC57" s="102"/>
      <c r="ED57" s="102"/>
      <c r="EE57" s="102"/>
      <c r="EF57" s="102"/>
      <c r="EG57" s="102"/>
      <c r="EH57" s="102"/>
      <c r="EI57" s="102"/>
      <c r="EJ57" s="102"/>
      <c r="EK57" s="102"/>
      <c r="EL57" s="102"/>
      <c r="EM57" s="102"/>
      <c r="EN57" s="102"/>
      <c r="EO57" s="102"/>
      <c r="EP57" s="102"/>
      <c r="EQ57" s="102"/>
      <c r="ER57" s="102"/>
      <c r="ES57" s="102"/>
      <c r="ET57" s="102"/>
      <c r="EU57" s="102"/>
      <c r="EV57" s="102"/>
      <c r="EW57" s="102"/>
      <c r="EX57" s="102"/>
      <c r="EY57" s="102"/>
      <c r="EZ57" s="102"/>
      <c r="FA57" s="102"/>
      <c r="FB57" s="102"/>
      <c r="FC57" s="102"/>
      <c r="FD57" s="102"/>
      <c r="FE57" s="102"/>
      <c r="FF57" s="102"/>
      <c r="FG57" s="102"/>
      <c r="FH57" s="102"/>
      <c r="FI57" s="102"/>
      <c r="FJ57" s="102"/>
      <c r="FK57" s="102"/>
      <c r="FL57" s="102"/>
      <c r="FM57" s="102"/>
      <c r="FN57" s="102"/>
      <c r="FO57" s="102"/>
      <c r="FP57" s="102"/>
      <c r="FQ57" s="102"/>
      <c r="FR57" s="102"/>
      <c r="FS57" s="102"/>
      <c r="FT57" s="102"/>
      <c r="FU57" s="102"/>
      <c r="FV57" s="102"/>
      <c r="FW57" s="102"/>
      <c r="FX57" s="102"/>
      <c r="FY57" s="102"/>
      <c r="FZ57" s="102"/>
      <c r="GA57" s="102"/>
      <c r="GB57" s="102"/>
      <c r="GC57" s="102"/>
      <c r="GD57" s="102"/>
      <c r="GE57" s="102"/>
      <c r="GF57" s="102"/>
      <c r="GG57" s="102"/>
      <c r="GH57" s="102"/>
      <c r="GI57" s="102"/>
      <c r="GJ57" s="102"/>
      <c r="GK57" s="102"/>
      <c r="GL57" s="102"/>
      <c r="GM57" s="102"/>
      <c r="GN57" s="102"/>
      <c r="GO57" s="102"/>
      <c r="GP57" s="102"/>
      <c r="GQ57" s="102"/>
      <c r="GR57" s="102"/>
      <c r="GS57" s="102"/>
      <c r="GT57" s="102"/>
      <c r="GU57" s="102"/>
      <c r="GV57" s="102"/>
      <c r="GW57" s="102"/>
      <c r="GX57" s="102"/>
      <c r="GY57" s="102"/>
      <c r="GZ57" s="102"/>
      <c r="HA57" s="102"/>
      <c r="HB57" s="102"/>
      <c r="HC57" s="102"/>
      <c r="HD57" s="102"/>
      <c r="HE57" s="102"/>
      <c r="HF57" s="102"/>
      <c r="HG57" s="102"/>
      <c r="HH57" s="102"/>
      <c r="HI57" s="102"/>
      <c r="HJ57" s="102"/>
      <c r="HK57" s="102"/>
      <c r="HL57" s="102"/>
      <c r="HM57" s="102"/>
      <c r="HN57" s="102"/>
      <c r="HO57" s="102"/>
      <c r="HP57" s="102"/>
      <c r="HQ57" s="102"/>
      <c r="HR57" s="102"/>
      <c r="HS57" s="102"/>
      <c r="HT57" s="102"/>
      <c r="HU57" s="102"/>
      <c r="HV57" s="102"/>
      <c r="HW57" s="102"/>
      <c r="HX57" s="102"/>
      <c r="HY57" s="102"/>
      <c r="HZ57" s="102"/>
      <c r="IA57" s="102"/>
      <c r="IB57" s="102"/>
      <c r="IC57" s="102"/>
      <c r="ID57" s="102"/>
      <c r="IE57" s="102"/>
      <c r="IF57" s="102"/>
      <c r="IG57" s="102"/>
      <c r="IH57" s="102"/>
      <c r="II57" s="102"/>
      <c r="IJ57" s="102"/>
      <c r="IK57" s="102"/>
      <c r="IL57" s="102"/>
      <c r="IM57" s="102"/>
      <c r="IN57" s="102"/>
      <c r="IO57" s="102"/>
      <c r="IP57" s="102"/>
      <c r="IQ57" s="102"/>
      <c r="IR57" s="102"/>
      <c r="IS57" s="102"/>
      <c r="IT57" s="102"/>
      <c r="IU57" s="102"/>
      <c r="IV57" s="102"/>
    </row>
    <row r="58" spans="1:256" ht="21.75" customHeight="1" thickBot="1">
      <c r="A58" s="1905" t="s">
        <v>2619</v>
      </c>
      <c r="B58" s="1906"/>
      <c r="C58" s="1907" t="s">
        <v>2620</v>
      </c>
      <c r="D58" s="1908"/>
      <c r="E58" s="2043">
        <f>E32+E45+E57</f>
        <v>12899764458.97999</v>
      </c>
      <c r="F58" s="1909">
        <f>F32+F45+F57</f>
        <v>13508606241.400002</v>
      </c>
      <c r="G58" s="1910">
        <f>G32+G45+G57</f>
        <v>-608841782.42001295</v>
      </c>
    </row>
    <row r="59" spans="1:256" ht="21.75" customHeight="1" thickTop="1" thickBot="1">
      <c r="A59" s="1911" t="s">
        <v>2621</v>
      </c>
      <c r="B59" s="1912"/>
      <c r="C59" s="1912"/>
      <c r="D59" s="1912"/>
      <c r="E59" s="2044"/>
      <c r="F59" s="1912"/>
      <c r="G59" s="1913"/>
    </row>
    <row r="60" spans="1:256" ht="18.899999999999999" customHeight="1">
      <c r="A60" s="126" t="s">
        <v>1412</v>
      </c>
      <c r="D60" s="126" t="s">
        <v>716</v>
      </c>
    </row>
    <row r="61" spans="1:256" ht="18.899999999999999" customHeight="1">
      <c r="A61" s="1914" t="s">
        <v>78</v>
      </c>
      <c r="B61" s="1914"/>
      <c r="C61" s="1914"/>
      <c r="D61" s="1914"/>
      <c r="E61" s="2021"/>
      <c r="F61" s="1914"/>
      <c r="G61" s="1914"/>
    </row>
    <row r="62" spans="1:256" ht="16" thickBot="1">
      <c r="A62" s="102" t="s">
        <v>3666</v>
      </c>
      <c r="F62" s="102"/>
    </row>
    <row r="63" spans="1:256" ht="20" customHeight="1">
      <c r="A63" s="1915"/>
      <c r="B63" s="1916" t="s">
        <v>1044</v>
      </c>
      <c r="C63" s="1865"/>
      <c r="D63" s="1865"/>
      <c r="E63" s="2037"/>
      <c r="F63" s="1865"/>
      <c r="G63" s="1867"/>
    </row>
    <row r="64" spans="1:256" ht="17" customHeight="1">
      <c r="A64" s="1917"/>
      <c r="B64" s="356" t="s">
        <v>2622</v>
      </c>
      <c r="C64" s="1918"/>
      <c r="D64" s="1914"/>
      <c r="E64" s="2021"/>
      <c r="F64" s="1914"/>
      <c r="G64" s="1919"/>
    </row>
    <row r="65" spans="1:256" ht="15.9" customHeight="1">
      <c r="A65" s="1877" t="s">
        <v>1046</v>
      </c>
      <c r="G65" s="1872"/>
    </row>
    <row r="66" spans="1:256" ht="15.9" customHeight="1">
      <c r="A66" s="1877" t="s">
        <v>1047</v>
      </c>
      <c r="G66" s="1872"/>
    </row>
    <row r="67" spans="1:256" ht="15" customHeight="1">
      <c r="A67" s="1920"/>
      <c r="B67" s="1921"/>
      <c r="C67" s="1922"/>
      <c r="D67" s="1923" t="s">
        <v>1048</v>
      </c>
      <c r="E67" s="2045" t="s">
        <v>1049</v>
      </c>
      <c r="F67" s="1924" t="s">
        <v>1049</v>
      </c>
      <c r="G67" s="1925" t="s">
        <v>1050</v>
      </c>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2"/>
      <c r="BE67" s="102"/>
      <c r="BF67" s="102"/>
      <c r="BG67" s="102"/>
      <c r="BH67" s="102"/>
      <c r="BI67" s="102"/>
      <c r="BJ67" s="102"/>
      <c r="BK67" s="102"/>
      <c r="BL67" s="102"/>
      <c r="BM67" s="102"/>
      <c r="BN67" s="102"/>
      <c r="BO67" s="102"/>
      <c r="BP67" s="102"/>
      <c r="BQ67" s="102"/>
      <c r="BR67" s="102"/>
      <c r="BS67" s="102"/>
      <c r="BT67" s="102"/>
      <c r="BU67" s="102"/>
      <c r="BV67" s="102"/>
      <c r="BW67" s="102"/>
      <c r="BX67" s="102"/>
      <c r="BY67" s="102"/>
      <c r="BZ67" s="102"/>
      <c r="CA67" s="102"/>
      <c r="CB67" s="102"/>
      <c r="CC67" s="102"/>
      <c r="CD67" s="102"/>
      <c r="CE67" s="102"/>
      <c r="CF67" s="102"/>
      <c r="CG67" s="102"/>
      <c r="CH67" s="102"/>
      <c r="CI67" s="102"/>
      <c r="CJ67" s="102"/>
      <c r="CK67" s="102"/>
      <c r="CL67" s="102"/>
      <c r="CM67" s="102"/>
      <c r="CN67" s="102"/>
      <c r="CO67" s="102"/>
      <c r="CP67" s="102"/>
      <c r="CQ67" s="102"/>
      <c r="CR67" s="102"/>
      <c r="CS67" s="102"/>
      <c r="CT67" s="102"/>
      <c r="CU67" s="102"/>
      <c r="CV67" s="102"/>
      <c r="CW67" s="102"/>
      <c r="CX67" s="102"/>
      <c r="CY67" s="102"/>
      <c r="CZ67" s="102"/>
      <c r="DA67" s="102"/>
      <c r="DB67" s="102"/>
      <c r="DC67" s="102"/>
      <c r="DD67" s="102"/>
      <c r="DE67" s="102"/>
      <c r="DF67" s="102"/>
      <c r="DG67" s="102"/>
      <c r="DH67" s="102"/>
      <c r="DI67" s="102"/>
      <c r="DJ67" s="102"/>
      <c r="DK67" s="102"/>
      <c r="DL67" s="102"/>
      <c r="DM67" s="102"/>
      <c r="DN67" s="102"/>
      <c r="DO67" s="102"/>
      <c r="DP67" s="102"/>
      <c r="DQ67" s="102"/>
      <c r="DR67" s="102"/>
      <c r="DS67" s="102"/>
      <c r="DT67" s="102"/>
      <c r="DU67" s="102"/>
      <c r="DV67" s="102"/>
      <c r="DW67" s="102"/>
      <c r="DX67" s="102"/>
      <c r="DY67" s="102"/>
      <c r="DZ67" s="102"/>
      <c r="EA67" s="102"/>
      <c r="EB67" s="102"/>
      <c r="EC67" s="102"/>
      <c r="ED67" s="102"/>
      <c r="EE67" s="102"/>
      <c r="EF67" s="102"/>
      <c r="EG67" s="102"/>
      <c r="EH67" s="102"/>
      <c r="EI67" s="102"/>
      <c r="EJ67" s="102"/>
      <c r="EK67" s="102"/>
      <c r="EL67" s="102"/>
      <c r="EM67" s="102"/>
      <c r="EN67" s="102"/>
      <c r="EO67" s="102"/>
      <c r="EP67" s="102"/>
      <c r="EQ67" s="102"/>
      <c r="ER67" s="102"/>
      <c r="ES67" s="102"/>
      <c r="ET67" s="102"/>
      <c r="EU67" s="102"/>
      <c r="EV67" s="102"/>
      <c r="EW67" s="102"/>
      <c r="EX67" s="102"/>
      <c r="EY67" s="102"/>
      <c r="EZ67" s="102"/>
      <c r="FA67" s="102"/>
      <c r="FB67" s="102"/>
      <c r="FC67" s="102"/>
      <c r="FD67" s="102"/>
      <c r="FE67" s="102"/>
      <c r="FF67" s="102"/>
      <c r="FG67" s="102"/>
      <c r="FH67" s="102"/>
      <c r="FI67" s="102"/>
      <c r="FJ67" s="102"/>
      <c r="FK67" s="102"/>
      <c r="FL67" s="102"/>
      <c r="FM67" s="102"/>
      <c r="FN67" s="102"/>
      <c r="FO67" s="102"/>
      <c r="FP67" s="102"/>
      <c r="FQ67" s="102"/>
      <c r="FR67" s="102"/>
      <c r="FS67" s="102"/>
      <c r="FT67" s="102"/>
      <c r="FU67" s="102"/>
      <c r="FV67" s="102"/>
      <c r="FW67" s="102"/>
      <c r="FX67" s="102"/>
      <c r="FY67" s="102"/>
      <c r="FZ67" s="102"/>
      <c r="GA67" s="102"/>
      <c r="GB67" s="102"/>
      <c r="GC67" s="102"/>
      <c r="GD67" s="102"/>
      <c r="GE67" s="102"/>
      <c r="GF67" s="102"/>
      <c r="GG67" s="102"/>
      <c r="GH67" s="102"/>
      <c r="GI67" s="102"/>
      <c r="GJ67" s="102"/>
      <c r="GK67" s="102"/>
      <c r="GL67" s="102"/>
      <c r="GM67" s="102"/>
      <c r="GN67" s="102"/>
      <c r="GO67" s="102"/>
      <c r="GP67" s="102"/>
      <c r="GQ67" s="102"/>
      <c r="GR67" s="102"/>
      <c r="GS67" s="102"/>
      <c r="GT67" s="102"/>
      <c r="GU67" s="102"/>
      <c r="GV67" s="102"/>
      <c r="GW67" s="102"/>
      <c r="GX67" s="102"/>
      <c r="GY67" s="102"/>
      <c r="GZ67" s="102"/>
      <c r="HA67" s="102"/>
      <c r="HB67" s="102"/>
      <c r="HC67" s="102"/>
      <c r="HD67" s="102"/>
      <c r="HE67" s="102"/>
      <c r="HF67" s="102"/>
      <c r="HG67" s="102"/>
      <c r="HH67" s="102"/>
      <c r="HI67" s="102"/>
      <c r="HJ67" s="102"/>
      <c r="HK67" s="102"/>
      <c r="HL67" s="102"/>
      <c r="HM67" s="102"/>
      <c r="HN67" s="102"/>
      <c r="HO67" s="102"/>
      <c r="HP67" s="102"/>
      <c r="HQ67" s="102"/>
      <c r="HR67" s="102"/>
      <c r="HS67" s="102"/>
      <c r="HT67" s="102"/>
      <c r="HU67" s="102"/>
      <c r="HV67" s="102"/>
      <c r="HW67" s="102"/>
      <c r="HX67" s="102"/>
      <c r="HY67" s="102"/>
      <c r="HZ67" s="102"/>
      <c r="IA67" s="102"/>
      <c r="IB67" s="102"/>
      <c r="IC67" s="102"/>
      <c r="ID67" s="102"/>
      <c r="IE67" s="102"/>
      <c r="IF67" s="102"/>
      <c r="IG67" s="102"/>
      <c r="IH67" s="102"/>
      <c r="II67" s="102"/>
      <c r="IJ67" s="102"/>
      <c r="IK67" s="102"/>
      <c r="IL67" s="102"/>
      <c r="IM67" s="102"/>
      <c r="IN67" s="102"/>
      <c r="IO67" s="102"/>
      <c r="IP67" s="102"/>
      <c r="IQ67" s="102"/>
      <c r="IR67" s="102"/>
      <c r="IS67" s="102"/>
      <c r="IT67" s="102"/>
      <c r="IU67" s="102"/>
      <c r="IV67" s="102"/>
    </row>
    <row r="68" spans="1:256" ht="15" customHeight="1">
      <c r="A68" s="1877"/>
      <c r="B68" s="1926"/>
      <c r="C68" s="102"/>
      <c r="D68" s="1927" t="s">
        <v>461</v>
      </c>
      <c r="E68" s="2046" t="s">
        <v>1051</v>
      </c>
      <c r="F68" s="1928" t="s">
        <v>2659</v>
      </c>
      <c r="G68" s="1929" t="s">
        <v>2660</v>
      </c>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102"/>
      <c r="BB68" s="102"/>
      <c r="BC68" s="102"/>
      <c r="BD68" s="102"/>
      <c r="BE68" s="102"/>
      <c r="BF68" s="102"/>
      <c r="BG68" s="102"/>
      <c r="BH68" s="102"/>
      <c r="BI68" s="102"/>
      <c r="BJ68" s="102"/>
      <c r="BK68" s="102"/>
      <c r="BL68" s="102"/>
      <c r="BM68" s="102"/>
      <c r="BN68" s="102"/>
      <c r="BO68" s="102"/>
      <c r="BP68" s="102"/>
      <c r="BQ68" s="102"/>
      <c r="BR68" s="102"/>
      <c r="BS68" s="102"/>
      <c r="BT68" s="102"/>
      <c r="BU68" s="102"/>
      <c r="BV68" s="102"/>
      <c r="BW68" s="102"/>
      <c r="BX68" s="102"/>
      <c r="BY68" s="102"/>
      <c r="BZ68" s="102"/>
      <c r="CA68" s="102"/>
      <c r="CB68" s="102"/>
      <c r="CC68" s="102"/>
      <c r="CD68" s="102"/>
      <c r="CE68" s="102"/>
      <c r="CF68" s="102"/>
      <c r="CG68" s="102"/>
      <c r="CH68" s="102"/>
      <c r="CI68" s="102"/>
      <c r="CJ68" s="102"/>
      <c r="CK68" s="102"/>
      <c r="CL68" s="102"/>
      <c r="CM68" s="102"/>
      <c r="CN68" s="102"/>
      <c r="CO68" s="102"/>
      <c r="CP68" s="102"/>
      <c r="CQ68" s="102"/>
      <c r="CR68" s="102"/>
      <c r="CS68" s="102"/>
      <c r="CT68" s="102"/>
      <c r="CU68" s="102"/>
      <c r="CV68" s="102"/>
      <c r="CW68" s="102"/>
      <c r="CX68" s="102"/>
      <c r="CY68" s="102"/>
      <c r="CZ68" s="102"/>
      <c r="DA68" s="102"/>
      <c r="DB68" s="102"/>
      <c r="DC68" s="102"/>
      <c r="DD68" s="102"/>
      <c r="DE68" s="102"/>
      <c r="DF68" s="102"/>
      <c r="DG68" s="102"/>
      <c r="DH68" s="102"/>
      <c r="DI68" s="102"/>
      <c r="DJ68" s="102"/>
      <c r="DK68" s="102"/>
      <c r="DL68" s="102"/>
      <c r="DM68" s="102"/>
      <c r="DN68" s="102"/>
      <c r="DO68" s="102"/>
      <c r="DP68" s="102"/>
      <c r="DQ68" s="102"/>
      <c r="DR68" s="102"/>
      <c r="DS68" s="102"/>
      <c r="DT68" s="102"/>
      <c r="DU68" s="102"/>
      <c r="DV68" s="102"/>
      <c r="DW68" s="102"/>
      <c r="DX68" s="102"/>
      <c r="DY68" s="102"/>
      <c r="DZ68" s="102"/>
      <c r="EA68" s="102"/>
      <c r="EB68" s="102"/>
      <c r="EC68" s="102"/>
      <c r="ED68" s="102"/>
      <c r="EE68" s="102"/>
      <c r="EF68" s="102"/>
      <c r="EG68" s="102"/>
      <c r="EH68" s="102"/>
      <c r="EI68" s="102"/>
      <c r="EJ68" s="102"/>
      <c r="EK68" s="102"/>
      <c r="EL68" s="102"/>
      <c r="EM68" s="102"/>
      <c r="EN68" s="102"/>
      <c r="EO68" s="102"/>
      <c r="EP68" s="102"/>
      <c r="EQ68" s="102"/>
      <c r="ER68" s="102"/>
      <c r="ES68" s="102"/>
      <c r="ET68" s="102"/>
      <c r="EU68" s="102"/>
      <c r="EV68" s="102"/>
      <c r="EW68" s="102"/>
      <c r="EX68" s="102"/>
      <c r="EY68" s="102"/>
      <c r="EZ68" s="102"/>
      <c r="FA68" s="102"/>
      <c r="FB68" s="102"/>
      <c r="FC68" s="102"/>
      <c r="FD68" s="102"/>
      <c r="FE68" s="102"/>
      <c r="FF68" s="102"/>
      <c r="FG68" s="102"/>
      <c r="FH68" s="102"/>
      <c r="FI68" s="102"/>
      <c r="FJ68" s="102"/>
      <c r="FK68" s="102"/>
      <c r="FL68" s="102"/>
      <c r="FM68" s="102"/>
      <c r="FN68" s="102"/>
      <c r="FO68" s="102"/>
      <c r="FP68" s="102"/>
      <c r="FQ68" s="102"/>
      <c r="FR68" s="102"/>
      <c r="FS68" s="102"/>
      <c r="FT68" s="102"/>
      <c r="FU68" s="102"/>
      <c r="FV68" s="102"/>
      <c r="FW68" s="102"/>
      <c r="FX68" s="102"/>
      <c r="FY68" s="102"/>
      <c r="FZ68" s="102"/>
      <c r="GA68" s="102"/>
      <c r="GB68" s="102"/>
      <c r="GC68" s="102"/>
      <c r="GD68" s="102"/>
      <c r="GE68" s="102"/>
      <c r="GF68" s="102"/>
      <c r="GG68" s="102"/>
      <c r="GH68" s="102"/>
      <c r="GI68" s="102"/>
      <c r="GJ68" s="102"/>
      <c r="GK68" s="102"/>
      <c r="GL68" s="102"/>
      <c r="GM68" s="102"/>
      <c r="GN68" s="102"/>
      <c r="GO68" s="102"/>
      <c r="GP68" s="102"/>
      <c r="GQ68" s="102"/>
      <c r="GR68" s="102"/>
      <c r="GS68" s="102"/>
      <c r="GT68" s="102"/>
      <c r="GU68" s="102"/>
      <c r="GV68" s="102"/>
      <c r="GW68" s="102"/>
      <c r="GX68" s="102"/>
      <c r="GY68" s="102"/>
      <c r="GZ68" s="102"/>
      <c r="HA68" s="102"/>
      <c r="HB68" s="102"/>
      <c r="HC68" s="102"/>
      <c r="HD68" s="102"/>
      <c r="HE68" s="102"/>
      <c r="HF68" s="102"/>
      <c r="HG68" s="102"/>
      <c r="HH68" s="102"/>
      <c r="HI68" s="102"/>
      <c r="HJ68" s="102"/>
      <c r="HK68" s="102"/>
      <c r="HL68" s="102"/>
      <c r="HM68" s="102"/>
      <c r="HN68" s="102"/>
      <c r="HO68" s="102"/>
      <c r="HP68" s="102"/>
      <c r="HQ68" s="102"/>
      <c r="HR68" s="102"/>
      <c r="HS68" s="102"/>
      <c r="HT68" s="102"/>
      <c r="HU68" s="102"/>
      <c r="HV68" s="102"/>
      <c r="HW68" s="102"/>
      <c r="HX68" s="102"/>
      <c r="HY68" s="102"/>
      <c r="HZ68" s="102"/>
      <c r="IA68" s="102"/>
      <c r="IB68" s="102"/>
      <c r="IC68" s="102"/>
      <c r="ID68" s="102"/>
      <c r="IE68" s="102"/>
      <c r="IF68" s="102"/>
      <c r="IG68" s="102"/>
      <c r="IH68" s="102"/>
      <c r="II68" s="102"/>
      <c r="IJ68" s="102"/>
      <c r="IK68" s="102"/>
      <c r="IL68" s="102"/>
      <c r="IM68" s="102"/>
      <c r="IN68" s="102"/>
      <c r="IO68" s="102"/>
      <c r="IP68" s="102"/>
      <c r="IQ68" s="102"/>
      <c r="IR68" s="102"/>
      <c r="IS68" s="102"/>
      <c r="IT68" s="102"/>
      <c r="IU68" s="102"/>
      <c r="IV68" s="102"/>
    </row>
    <row r="69" spans="1:256" ht="15" customHeight="1">
      <c r="A69" s="1881" t="s">
        <v>35</v>
      </c>
      <c r="B69" s="1930"/>
      <c r="C69" s="1927" t="s">
        <v>2661</v>
      </c>
      <c r="D69" s="1928" t="s">
        <v>47</v>
      </c>
      <c r="E69" s="2046" t="s">
        <v>52</v>
      </c>
      <c r="F69" s="1928" t="s">
        <v>52</v>
      </c>
      <c r="G69" s="1929" t="s">
        <v>2662</v>
      </c>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c r="BB69" s="102"/>
      <c r="BC69" s="102"/>
      <c r="BD69" s="102"/>
      <c r="BE69" s="102"/>
      <c r="BF69" s="102"/>
      <c r="BG69" s="102"/>
      <c r="BH69" s="102"/>
      <c r="BI69" s="102"/>
      <c r="BJ69" s="102"/>
      <c r="BK69" s="102"/>
      <c r="BL69" s="102"/>
      <c r="BM69" s="102"/>
      <c r="BN69" s="102"/>
      <c r="BO69" s="102"/>
      <c r="BP69" s="102"/>
      <c r="BQ69" s="102"/>
      <c r="BR69" s="102"/>
      <c r="BS69" s="102"/>
      <c r="BT69" s="102"/>
      <c r="BU69" s="102"/>
      <c r="BV69" s="102"/>
      <c r="BW69" s="102"/>
      <c r="BX69" s="102"/>
      <c r="BY69" s="102"/>
      <c r="BZ69" s="102"/>
      <c r="CA69" s="102"/>
      <c r="CB69" s="102"/>
      <c r="CC69" s="102"/>
      <c r="CD69" s="102"/>
      <c r="CE69" s="102"/>
      <c r="CF69" s="102"/>
      <c r="CG69" s="102"/>
      <c r="CH69" s="102"/>
      <c r="CI69" s="102"/>
      <c r="CJ69" s="102"/>
      <c r="CK69" s="102"/>
      <c r="CL69" s="102"/>
      <c r="CM69" s="102"/>
      <c r="CN69" s="102"/>
      <c r="CO69" s="102"/>
      <c r="CP69" s="102"/>
      <c r="CQ69" s="102"/>
      <c r="CR69" s="102"/>
      <c r="CS69" s="102"/>
      <c r="CT69" s="102"/>
      <c r="CU69" s="102"/>
      <c r="CV69" s="102"/>
      <c r="CW69" s="102"/>
      <c r="CX69" s="102"/>
      <c r="CY69" s="102"/>
      <c r="CZ69" s="102"/>
      <c r="DA69" s="102"/>
      <c r="DB69" s="102"/>
      <c r="DC69" s="102"/>
      <c r="DD69" s="102"/>
      <c r="DE69" s="102"/>
      <c r="DF69" s="102"/>
      <c r="DG69" s="102"/>
      <c r="DH69" s="102"/>
      <c r="DI69" s="102"/>
      <c r="DJ69" s="102"/>
      <c r="DK69" s="102"/>
      <c r="DL69" s="102"/>
      <c r="DM69" s="102"/>
      <c r="DN69" s="102"/>
      <c r="DO69" s="102"/>
      <c r="DP69" s="102"/>
      <c r="DQ69" s="102"/>
      <c r="DR69" s="102"/>
      <c r="DS69" s="102"/>
      <c r="DT69" s="102"/>
      <c r="DU69" s="102"/>
      <c r="DV69" s="102"/>
      <c r="DW69" s="102"/>
      <c r="DX69" s="102"/>
      <c r="DY69" s="102"/>
      <c r="DZ69" s="102"/>
      <c r="EA69" s="102"/>
      <c r="EB69" s="102"/>
      <c r="EC69" s="102"/>
      <c r="ED69" s="102"/>
      <c r="EE69" s="102"/>
      <c r="EF69" s="102"/>
      <c r="EG69" s="102"/>
      <c r="EH69" s="102"/>
      <c r="EI69" s="102"/>
      <c r="EJ69" s="102"/>
      <c r="EK69" s="102"/>
      <c r="EL69" s="102"/>
      <c r="EM69" s="102"/>
      <c r="EN69" s="102"/>
      <c r="EO69" s="102"/>
      <c r="EP69" s="102"/>
      <c r="EQ69" s="102"/>
      <c r="ER69" s="102"/>
      <c r="ES69" s="102"/>
      <c r="ET69" s="102"/>
      <c r="EU69" s="102"/>
      <c r="EV69" s="102"/>
      <c r="EW69" s="102"/>
      <c r="EX69" s="102"/>
      <c r="EY69" s="102"/>
      <c r="EZ69" s="102"/>
      <c r="FA69" s="102"/>
      <c r="FB69" s="102"/>
      <c r="FC69" s="102"/>
      <c r="FD69" s="102"/>
      <c r="FE69" s="102"/>
      <c r="FF69" s="102"/>
      <c r="FG69" s="102"/>
      <c r="FH69" s="102"/>
      <c r="FI69" s="102"/>
      <c r="FJ69" s="102"/>
      <c r="FK69" s="102"/>
      <c r="FL69" s="102"/>
      <c r="FM69" s="102"/>
      <c r="FN69" s="102"/>
      <c r="FO69" s="102"/>
      <c r="FP69" s="102"/>
      <c r="FQ69" s="102"/>
      <c r="FR69" s="102"/>
      <c r="FS69" s="102"/>
      <c r="FT69" s="102"/>
      <c r="FU69" s="102"/>
      <c r="FV69" s="102"/>
      <c r="FW69" s="102"/>
      <c r="FX69" s="102"/>
      <c r="FY69" s="102"/>
      <c r="FZ69" s="102"/>
      <c r="GA69" s="102"/>
      <c r="GB69" s="102"/>
      <c r="GC69" s="102"/>
      <c r="GD69" s="102"/>
      <c r="GE69" s="102"/>
      <c r="GF69" s="102"/>
      <c r="GG69" s="102"/>
      <c r="GH69" s="102"/>
      <c r="GI69" s="102"/>
      <c r="GJ69" s="102"/>
      <c r="GK69" s="102"/>
      <c r="GL69" s="102"/>
      <c r="GM69" s="102"/>
      <c r="GN69" s="102"/>
      <c r="GO69" s="102"/>
      <c r="GP69" s="102"/>
      <c r="GQ69" s="102"/>
      <c r="GR69" s="102"/>
      <c r="GS69" s="102"/>
      <c r="GT69" s="102"/>
      <c r="GU69" s="102"/>
      <c r="GV69" s="102"/>
      <c r="GW69" s="102"/>
      <c r="GX69" s="102"/>
      <c r="GY69" s="102"/>
      <c r="GZ69" s="102"/>
      <c r="HA69" s="102"/>
      <c r="HB69" s="102"/>
      <c r="HC69" s="102"/>
      <c r="HD69" s="102"/>
      <c r="HE69" s="102"/>
      <c r="HF69" s="102"/>
      <c r="HG69" s="102"/>
      <c r="HH69" s="102"/>
      <c r="HI69" s="102"/>
      <c r="HJ69" s="102"/>
      <c r="HK69" s="102"/>
      <c r="HL69" s="102"/>
      <c r="HM69" s="102"/>
      <c r="HN69" s="102"/>
      <c r="HO69" s="102"/>
      <c r="HP69" s="102"/>
      <c r="HQ69" s="102"/>
      <c r="HR69" s="102"/>
      <c r="HS69" s="102"/>
      <c r="HT69" s="102"/>
      <c r="HU69" s="102"/>
      <c r="HV69" s="102"/>
      <c r="HW69" s="102"/>
      <c r="HX69" s="102"/>
      <c r="HY69" s="102"/>
      <c r="HZ69" s="102"/>
      <c r="IA69" s="102"/>
      <c r="IB69" s="102"/>
      <c r="IC69" s="102"/>
      <c r="ID69" s="102"/>
      <c r="IE69" s="102"/>
      <c r="IF69" s="102"/>
      <c r="IG69" s="102"/>
      <c r="IH69" s="102"/>
      <c r="II69" s="102"/>
      <c r="IJ69" s="102"/>
      <c r="IK69" s="102"/>
      <c r="IL69" s="102"/>
      <c r="IM69" s="102"/>
      <c r="IN69" s="102"/>
      <c r="IO69" s="102"/>
      <c r="IP69" s="102"/>
      <c r="IQ69" s="102"/>
      <c r="IR69" s="102"/>
      <c r="IS69" s="102"/>
      <c r="IT69" s="102"/>
      <c r="IU69" s="102"/>
      <c r="IV69" s="102"/>
    </row>
    <row r="70" spans="1:256" ht="12" customHeight="1">
      <c r="A70" s="1881" t="s">
        <v>47</v>
      </c>
      <c r="B70" s="1931"/>
      <c r="C70" s="1932" t="s">
        <v>462</v>
      </c>
      <c r="D70" s="1928" t="s">
        <v>463</v>
      </c>
      <c r="E70" s="2046" t="s">
        <v>464</v>
      </c>
      <c r="F70" s="1928" t="s">
        <v>61</v>
      </c>
      <c r="G70" s="1929" t="s">
        <v>62</v>
      </c>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row>
    <row r="71" spans="1:256" ht="15" customHeight="1">
      <c r="A71" s="1920"/>
      <c r="B71" s="1933"/>
      <c r="C71" s="1934" t="s">
        <v>2623</v>
      </c>
      <c r="D71" s="1935"/>
      <c r="E71" s="2047"/>
      <c r="F71" s="1935"/>
      <c r="G71" s="1936"/>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row>
    <row r="72" spans="1:256" ht="15" customHeight="1">
      <c r="A72" s="1881" t="s">
        <v>466</v>
      </c>
      <c r="B72" s="1926" t="s">
        <v>2624</v>
      </c>
      <c r="C72" s="102" t="s">
        <v>2625</v>
      </c>
      <c r="D72" s="1879" t="s">
        <v>1994</v>
      </c>
      <c r="E72" s="2040">
        <v>1220335054.5800009</v>
      </c>
      <c r="F72" s="1937">
        <v>760729870.78999984</v>
      </c>
      <c r="G72" s="1892">
        <f t="shared" ref="G72:G85" si="3">E72-F72</f>
        <v>459605183.79000103</v>
      </c>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row>
    <row r="73" spans="1:256" ht="15" customHeight="1">
      <c r="A73" s="1881" t="s">
        <v>955</v>
      </c>
      <c r="B73" s="1926" t="s">
        <v>2626</v>
      </c>
      <c r="C73" s="102" t="s">
        <v>2627</v>
      </c>
      <c r="D73" s="1879" t="s">
        <v>1994</v>
      </c>
      <c r="E73" s="2040">
        <v>62078531.900000021</v>
      </c>
      <c r="F73" s="1894">
        <v>112969474.92000005</v>
      </c>
      <c r="G73" s="1893">
        <f t="shared" si="3"/>
        <v>-50890943.020000026</v>
      </c>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row>
    <row r="74" spans="1:256" ht="15" customHeight="1">
      <c r="A74" s="1881" t="s">
        <v>1195</v>
      </c>
      <c r="B74" s="1926" t="s">
        <v>2628</v>
      </c>
      <c r="C74" s="102" t="s">
        <v>2629</v>
      </c>
      <c r="D74" s="1879" t="s">
        <v>1995</v>
      </c>
      <c r="E74" s="2040">
        <v>12298347596.220001</v>
      </c>
      <c r="F74" s="229">
        <v>11726865584.290001</v>
      </c>
      <c r="G74" s="1893">
        <f t="shared" si="3"/>
        <v>571482011.93000031</v>
      </c>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row>
    <row r="75" spans="1:256" ht="15" customHeight="1">
      <c r="A75" s="1881" t="s">
        <v>70</v>
      </c>
      <c r="B75" s="1926" t="s">
        <v>2630</v>
      </c>
      <c r="C75" s="102" t="s">
        <v>2631</v>
      </c>
      <c r="D75" s="1879" t="s">
        <v>1995</v>
      </c>
      <c r="E75" s="2040">
        <v>0</v>
      </c>
      <c r="F75" s="229">
        <v>0</v>
      </c>
      <c r="G75" s="1893">
        <f t="shared" si="3"/>
        <v>0</v>
      </c>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row>
    <row r="76" spans="1:256" ht="15" customHeight="1">
      <c r="A76" s="1881" t="s">
        <v>71</v>
      </c>
      <c r="B76" s="1926" t="s">
        <v>2632</v>
      </c>
      <c r="C76" s="102" t="s">
        <v>2633</v>
      </c>
      <c r="D76" s="1879" t="s">
        <v>2666</v>
      </c>
      <c r="E76" s="1994">
        <v>227769943.10000002</v>
      </c>
      <c r="F76" s="229">
        <v>213734392.84999999</v>
      </c>
      <c r="G76" s="1893">
        <f t="shared" si="3"/>
        <v>14035550.25000003</v>
      </c>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row>
    <row r="77" spans="1:256" ht="15" customHeight="1">
      <c r="A77" s="1881" t="s">
        <v>474</v>
      </c>
      <c r="B77" s="1926" t="s">
        <v>2634</v>
      </c>
      <c r="C77" s="102" t="s">
        <v>2635</v>
      </c>
      <c r="D77" s="1879" t="s">
        <v>2666</v>
      </c>
      <c r="E77" s="1994">
        <v>3106781.3699999969</v>
      </c>
      <c r="F77" s="229">
        <v>3071277.73</v>
      </c>
      <c r="G77" s="1893">
        <f t="shared" si="3"/>
        <v>35503.639999996871</v>
      </c>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row>
    <row r="78" spans="1:256" ht="15" customHeight="1">
      <c r="A78" s="1881" t="s">
        <v>477</v>
      </c>
      <c r="B78" s="1926" t="s">
        <v>2636</v>
      </c>
      <c r="C78" s="102" t="s">
        <v>2637</v>
      </c>
      <c r="D78" s="1879" t="s">
        <v>3476</v>
      </c>
      <c r="E78" s="2040">
        <v>0</v>
      </c>
      <c r="F78" s="229">
        <v>0</v>
      </c>
      <c r="G78" s="1893">
        <f t="shared" si="3"/>
        <v>0</v>
      </c>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row>
    <row r="79" spans="1:256" ht="15" customHeight="1">
      <c r="A79" s="1881" t="s">
        <v>2204</v>
      </c>
      <c r="B79" s="1926" t="s">
        <v>2638</v>
      </c>
      <c r="C79" s="102" t="s">
        <v>2639</v>
      </c>
      <c r="D79" s="1879" t="s">
        <v>2666</v>
      </c>
      <c r="E79" s="2040">
        <v>0</v>
      </c>
      <c r="F79" s="229">
        <v>0</v>
      </c>
      <c r="G79" s="1893">
        <f t="shared" si="3"/>
        <v>0</v>
      </c>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row>
    <row r="80" spans="1:256" ht="15" customHeight="1">
      <c r="A80" s="1881" t="s">
        <v>335</v>
      </c>
      <c r="B80" s="1926" t="s">
        <v>2640</v>
      </c>
      <c r="C80" s="102" t="s">
        <v>2641</v>
      </c>
      <c r="D80" s="1879" t="s">
        <v>1987</v>
      </c>
      <c r="E80" s="1994">
        <v>-63675570.340000078</v>
      </c>
      <c r="F80" s="229">
        <v>-145276967.81999999</v>
      </c>
      <c r="G80" s="1893">
        <f t="shared" si="3"/>
        <v>81601397.479999915</v>
      </c>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row>
    <row r="81" spans="1:256" ht="15" customHeight="1">
      <c r="A81" s="1881" t="s">
        <v>72</v>
      </c>
      <c r="B81" s="1926" t="s">
        <v>2642</v>
      </c>
      <c r="C81" s="102" t="s">
        <v>2643</v>
      </c>
      <c r="D81" s="1879" t="s">
        <v>1987</v>
      </c>
      <c r="E81" s="2040">
        <v>61535266.549999997</v>
      </c>
      <c r="F81" s="229">
        <v>21782432.259999998</v>
      </c>
      <c r="G81" s="1893">
        <f t="shared" si="3"/>
        <v>39752834.289999999</v>
      </c>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c r="AJ81" s="102"/>
      <c r="AK81" s="102"/>
      <c r="AL81" s="102"/>
      <c r="AM81" s="102"/>
      <c r="AN81" s="102"/>
      <c r="AO81" s="102"/>
      <c r="AP81" s="102"/>
      <c r="AQ81" s="102"/>
      <c r="AR81" s="102"/>
      <c r="AS81" s="102"/>
      <c r="AT81" s="102"/>
      <c r="AU81" s="102"/>
      <c r="AV81" s="102"/>
      <c r="AW81" s="102"/>
      <c r="AX81" s="102"/>
      <c r="AY81" s="102"/>
      <c r="AZ81" s="102"/>
      <c r="BA81" s="102"/>
      <c r="BB81" s="102"/>
      <c r="BC81" s="102"/>
      <c r="BD81" s="102"/>
      <c r="BE81" s="102"/>
      <c r="BF81" s="102"/>
      <c r="BG81" s="102"/>
      <c r="BH81" s="102"/>
      <c r="BI81" s="102"/>
      <c r="BJ81" s="102"/>
      <c r="BK81" s="102"/>
      <c r="BL81" s="102"/>
      <c r="BM81" s="102"/>
      <c r="BN81" s="102"/>
      <c r="BO81" s="102"/>
      <c r="BP81" s="102"/>
      <c r="BQ81" s="102"/>
      <c r="BR81" s="102"/>
      <c r="BS81" s="102"/>
      <c r="BT81" s="102"/>
      <c r="BU81" s="102"/>
      <c r="BV81" s="102"/>
      <c r="BW81" s="102"/>
      <c r="BX81" s="102"/>
      <c r="BY81" s="102"/>
      <c r="BZ81" s="102"/>
      <c r="CA81" s="102"/>
      <c r="CB81" s="102"/>
      <c r="CC81" s="102"/>
      <c r="CD81" s="102"/>
      <c r="CE81" s="102"/>
      <c r="CF81" s="102"/>
      <c r="CG81" s="102"/>
      <c r="CH81" s="102"/>
      <c r="CI81" s="102"/>
      <c r="CJ81" s="102"/>
      <c r="CK81" s="102"/>
      <c r="CL81" s="102"/>
      <c r="CM81" s="102"/>
      <c r="CN81" s="102"/>
      <c r="CO81" s="102"/>
      <c r="CP81" s="102"/>
      <c r="CQ81" s="102"/>
      <c r="CR81" s="102"/>
      <c r="CS81" s="102"/>
      <c r="CT81" s="102"/>
      <c r="CU81" s="102"/>
      <c r="CV81" s="102"/>
      <c r="CW81" s="102"/>
      <c r="CX81" s="102"/>
      <c r="CY81" s="102"/>
      <c r="CZ81" s="102"/>
      <c r="DA81" s="102"/>
      <c r="DB81" s="102"/>
      <c r="DC81" s="102"/>
      <c r="DD81" s="102"/>
      <c r="DE81" s="102"/>
      <c r="DF81" s="102"/>
      <c r="DG81" s="102"/>
      <c r="DH81" s="102"/>
      <c r="DI81" s="102"/>
      <c r="DJ81" s="102"/>
      <c r="DK81" s="102"/>
      <c r="DL81" s="102"/>
      <c r="DM81" s="102"/>
      <c r="DN81" s="102"/>
      <c r="DO81" s="102"/>
      <c r="DP81" s="102"/>
      <c r="DQ81" s="102"/>
      <c r="DR81" s="102"/>
      <c r="DS81" s="102"/>
      <c r="DT81" s="102"/>
      <c r="DU81" s="102"/>
      <c r="DV81" s="102"/>
      <c r="DW81" s="102"/>
      <c r="DX81" s="102"/>
      <c r="DY81" s="102"/>
      <c r="DZ81" s="102"/>
      <c r="EA81" s="102"/>
      <c r="EB81" s="102"/>
      <c r="EC81" s="102"/>
      <c r="ED81" s="102"/>
      <c r="EE81" s="102"/>
      <c r="EF81" s="102"/>
      <c r="EG81" s="102"/>
      <c r="EH81" s="102"/>
      <c r="EI81" s="102"/>
      <c r="EJ81" s="102"/>
      <c r="EK81" s="102"/>
      <c r="EL81" s="102"/>
      <c r="EM81" s="102"/>
      <c r="EN81" s="102"/>
      <c r="EO81" s="102"/>
      <c r="EP81" s="102"/>
      <c r="EQ81" s="102"/>
      <c r="ER81" s="102"/>
      <c r="ES81" s="102"/>
      <c r="ET81" s="102"/>
      <c r="EU81" s="102"/>
      <c r="EV81" s="102"/>
      <c r="EW81" s="102"/>
      <c r="EX81" s="102"/>
      <c r="EY81" s="102"/>
      <c r="EZ81" s="102"/>
      <c r="FA81" s="102"/>
      <c r="FB81" s="102"/>
      <c r="FC81" s="102"/>
      <c r="FD81" s="102"/>
      <c r="FE81" s="102"/>
      <c r="FF81" s="102"/>
      <c r="FG81" s="102"/>
      <c r="FH81" s="102"/>
      <c r="FI81" s="102"/>
      <c r="FJ81" s="102"/>
      <c r="FK81" s="102"/>
      <c r="FL81" s="102"/>
      <c r="FM81" s="102"/>
      <c r="FN81" s="102"/>
      <c r="FO81" s="102"/>
      <c r="FP81" s="102"/>
      <c r="FQ81" s="102"/>
      <c r="FR81" s="102"/>
      <c r="FS81" s="102"/>
      <c r="FT81" s="102"/>
      <c r="FU81" s="102"/>
      <c r="FV81" s="102"/>
      <c r="FW81" s="102"/>
      <c r="FX81" s="102"/>
      <c r="FY81" s="102"/>
      <c r="FZ81" s="102"/>
      <c r="GA81" s="102"/>
      <c r="GB81" s="102"/>
      <c r="GC81" s="102"/>
      <c r="GD81" s="102"/>
      <c r="GE81" s="102"/>
      <c r="GF81" s="102"/>
      <c r="GG81" s="102"/>
      <c r="GH81" s="102"/>
      <c r="GI81" s="102"/>
      <c r="GJ81" s="102"/>
      <c r="GK81" s="102"/>
      <c r="GL81" s="102"/>
      <c r="GM81" s="102"/>
      <c r="GN81" s="102"/>
      <c r="GO81" s="102"/>
      <c r="GP81" s="102"/>
      <c r="GQ81" s="102"/>
      <c r="GR81" s="102"/>
      <c r="GS81" s="102"/>
      <c r="GT81" s="102"/>
      <c r="GU81" s="102"/>
      <c r="GV81" s="102"/>
      <c r="GW81" s="102"/>
      <c r="GX81" s="102"/>
      <c r="GY81" s="102"/>
      <c r="GZ81" s="102"/>
      <c r="HA81" s="102"/>
      <c r="HB81" s="102"/>
      <c r="HC81" s="102"/>
      <c r="HD81" s="102"/>
      <c r="HE81" s="102"/>
      <c r="HF81" s="102"/>
      <c r="HG81" s="102"/>
      <c r="HH81" s="102"/>
      <c r="HI81" s="102"/>
      <c r="HJ81" s="102"/>
      <c r="HK81" s="102"/>
      <c r="HL81" s="102"/>
      <c r="HM81" s="102"/>
      <c r="HN81" s="102"/>
      <c r="HO81" s="102"/>
      <c r="HP81" s="102"/>
      <c r="HQ81" s="102"/>
      <c r="HR81" s="102"/>
      <c r="HS81" s="102"/>
      <c r="HT81" s="102"/>
      <c r="HU81" s="102"/>
      <c r="HV81" s="102"/>
      <c r="HW81" s="102"/>
      <c r="HX81" s="102"/>
      <c r="HY81" s="102"/>
      <c r="HZ81" s="102"/>
      <c r="IA81" s="102"/>
      <c r="IB81" s="102"/>
      <c r="IC81" s="102"/>
      <c r="ID81" s="102"/>
      <c r="IE81" s="102"/>
      <c r="IF81" s="102"/>
      <c r="IG81" s="102"/>
      <c r="IH81" s="102"/>
      <c r="II81" s="102"/>
      <c r="IJ81" s="102"/>
      <c r="IK81" s="102"/>
      <c r="IL81" s="102"/>
      <c r="IM81" s="102"/>
      <c r="IN81" s="102"/>
      <c r="IO81" s="102"/>
      <c r="IP81" s="102"/>
      <c r="IQ81" s="102"/>
      <c r="IR81" s="102"/>
      <c r="IS81" s="102"/>
      <c r="IT81" s="102"/>
      <c r="IU81" s="102"/>
      <c r="IV81" s="102"/>
    </row>
    <row r="82" spans="1:256" ht="15" customHeight="1">
      <c r="A82" s="1881" t="s">
        <v>73</v>
      </c>
      <c r="B82" s="1926" t="s">
        <v>2644</v>
      </c>
      <c r="C82" s="102" t="s">
        <v>2645</v>
      </c>
      <c r="D82" s="1879" t="s">
        <v>3440</v>
      </c>
      <c r="E82" s="2040">
        <f>Sch.28!H27+Sch.28!H50</f>
        <v>0</v>
      </c>
      <c r="F82" s="1894">
        <f>Sch.28!C27+Sch.28!C50</f>
        <v>0</v>
      </c>
      <c r="G82" s="1893">
        <f t="shared" si="3"/>
        <v>0</v>
      </c>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2"/>
      <c r="AL82" s="102"/>
      <c r="AM82" s="102"/>
      <c r="AN82" s="102"/>
      <c r="AO82" s="102"/>
      <c r="AP82" s="102"/>
      <c r="AQ82" s="102"/>
      <c r="AR82" s="102"/>
      <c r="AS82" s="102"/>
      <c r="AT82" s="102"/>
      <c r="AU82" s="102"/>
      <c r="AV82" s="102"/>
      <c r="AW82" s="102"/>
      <c r="AX82" s="102"/>
      <c r="AY82" s="102"/>
      <c r="AZ82" s="102"/>
      <c r="BA82" s="102"/>
      <c r="BB82" s="102"/>
      <c r="BC82" s="102"/>
      <c r="BD82" s="102"/>
      <c r="BE82" s="102"/>
      <c r="BF82" s="102"/>
      <c r="BG82" s="102"/>
      <c r="BH82" s="102"/>
      <c r="BI82" s="102"/>
      <c r="BJ82" s="102"/>
      <c r="BK82" s="102"/>
      <c r="BL82" s="102"/>
      <c r="BM82" s="102"/>
      <c r="BN82" s="102"/>
      <c r="BO82" s="102"/>
      <c r="BP82" s="102"/>
      <c r="BQ82" s="102"/>
      <c r="BR82" s="102"/>
      <c r="BS82" s="102"/>
      <c r="BT82" s="102"/>
      <c r="BU82" s="102"/>
      <c r="BV82" s="102"/>
      <c r="BW82" s="102"/>
      <c r="BX82" s="102"/>
      <c r="BY82" s="102"/>
      <c r="BZ82" s="102"/>
      <c r="CA82" s="102"/>
      <c r="CB82" s="102"/>
      <c r="CC82" s="102"/>
      <c r="CD82" s="102"/>
      <c r="CE82" s="102"/>
      <c r="CF82" s="102"/>
      <c r="CG82" s="102"/>
      <c r="CH82" s="102"/>
      <c r="CI82" s="102"/>
      <c r="CJ82" s="102"/>
      <c r="CK82" s="102"/>
      <c r="CL82" s="102"/>
      <c r="CM82" s="102"/>
      <c r="CN82" s="102"/>
      <c r="CO82" s="102"/>
      <c r="CP82" s="102"/>
      <c r="CQ82" s="102"/>
      <c r="CR82" s="102"/>
      <c r="CS82" s="102"/>
      <c r="CT82" s="102"/>
      <c r="CU82" s="102"/>
      <c r="CV82" s="102"/>
      <c r="CW82" s="102"/>
      <c r="CX82" s="102"/>
      <c r="CY82" s="102"/>
      <c r="CZ82" s="102"/>
      <c r="DA82" s="102"/>
      <c r="DB82" s="102"/>
      <c r="DC82" s="102"/>
      <c r="DD82" s="102"/>
      <c r="DE82" s="102"/>
      <c r="DF82" s="102"/>
      <c r="DG82" s="102"/>
      <c r="DH82" s="102"/>
      <c r="DI82" s="102"/>
      <c r="DJ82" s="102"/>
      <c r="DK82" s="102"/>
      <c r="DL82" s="102"/>
      <c r="DM82" s="102"/>
      <c r="DN82" s="102"/>
      <c r="DO82" s="102"/>
      <c r="DP82" s="102"/>
      <c r="DQ82" s="102"/>
      <c r="DR82" s="102"/>
      <c r="DS82" s="102"/>
      <c r="DT82" s="102"/>
      <c r="DU82" s="102"/>
      <c r="DV82" s="102"/>
      <c r="DW82" s="102"/>
      <c r="DX82" s="102"/>
      <c r="DY82" s="102"/>
      <c r="DZ82" s="102"/>
      <c r="EA82" s="102"/>
      <c r="EB82" s="102"/>
      <c r="EC82" s="102"/>
      <c r="ED82" s="102"/>
      <c r="EE82" s="102"/>
      <c r="EF82" s="102"/>
      <c r="EG82" s="102"/>
      <c r="EH82" s="102"/>
      <c r="EI82" s="102"/>
      <c r="EJ82" s="102"/>
      <c r="EK82" s="102"/>
      <c r="EL82" s="102"/>
      <c r="EM82" s="102"/>
      <c r="EN82" s="102"/>
      <c r="EO82" s="102"/>
      <c r="EP82" s="102"/>
      <c r="EQ82" s="102"/>
      <c r="ER82" s="102"/>
      <c r="ES82" s="102"/>
      <c r="ET82" s="102"/>
      <c r="EU82" s="102"/>
      <c r="EV82" s="102"/>
      <c r="EW82" s="102"/>
      <c r="EX82" s="102"/>
      <c r="EY82" s="102"/>
      <c r="EZ82" s="102"/>
      <c r="FA82" s="102"/>
      <c r="FB82" s="102"/>
      <c r="FC82" s="102"/>
      <c r="FD82" s="102"/>
      <c r="FE82" s="102"/>
      <c r="FF82" s="102"/>
      <c r="FG82" s="102"/>
      <c r="FH82" s="102"/>
      <c r="FI82" s="102"/>
      <c r="FJ82" s="102"/>
      <c r="FK82" s="102"/>
      <c r="FL82" s="102"/>
      <c r="FM82" s="102"/>
      <c r="FN82" s="102"/>
      <c r="FO82" s="102"/>
      <c r="FP82" s="102"/>
      <c r="FQ82" s="102"/>
      <c r="FR82" s="102"/>
      <c r="FS82" s="102"/>
      <c r="FT82" s="102"/>
      <c r="FU82" s="102"/>
      <c r="FV82" s="102"/>
      <c r="FW82" s="102"/>
      <c r="FX82" s="102"/>
      <c r="FY82" s="102"/>
      <c r="FZ82" s="102"/>
      <c r="GA82" s="102"/>
      <c r="GB82" s="102"/>
      <c r="GC82" s="102"/>
      <c r="GD82" s="102"/>
      <c r="GE82" s="102"/>
      <c r="GF82" s="102"/>
      <c r="GG82" s="102"/>
      <c r="GH82" s="102"/>
      <c r="GI82" s="102"/>
      <c r="GJ82" s="102"/>
      <c r="GK82" s="102"/>
      <c r="GL82" s="102"/>
      <c r="GM82" s="102"/>
      <c r="GN82" s="102"/>
      <c r="GO82" s="102"/>
      <c r="GP82" s="102"/>
      <c r="GQ82" s="102"/>
      <c r="GR82" s="102"/>
      <c r="GS82" s="102"/>
      <c r="GT82" s="102"/>
      <c r="GU82" s="102"/>
      <c r="GV82" s="102"/>
      <c r="GW82" s="102"/>
      <c r="GX82" s="102"/>
      <c r="GY82" s="102"/>
      <c r="GZ82" s="102"/>
      <c r="HA82" s="102"/>
      <c r="HB82" s="102"/>
      <c r="HC82" s="102"/>
      <c r="HD82" s="102"/>
      <c r="HE82" s="102"/>
      <c r="HF82" s="102"/>
      <c r="HG82" s="102"/>
      <c r="HH82" s="102"/>
      <c r="HI82" s="102"/>
      <c r="HJ82" s="102"/>
      <c r="HK82" s="102"/>
      <c r="HL82" s="102"/>
      <c r="HM82" s="102"/>
      <c r="HN82" s="102"/>
      <c r="HO82" s="102"/>
      <c r="HP82" s="102"/>
      <c r="HQ82" s="102"/>
      <c r="HR82" s="102"/>
      <c r="HS82" s="102"/>
      <c r="HT82" s="102"/>
      <c r="HU82" s="102"/>
      <c r="HV82" s="102"/>
      <c r="HW82" s="102"/>
      <c r="HX82" s="102"/>
      <c r="HY82" s="102"/>
      <c r="HZ82" s="102"/>
      <c r="IA82" s="102"/>
      <c r="IB82" s="102"/>
      <c r="IC82" s="102"/>
      <c r="ID82" s="102"/>
      <c r="IE82" s="102"/>
      <c r="IF82" s="102"/>
      <c r="IG82" s="102"/>
      <c r="IH82" s="102"/>
      <c r="II82" s="102"/>
      <c r="IJ82" s="102"/>
      <c r="IK82" s="102"/>
      <c r="IL82" s="102"/>
      <c r="IM82" s="102"/>
      <c r="IN82" s="102"/>
      <c r="IO82" s="102"/>
      <c r="IP82" s="102"/>
      <c r="IQ82" s="102"/>
      <c r="IR82" s="102"/>
      <c r="IS82" s="102"/>
      <c r="IT82" s="102"/>
      <c r="IU82" s="102"/>
      <c r="IV82" s="102"/>
    </row>
    <row r="83" spans="1:256" ht="15" customHeight="1">
      <c r="A83" s="1881" t="s">
        <v>74</v>
      </c>
      <c r="B83" s="1926" t="s">
        <v>2646</v>
      </c>
      <c r="C83" s="102" t="s">
        <v>2647</v>
      </c>
      <c r="D83" s="1879" t="s">
        <v>3440</v>
      </c>
      <c r="E83" s="2040">
        <f>Sch.28!H93+Sch.28!H125</f>
        <v>0</v>
      </c>
      <c r="F83" s="1894">
        <f>Sch.28!C93+Sch.28!C125</f>
        <v>0</v>
      </c>
      <c r="G83" s="1893">
        <f t="shared" si="3"/>
        <v>0</v>
      </c>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c r="BF83" s="102"/>
      <c r="BG83" s="102"/>
      <c r="BH83" s="102"/>
      <c r="BI83" s="102"/>
      <c r="BJ83" s="102"/>
      <c r="BK83" s="102"/>
      <c r="BL83" s="102"/>
      <c r="BM83" s="102"/>
      <c r="BN83" s="102"/>
      <c r="BO83" s="102"/>
      <c r="BP83" s="102"/>
      <c r="BQ83" s="102"/>
      <c r="BR83" s="102"/>
      <c r="BS83" s="102"/>
      <c r="BT83" s="102"/>
      <c r="BU83" s="102"/>
      <c r="BV83" s="102"/>
      <c r="BW83" s="102"/>
      <c r="BX83" s="102"/>
      <c r="BY83" s="102"/>
      <c r="BZ83" s="102"/>
      <c r="CA83" s="102"/>
      <c r="CB83" s="102"/>
      <c r="CC83" s="102"/>
      <c r="CD83" s="102"/>
      <c r="CE83" s="102"/>
      <c r="CF83" s="102"/>
      <c r="CG83" s="102"/>
      <c r="CH83" s="102"/>
      <c r="CI83" s="102"/>
      <c r="CJ83" s="102"/>
      <c r="CK83" s="102"/>
      <c r="CL83" s="102"/>
      <c r="CM83" s="102"/>
      <c r="CN83" s="102"/>
      <c r="CO83" s="102"/>
      <c r="CP83" s="102"/>
      <c r="CQ83" s="102"/>
      <c r="CR83" s="102"/>
      <c r="CS83" s="102"/>
      <c r="CT83" s="102"/>
      <c r="CU83" s="102"/>
      <c r="CV83" s="102"/>
      <c r="CW83" s="102"/>
      <c r="CX83" s="102"/>
      <c r="CY83" s="102"/>
      <c r="CZ83" s="102"/>
      <c r="DA83" s="102"/>
      <c r="DB83" s="102"/>
      <c r="DC83" s="102"/>
      <c r="DD83" s="102"/>
      <c r="DE83" s="102"/>
      <c r="DF83" s="102"/>
      <c r="DG83" s="102"/>
      <c r="DH83" s="102"/>
      <c r="DI83" s="102"/>
      <c r="DJ83" s="102"/>
      <c r="DK83" s="102"/>
      <c r="DL83" s="102"/>
      <c r="DM83" s="102"/>
      <c r="DN83" s="102"/>
      <c r="DO83" s="102"/>
      <c r="DP83" s="102"/>
      <c r="DQ83" s="102"/>
      <c r="DR83" s="102"/>
      <c r="DS83" s="102"/>
      <c r="DT83" s="102"/>
      <c r="DU83" s="102"/>
      <c r="DV83" s="102"/>
      <c r="DW83" s="102"/>
      <c r="DX83" s="102"/>
      <c r="DY83" s="102"/>
      <c r="DZ83" s="102"/>
      <c r="EA83" s="102"/>
      <c r="EB83" s="102"/>
      <c r="EC83" s="102"/>
      <c r="ED83" s="102"/>
      <c r="EE83" s="102"/>
      <c r="EF83" s="102"/>
      <c r="EG83" s="102"/>
      <c r="EH83" s="102"/>
      <c r="EI83" s="102"/>
      <c r="EJ83" s="102"/>
      <c r="EK83" s="102"/>
      <c r="EL83" s="102"/>
      <c r="EM83" s="102"/>
      <c r="EN83" s="102"/>
      <c r="EO83" s="102"/>
      <c r="EP83" s="102"/>
      <c r="EQ83" s="102"/>
      <c r="ER83" s="102"/>
      <c r="ES83" s="102"/>
      <c r="ET83" s="102"/>
      <c r="EU83" s="102"/>
      <c r="EV83" s="102"/>
      <c r="EW83" s="102"/>
      <c r="EX83" s="102"/>
      <c r="EY83" s="102"/>
      <c r="EZ83" s="102"/>
      <c r="FA83" s="102"/>
      <c r="FB83" s="102"/>
      <c r="FC83" s="102"/>
      <c r="FD83" s="102"/>
      <c r="FE83" s="102"/>
      <c r="FF83" s="102"/>
      <c r="FG83" s="102"/>
      <c r="FH83" s="102"/>
      <c r="FI83" s="102"/>
      <c r="FJ83" s="102"/>
      <c r="FK83" s="102"/>
      <c r="FL83" s="102"/>
      <c r="FM83" s="102"/>
      <c r="FN83" s="102"/>
      <c r="FO83" s="102"/>
      <c r="FP83" s="102"/>
      <c r="FQ83" s="102"/>
      <c r="FR83" s="102"/>
      <c r="FS83" s="102"/>
      <c r="FT83" s="102"/>
      <c r="FU83" s="102"/>
      <c r="FV83" s="102"/>
      <c r="FW83" s="102"/>
      <c r="FX83" s="102"/>
      <c r="FY83" s="102"/>
      <c r="FZ83" s="102"/>
      <c r="GA83" s="102"/>
      <c r="GB83" s="102"/>
      <c r="GC83" s="102"/>
      <c r="GD83" s="102"/>
      <c r="GE83" s="102"/>
      <c r="GF83" s="102"/>
      <c r="GG83" s="102"/>
      <c r="GH83" s="102"/>
      <c r="GI83" s="102"/>
      <c r="GJ83" s="102"/>
      <c r="GK83" s="102"/>
      <c r="GL83" s="102"/>
      <c r="GM83" s="102"/>
      <c r="GN83" s="102"/>
      <c r="GO83" s="102"/>
      <c r="GP83" s="102"/>
      <c r="GQ83" s="102"/>
      <c r="GR83" s="102"/>
      <c r="GS83" s="102"/>
      <c r="GT83" s="102"/>
      <c r="GU83" s="102"/>
      <c r="GV83" s="102"/>
      <c r="GW83" s="102"/>
      <c r="GX83" s="102"/>
      <c r="GY83" s="102"/>
      <c r="GZ83" s="102"/>
      <c r="HA83" s="102"/>
      <c r="HB83" s="102"/>
      <c r="HC83" s="102"/>
      <c r="HD83" s="102"/>
      <c r="HE83" s="102"/>
      <c r="HF83" s="102"/>
      <c r="HG83" s="102"/>
      <c r="HH83" s="102"/>
      <c r="HI83" s="102"/>
      <c r="HJ83" s="102"/>
      <c r="HK83" s="102"/>
      <c r="HL83" s="102"/>
      <c r="HM83" s="102"/>
      <c r="HN83" s="102"/>
      <c r="HO83" s="102"/>
      <c r="HP83" s="102"/>
      <c r="HQ83" s="102"/>
      <c r="HR83" s="102"/>
      <c r="HS83" s="102"/>
      <c r="HT83" s="102"/>
      <c r="HU83" s="102"/>
      <c r="HV83" s="102"/>
      <c r="HW83" s="102"/>
      <c r="HX83" s="102"/>
      <c r="HY83" s="102"/>
      <c r="HZ83" s="102"/>
      <c r="IA83" s="102"/>
      <c r="IB83" s="102"/>
      <c r="IC83" s="102"/>
      <c r="ID83" s="102"/>
      <c r="IE83" s="102"/>
      <c r="IF83" s="102"/>
      <c r="IG83" s="102"/>
      <c r="IH83" s="102"/>
      <c r="II83" s="102"/>
      <c r="IJ83" s="102"/>
      <c r="IK83" s="102"/>
      <c r="IL83" s="102"/>
      <c r="IM83" s="102"/>
      <c r="IN83" s="102"/>
      <c r="IO83" s="102"/>
      <c r="IP83" s="102"/>
      <c r="IQ83" s="102"/>
      <c r="IR83" s="102"/>
      <c r="IS83" s="102"/>
      <c r="IT83" s="102"/>
      <c r="IU83" s="102"/>
      <c r="IV83" s="102"/>
    </row>
    <row r="84" spans="1:256" ht="15" customHeight="1">
      <c r="A84" s="1881" t="s">
        <v>75</v>
      </c>
      <c r="B84" s="1926" t="s">
        <v>2648</v>
      </c>
      <c r="C84" s="102" t="s">
        <v>2649</v>
      </c>
      <c r="D84" s="1879" t="s">
        <v>2666</v>
      </c>
      <c r="E84" s="1994">
        <v>140500501.47999996</v>
      </c>
      <c r="F84" s="229">
        <v>123883819.62000002</v>
      </c>
      <c r="G84" s="1893">
        <f t="shared" si="3"/>
        <v>16616681.85999994</v>
      </c>
      <c r="I84" s="102"/>
      <c r="J84" s="102"/>
      <c r="K84" s="102"/>
      <c r="L84" s="102"/>
      <c r="M84" s="102"/>
      <c r="N84" s="102"/>
      <c r="O84" s="102"/>
      <c r="P84" s="102"/>
      <c r="Q84" s="102"/>
      <c r="R84" s="102"/>
      <c r="S84" s="102"/>
      <c r="T84" s="102"/>
      <c r="U84" s="102"/>
      <c r="V84" s="102"/>
      <c r="W84" s="102"/>
      <c r="X84" s="102"/>
      <c r="Y84" s="102"/>
      <c r="Z84" s="102"/>
      <c r="AA84" s="102"/>
      <c r="AB84" s="102"/>
      <c r="AC84" s="102"/>
      <c r="AD84" s="102"/>
      <c r="AE84" s="102"/>
      <c r="AF84" s="102"/>
      <c r="AG84" s="102"/>
      <c r="AH84" s="102"/>
      <c r="AI84" s="102"/>
      <c r="AJ84" s="102"/>
      <c r="AK84" s="102"/>
      <c r="AL84" s="102"/>
      <c r="AM84" s="102"/>
      <c r="AN84" s="102"/>
      <c r="AO84" s="102"/>
      <c r="AP84" s="102"/>
      <c r="AQ84" s="102"/>
      <c r="AR84" s="102"/>
      <c r="AS84" s="102"/>
      <c r="AT84" s="102"/>
      <c r="AU84" s="102"/>
      <c r="AV84" s="102"/>
      <c r="AW84" s="102"/>
      <c r="AX84" s="102"/>
      <c r="AY84" s="102"/>
      <c r="AZ84" s="102"/>
      <c r="BA84" s="102"/>
      <c r="BB84" s="102"/>
      <c r="BC84" s="102"/>
      <c r="BD84" s="102"/>
      <c r="BE84" s="102"/>
      <c r="BF84" s="102"/>
      <c r="BG84" s="102"/>
      <c r="BH84" s="102"/>
      <c r="BI84" s="102"/>
      <c r="BJ84" s="102"/>
      <c r="BK84" s="102"/>
      <c r="BL84" s="102"/>
      <c r="BM84" s="102"/>
      <c r="BN84" s="102"/>
      <c r="BO84" s="102"/>
      <c r="BP84" s="102"/>
      <c r="BQ84" s="102"/>
      <c r="BR84" s="102"/>
      <c r="BS84" s="102"/>
      <c r="BT84" s="102"/>
      <c r="BU84" s="102"/>
      <c r="BV84" s="102"/>
      <c r="BW84" s="102"/>
      <c r="BX84" s="102"/>
      <c r="BY84" s="102"/>
      <c r="BZ84" s="102"/>
      <c r="CA84" s="102"/>
      <c r="CB84" s="102"/>
      <c r="CC84" s="102"/>
      <c r="CD84" s="102"/>
      <c r="CE84" s="102"/>
      <c r="CF84" s="102"/>
      <c r="CG84" s="102"/>
      <c r="CH84" s="102"/>
      <c r="CI84" s="102"/>
      <c r="CJ84" s="102"/>
      <c r="CK84" s="102"/>
      <c r="CL84" s="102"/>
      <c r="CM84" s="102"/>
      <c r="CN84" s="102"/>
      <c r="CO84" s="102"/>
      <c r="CP84" s="102"/>
      <c r="CQ84" s="102"/>
      <c r="CR84" s="102"/>
      <c r="CS84" s="102"/>
      <c r="CT84" s="102"/>
      <c r="CU84" s="102"/>
      <c r="CV84" s="102"/>
      <c r="CW84" s="102"/>
      <c r="CX84" s="102"/>
      <c r="CY84" s="102"/>
      <c r="CZ84" s="102"/>
      <c r="DA84" s="102"/>
      <c r="DB84" s="102"/>
      <c r="DC84" s="102"/>
      <c r="DD84" s="102"/>
      <c r="DE84" s="102"/>
      <c r="DF84" s="102"/>
      <c r="DG84" s="102"/>
      <c r="DH84" s="102"/>
      <c r="DI84" s="102"/>
      <c r="DJ84" s="102"/>
      <c r="DK84" s="102"/>
      <c r="DL84" s="102"/>
      <c r="DM84" s="102"/>
      <c r="DN84" s="102"/>
      <c r="DO84" s="102"/>
      <c r="DP84" s="102"/>
      <c r="DQ84" s="102"/>
      <c r="DR84" s="102"/>
      <c r="DS84" s="102"/>
      <c r="DT84" s="102"/>
      <c r="DU84" s="102"/>
      <c r="DV84" s="102"/>
      <c r="DW84" s="102"/>
      <c r="DX84" s="102"/>
      <c r="DY84" s="102"/>
      <c r="DZ84" s="102"/>
      <c r="EA84" s="102"/>
      <c r="EB84" s="102"/>
      <c r="EC84" s="102"/>
      <c r="ED84" s="102"/>
      <c r="EE84" s="102"/>
      <c r="EF84" s="102"/>
      <c r="EG84" s="102"/>
      <c r="EH84" s="102"/>
      <c r="EI84" s="102"/>
      <c r="EJ84" s="102"/>
      <c r="EK84" s="102"/>
      <c r="EL84" s="102"/>
      <c r="EM84" s="102"/>
      <c r="EN84" s="102"/>
      <c r="EO84" s="102"/>
      <c r="EP84" s="102"/>
      <c r="EQ84" s="102"/>
      <c r="ER84" s="102"/>
      <c r="ES84" s="102"/>
      <c r="ET84" s="102"/>
      <c r="EU84" s="102"/>
      <c r="EV84" s="102"/>
      <c r="EW84" s="102"/>
      <c r="EX84" s="102"/>
      <c r="EY84" s="102"/>
      <c r="EZ84" s="102"/>
      <c r="FA84" s="102"/>
      <c r="FB84" s="102"/>
      <c r="FC84" s="102"/>
      <c r="FD84" s="102"/>
      <c r="FE84" s="102"/>
      <c r="FF84" s="102"/>
      <c r="FG84" s="102"/>
      <c r="FH84" s="102"/>
      <c r="FI84" s="102"/>
      <c r="FJ84" s="102"/>
      <c r="FK84" s="102"/>
      <c r="FL84" s="102"/>
      <c r="FM84" s="102"/>
      <c r="FN84" s="102"/>
      <c r="FO84" s="102"/>
      <c r="FP84" s="102"/>
      <c r="FQ84" s="102"/>
      <c r="FR84" s="102"/>
      <c r="FS84" s="102"/>
      <c r="FT84" s="102"/>
      <c r="FU84" s="102"/>
      <c r="FV84" s="102"/>
      <c r="FW84" s="102"/>
      <c r="FX84" s="102"/>
      <c r="FY84" s="102"/>
      <c r="FZ84" s="102"/>
      <c r="GA84" s="102"/>
      <c r="GB84" s="102"/>
      <c r="GC84" s="102"/>
      <c r="GD84" s="102"/>
      <c r="GE84" s="102"/>
      <c r="GF84" s="102"/>
      <c r="GG84" s="102"/>
      <c r="GH84" s="102"/>
      <c r="GI84" s="102"/>
      <c r="GJ84" s="102"/>
      <c r="GK84" s="102"/>
      <c r="GL84" s="102"/>
      <c r="GM84" s="102"/>
      <c r="GN84" s="102"/>
      <c r="GO84" s="102"/>
      <c r="GP84" s="102"/>
      <c r="GQ84" s="102"/>
      <c r="GR84" s="102"/>
      <c r="GS84" s="102"/>
      <c r="GT84" s="102"/>
      <c r="GU84" s="102"/>
      <c r="GV84" s="102"/>
      <c r="GW84" s="102"/>
      <c r="GX84" s="102"/>
      <c r="GY84" s="102"/>
      <c r="GZ84" s="102"/>
      <c r="HA84" s="102"/>
      <c r="HB84" s="102"/>
      <c r="HC84" s="102"/>
      <c r="HD84" s="102"/>
      <c r="HE84" s="102"/>
      <c r="HF84" s="102"/>
      <c r="HG84" s="102"/>
      <c r="HH84" s="102"/>
      <c r="HI84" s="102"/>
      <c r="HJ84" s="102"/>
      <c r="HK84" s="102"/>
      <c r="HL84" s="102"/>
      <c r="HM84" s="102"/>
      <c r="HN84" s="102"/>
      <c r="HO84" s="102"/>
      <c r="HP84" s="102"/>
      <c r="HQ84" s="102"/>
      <c r="HR84" s="102"/>
      <c r="HS84" s="102"/>
      <c r="HT84" s="102"/>
      <c r="HU84" s="102"/>
      <c r="HV84" s="102"/>
      <c r="HW84" s="102"/>
      <c r="HX84" s="102"/>
      <c r="HY84" s="102"/>
      <c r="HZ84" s="102"/>
      <c r="IA84" s="102"/>
      <c r="IB84" s="102"/>
      <c r="IC84" s="102"/>
      <c r="ID84" s="102"/>
      <c r="IE84" s="102"/>
      <c r="IF84" s="102"/>
      <c r="IG84" s="102"/>
      <c r="IH84" s="102"/>
      <c r="II84" s="102"/>
      <c r="IJ84" s="102"/>
      <c r="IK84" s="102"/>
      <c r="IL84" s="102"/>
      <c r="IM84" s="102"/>
      <c r="IN84" s="102"/>
      <c r="IO84" s="102"/>
      <c r="IP84" s="102"/>
      <c r="IQ84" s="102"/>
      <c r="IR84" s="102"/>
      <c r="IS84" s="102"/>
      <c r="IT84" s="102"/>
      <c r="IU84" s="102"/>
      <c r="IV84" s="102"/>
    </row>
    <row r="85" spans="1:256" ht="15" customHeight="1">
      <c r="A85" s="1881" t="s">
        <v>76</v>
      </c>
      <c r="B85" s="1926" t="s">
        <v>2650</v>
      </c>
      <c r="C85" s="102" t="s">
        <v>2651</v>
      </c>
      <c r="D85" s="1879" t="s">
        <v>2666</v>
      </c>
      <c r="E85" s="1994">
        <v>344919441.07999992</v>
      </c>
      <c r="F85" s="229">
        <v>373618752.93000001</v>
      </c>
      <c r="G85" s="1893">
        <f t="shared" si="3"/>
        <v>-28699311.850000083</v>
      </c>
      <c r="I85" s="102"/>
      <c r="J85" s="102"/>
      <c r="K85" s="102"/>
      <c r="L85" s="102"/>
      <c r="M85" s="102"/>
      <c r="N85" s="102"/>
      <c r="O85" s="102"/>
      <c r="P85" s="102"/>
      <c r="Q85" s="102"/>
      <c r="R85" s="102"/>
      <c r="S85" s="102"/>
      <c r="T85" s="102"/>
      <c r="U85" s="102"/>
      <c r="V85" s="102"/>
      <c r="W85" s="102"/>
      <c r="X85" s="102"/>
      <c r="Y85" s="102"/>
      <c r="Z85" s="102"/>
      <c r="AA85" s="102"/>
      <c r="AB85" s="102"/>
      <c r="AC85" s="102"/>
      <c r="AD85" s="102"/>
      <c r="AE85" s="102"/>
      <c r="AF85" s="102"/>
      <c r="AG85" s="102"/>
      <c r="AH85" s="102"/>
      <c r="AI85" s="102"/>
      <c r="AJ85" s="102"/>
      <c r="AK85" s="102"/>
      <c r="AL85" s="102"/>
      <c r="AM85" s="102"/>
      <c r="AN85" s="102"/>
      <c r="AO85" s="102"/>
      <c r="AP85" s="102"/>
      <c r="AQ85" s="102"/>
      <c r="AR85" s="102"/>
      <c r="AS85" s="102"/>
      <c r="AT85" s="102"/>
      <c r="AU85" s="102"/>
      <c r="AV85" s="102"/>
      <c r="AW85" s="102"/>
      <c r="AX85" s="102"/>
      <c r="AY85" s="102"/>
      <c r="AZ85" s="102"/>
      <c r="BA85" s="102"/>
      <c r="BB85" s="102"/>
      <c r="BC85" s="102"/>
      <c r="BD85" s="102"/>
      <c r="BE85" s="102"/>
      <c r="BF85" s="102"/>
      <c r="BG85" s="102"/>
      <c r="BH85" s="102"/>
      <c r="BI85" s="102"/>
      <c r="BJ85" s="102"/>
      <c r="BK85" s="102"/>
      <c r="BL85" s="102"/>
      <c r="BM85" s="102"/>
      <c r="BN85" s="102"/>
      <c r="BO85" s="102"/>
      <c r="BP85" s="102"/>
      <c r="BQ85" s="102"/>
      <c r="BR85" s="102"/>
      <c r="BS85" s="102"/>
      <c r="BT85" s="102"/>
      <c r="BU85" s="102"/>
      <c r="BV85" s="102"/>
      <c r="BW85" s="102"/>
      <c r="BX85" s="102"/>
      <c r="BY85" s="102"/>
      <c r="BZ85" s="102"/>
      <c r="CA85" s="102"/>
      <c r="CB85" s="102"/>
      <c r="CC85" s="102"/>
      <c r="CD85" s="102"/>
      <c r="CE85" s="102"/>
      <c r="CF85" s="102"/>
      <c r="CG85" s="102"/>
      <c r="CH85" s="102"/>
      <c r="CI85" s="102"/>
      <c r="CJ85" s="102"/>
      <c r="CK85" s="102"/>
      <c r="CL85" s="102"/>
      <c r="CM85" s="102"/>
      <c r="CN85" s="102"/>
      <c r="CO85" s="102"/>
      <c r="CP85" s="102"/>
      <c r="CQ85" s="102"/>
      <c r="CR85" s="102"/>
      <c r="CS85" s="102"/>
      <c r="CT85" s="102"/>
      <c r="CU85" s="102"/>
      <c r="CV85" s="102"/>
      <c r="CW85" s="102"/>
      <c r="CX85" s="102"/>
      <c r="CY85" s="102"/>
      <c r="CZ85" s="102"/>
      <c r="DA85" s="102"/>
      <c r="DB85" s="102"/>
      <c r="DC85" s="102"/>
      <c r="DD85" s="102"/>
      <c r="DE85" s="102"/>
      <c r="DF85" s="102"/>
      <c r="DG85" s="102"/>
      <c r="DH85" s="102"/>
      <c r="DI85" s="102"/>
      <c r="DJ85" s="102"/>
      <c r="DK85" s="102"/>
      <c r="DL85" s="102"/>
      <c r="DM85" s="102"/>
      <c r="DN85" s="102"/>
      <c r="DO85" s="102"/>
      <c r="DP85" s="102"/>
      <c r="DQ85" s="102"/>
      <c r="DR85" s="102"/>
      <c r="DS85" s="102"/>
      <c r="DT85" s="102"/>
      <c r="DU85" s="102"/>
      <c r="DV85" s="102"/>
      <c r="DW85" s="102"/>
      <c r="DX85" s="102"/>
      <c r="DY85" s="102"/>
      <c r="DZ85" s="102"/>
      <c r="EA85" s="102"/>
      <c r="EB85" s="102"/>
      <c r="EC85" s="102"/>
      <c r="ED85" s="102"/>
      <c r="EE85" s="102"/>
      <c r="EF85" s="102"/>
      <c r="EG85" s="102"/>
      <c r="EH85" s="102"/>
      <c r="EI85" s="102"/>
      <c r="EJ85" s="102"/>
      <c r="EK85" s="102"/>
      <c r="EL85" s="102"/>
      <c r="EM85" s="102"/>
      <c r="EN85" s="102"/>
      <c r="EO85" s="102"/>
      <c r="EP85" s="102"/>
      <c r="EQ85" s="102"/>
      <c r="ER85" s="102"/>
      <c r="ES85" s="102"/>
      <c r="ET85" s="102"/>
      <c r="EU85" s="102"/>
      <c r="EV85" s="102"/>
      <c r="EW85" s="102"/>
      <c r="EX85" s="102"/>
      <c r="EY85" s="102"/>
      <c r="EZ85" s="102"/>
      <c r="FA85" s="102"/>
      <c r="FB85" s="102"/>
      <c r="FC85" s="102"/>
      <c r="FD85" s="102"/>
      <c r="FE85" s="102"/>
      <c r="FF85" s="102"/>
      <c r="FG85" s="102"/>
      <c r="FH85" s="102"/>
      <c r="FI85" s="102"/>
      <c r="FJ85" s="102"/>
      <c r="FK85" s="102"/>
      <c r="FL85" s="102"/>
      <c r="FM85" s="102"/>
      <c r="FN85" s="102"/>
      <c r="FO85" s="102"/>
      <c r="FP85" s="102"/>
      <c r="FQ85" s="102"/>
      <c r="FR85" s="102"/>
      <c r="FS85" s="102"/>
      <c r="FT85" s="102"/>
      <c r="FU85" s="102"/>
      <c r="FV85" s="102"/>
      <c r="FW85" s="102"/>
      <c r="FX85" s="102"/>
      <c r="FY85" s="102"/>
      <c r="FZ85" s="102"/>
      <c r="GA85" s="102"/>
      <c r="GB85" s="102"/>
      <c r="GC85" s="102"/>
      <c r="GD85" s="102"/>
      <c r="GE85" s="102"/>
      <c r="GF85" s="102"/>
      <c r="GG85" s="102"/>
      <c r="GH85" s="102"/>
      <c r="GI85" s="102"/>
      <c r="GJ85" s="102"/>
      <c r="GK85" s="102"/>
      <c r="GL85" s="102"/>
      <c r="GM85" s="102"/>
      <c r="GN85" s="102"/>
      <c r="GO85" s="102"/>
      <c r="GP85" s="102"/>
      <c r="GQ85" s="102"/>
      <c r="GR85" s="102"/>
      <c r="GS85" s="102"/>
      <c r="GT85" s="102"/>
      <c r="GU85" s="102"/>
      <c r="GV85" s="102"/>
      <c r="GW85" s="102"/>
      <c r="GX85" s="102"/>
      <c r="GY85" s="102"/>
      <c r="GZ85" s="102"/>
      <c r="HA85" s="102"/>
      <c r="HB85" s="102"/>
      <c r="HC85" s="102"/>
      <c r="HD85" s="102"/>
      <c r="HE85" s="102"/>
      <c r="HF85" s="102"/>
      <c r="HG85" s="102"/>
      <c r="HH85" s="102"/>
      <c r="HI85" s="102"/>
      <c r="HJ85" s="102"/>
      <c r="HK85" s="102"/>
      <c r="HL85" s="102"/>
      <c r="HM85" s="102"/>
      <c r="HN85" s="102"/>
      <c r="HO85" s="102"/>
      <c r="HP85" s="102"/>
      <c r="HQ85" s="102"/>
      <c r="HR85" s="102"/>
      <c r="HS85" s="102"/>
      <c r="HT85" s="102"/>
      <c r="HU85" s="102"/>
      <c r="HV85" s="102"/>
      <c r="HW85" s="102"/>
      <c r="HX85" s="102"/>
      <c r="HY85" s="102"/>
      <c r="HZ85" s="102"/>
      <c r="IA85" s="102"/>
      <c r="IB85" s="102"/>
      <c r="IC85" s="102"/>
      <c r="ID85" s="102"/>
      <c r="IE85" s="102"/>
      <c r="IF85" s="102"/>
      <c r="IG85" s="102"/>
      <c r="IH85" s="102"/>
      <c r="II85" s="102"/>
      <c r="IJ85" s="102"/>
      <c r="IK85" s="102"/>
      <c r="IL85" s="102"/>
      <c r="IM85" s="102"/>
      <c r="IN85" s="102"/>
      <c r="IO85" s="102"/>
      <c r="IP85" s="102"/>
      <c r="IQ85" s="102"/>
      <c r="IR85" s="102"/>
      <c r="IS85" s="102"/>
      <c r="IT85" s="102"/>
      <c r="IU85" s="102"/>
      <c r="IV85" s="102"/>
    </row>
    <row r="86" spans="1:256" ht="15" customHeight="1">
      <c r="A86" s="1881" t="s">
        <v>77</v>
      </c>
      <c r="B86" s="1926"/>
      <c r="C86" s="1882" t="s">
        <v>2652</v>
      </c>
      <c r="D86" s="1896"/>
      <c r="E86" s="2041">
        <f>SUM(E72:E85)</f>
        <v>14294917545.940002</v>
      </c>
      <c r="F86" s="1898">
        <f>SUM(F72:F85)</f>
        <v>13191378637.570002</v>
      </c>
      <c r="G86" s="1899">
        <f>SUM(G72:G85)</f>
        <v>1103538908.3700008</v>
      </c>
      <c r="I86" s="102"/>
      <c r="J86" s="102"/>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02"/>
      <c r="AH86" s="102"/>
      <c r="AI86" s="102"/>
      <c r="AJ86" s="102"/>
      <c r="AK86" s="102"/>
      <c r="AL86" s="102"/>
      <c r="AM86" s="102"/>
      <c r="AN86" s="102"/>
      <c r="AO86" s="102"/>
      <c r="AP86" s="102"/>
      <c r="AQ86" s="102"/>
      <c r="AR86" s="102"/>
      <c r="AS86" s="102"/>
      <c r="AT86" s="102"/>
      <c r="AU86" s="102"/>
      <c r="AV86" s="102"/>
      <c r="AW86" s="102"/>
      <c r="AX86" s="102"/>
      <c r="AY86" s="102"/>
      <c r="AZ86" s="102"/>
      <c r="BA86" s="102"/>
      <c r="BB86" s="102"/>
      <c r="BC86" s="102"/>
      <c r="BD86" s="102"/>
      <c r="BE86" s="102"/>
      <c r="BF86" s="102"/>
      <c r="BG86" s="102"/>
      <c r="BH86" s="102"/>
      <c r="BI86" s="102"/>
      <c r="BJ86" s="102"/>
      <c r="BK86" s="102"/>
      <c r="BL86" s="102"/>
      <c r="BM86" s="102"/>
      <c r="BN86" s="102"/>
      <c r="BO86" s="102"/>
      <c r="BP86" s="102"/>
      <c r="BQ86" s="102"/>
      <c r="BR86" s="102"/>
      <c r="BS86" s="102"/>
      <c r="BT86" s="102"/>
      <c r="BU86" s="102"/>
      <c r="BV86" s="102"/>
      <c r="BW86" s="102"/>
      <c r="BX86" s="102"/>
      <c r="BY86" s="102"/>
      <c r="BZ86" s="102"/>
      <c r="CA86" s="102"/>
      <c r="CB86" s="102"/>
      <c r="CC86" s="102"/>
      <c r="CD86" s="102"/>
      <c r="CE86" s="102"/>
      <c r="CF86" s="102"/>
      <c r="CG86" s="102"/>
      <c r="CH86" s="102"/>
      <c r="CI86" s="102"/>
      <c r="CJ86" s="102"/>
      <c r="CK86" s="102"/>
      <c r="CL86" s="102"/>
      <c r="CM86" s="102"/>
      <c r="CN86" s="102"/>
      <c r="CO86" s="102"/>
      <c r="CP86" s="102"/>
      <c r="CQ86" s="102"/>
      <c r="CR86" s="102"/>
      <c r="CS86" s="102"/>
      <c r="CT86" s="102"/>
      <c r="CU86" s="102"/>
      <c r="CV86" s="102"/>
      <c r="CW86" s="102"/>
      <c r="CX86" s="102"/>
      <c r="CY86" s="102"/>
      <c r="CZ86" s="102"/>
      <c r="DA86" s="102"/>
      <c r="DB86" s="102"/>
      <c r="DC86" s="102"/>
      <c r="DD86" s="102"/>
      <c r="DE86" s="102"/>
      <c r="DF86" s="102"/>
      <c r="DG86" s="102"/>
      <c r="DH86" s="102"/>
      <c r="DI86" s="102"/>
      <c r="DJ86" s="102"/>
      <c r="DK86" s="102"/>
      <c r="DL86" s="102"/>
      <c r="DM86" s="102"/>
      <c r="DN86" s="102"/>
      <c r="DO86" s="102"/>
      <c r="DP86" s="102"/>
      <c r="DQ86" s="102"/>
      <c r="DR86" s="102"/>
      <c r="DS86" s="102"/>
      <c r="DT86" s="102"/>
      <c r="DU86" s="102"/>
      <c r="DV86" s="102"/>
      <c r="DW86" s="102"/>
      <c r="DX86" s="102"/>
      <c r="DY86" s="102"/>
      <c r="DZ86" s="102"/>
      <c r="EA86" s="102"/>
      <c r="EB86" s="102"/>
      <c r="EC86" s="102"/>
      <c r="ED86" s="102"/>
      <c r="EE86" s="102"/>
      <c r="EF86" s="102"/>
      <c r="EG86" s="102"/>
      <c r="EH86" s="102"/>
      <c r="EI86" s="102"/>
      <c r="EJ86" s="102"/>
      <c r="EK86" s="102"/>
      <c r="EL86" s="102"/>
      <c r="EM86" s="102"/>
      <c r="EN86" s="102"/>
      <c r="EO86" s="102"/>
      <c r="EP86" s="102"/>
      <c r="EQ86" s="102"/>
      <c r="ER86" s="102"/>
      <c r="ES86" s="102"/>
      <c r="ET86" s="102"/>
      <c r="EU86" s="102"/>
      <c r="EV86" s="102"/>
      <c r="EW86" s="102"/>
      <c r="EX86" s="102"/>
      <c r="EY86" s="102"/>
      <c r="EZ86" s="102"/>
      <c r="FA86" s="102"/>
      <c r="FB86" s="102"/>
      <c r="FC86" s="102"/>
      <c r="FD86" s="102"/>
      <c r="FE86" s="102"/>
      <c r="FF86" s="102"/>
      <c r="FG86" s="102"/>
      <c r="FH86" s="102"/>
      <c r="FI86" s="102"/>
      <c r="FJ86" s="102"/>
      <c r="FK86" s="102"/>
      <c r="FL86" s="102"/>
      <c r="FM86" s="102"/>
      <c r="FN86" s="102"/>
      <c r="FO86" s="102"/>
      <c r="FP86" s="102"/>
      <c r="FQ86" s="102"/>
      <c r="FR86" s="102"/>
      <c r="FS86" s="102"/>
      <c r="FT86" s="102"/>
      <c r="FU86" s="102"/>
      <c r="FV86" s="102"/>
      <c r="FW86" s="102"/>
      <c r="FX86" s="102"/>
      <c r="FY86" s="102"/>
      <c r="FZ86" s="102"/>
      <c r="GA86" s="102"/>
      <c r="GB86" s="102"/>
      <c r="GC86" s="102"/>
      <c r="GD86" s="102"/>
      <c r="GE86" s="102"/>
      <c r="GF86" s="102"/>
      <c r="GG86" s="102"/>
      <c r="GH86" s="102"/>
      <c r="GI86" s="102"/>
      <c r="GJ86" s="102"/>
      <c r="GK86" s="102"/>
      <c r="GL86" s="102"/>
      <c r="GM86" s="102"/>
      <c r="GN86" s="102"/>
      <c r="GO86" s="102"/>
      <c r="GP86" s="102"/>
      <c r="GQ86" s="102"/>
      <c r="GR86" s="102"/>
      <c r="GS86" s="102"/>
      <c r="GT86" s="102"/>
      <c r="GU86" s="102"/>
      <c r="GV86" s="102"/>
      <c r="GW86" s="102"/>
      <c r="GX86" s="102"/>
      <c r="GY86" s="102"/>
      <c r="GZ86" s="102"/>
      <c r="HA86" s="102"/>
      <c r="HB86" s="102"/>
      <c r="HC86" s="102"/>
      <c r="HD86" s="102"/>
      <c r="HE86" s="102"/>
      <c r="HF86" s="102"/>
      <c r="HG86" s="102"/>
      <c r="HH86" s="102"/>
      <c r="HI86" s="102"/>
      <c r="HJ86" s="102"/>
      <c r="HK86" s="102"/>
      <c r="HL86" s="102"/>
      <c r="HM86" s="102"/>
      <c r="HN86" s="102"/>
      <c r="HO86" s="102"/>
      <c r="HP86" s="102"/>
      <c r="HQ86" s="102"/>
      <c r="HR86" s="102"/>
      <c r="HS86" s="102"/>
      <c r="HT86" s="102"/>
      <c r="HU86" s="102"/>
      <c r="HV86" s="102"/>
      <c r="HW86" s="102"/>
      <c r="HX86" s="102"/>
      <c r="HY86" s="102"/>
      <c r="HZ86" s="102"/>
      <c r="IA86" s="102"/>
      <c r="IB86" s="102"/>
      <c r="IC86" s="102"/>
      <c r="ID86" s="102"/>
      <c r="IE86" s="102"/>
      <c r="IF86" s="102"/>
      <c r="IG86" s="102"/>
      <c r="IH86" s="102"/>
      <c r="II86" s="102"/>
      <c r="IJ86" s="102"/>
      <c r="IK86" s="102"/>
      <c r="IL86" s="102"/>
      <c r="IM86" s="102"/>
      <c r="IN86" s="102"/>
      <c r="IO86" s="102"/>
      <c r="IP86" s="102"/>
      <c r="IQ86" s="102"/>
      <c r="IR86" s="102"/>
      <c r="IS86" s="102"/>
      <c r="IT86" s="102"/>
      <c r="IU86" s="102"/>
      <c r="IV86" s="102"/>
    </row>
    <row r="87" spans="1:256" ht="15" customHeight="1">
      <c r="A87" s="1877"/>
      <c r="B87" s="1334"/>
      <c r="C87" s="1902" t="s">
        <v>2653</v>
      </c>
      <c r="D87" s="1896"/>
      <c r="E87" s="2040"/>
      <c r="F87" s="1894"/>
      <c r="G87" s="1893"/>
      <c r="I87" s="102"/>
      <c r="J87" s="102"/>
      <c r="K87" s="102"/>
      <c r="L87" s="102"/>
      <c r="M87" s="102"/>
      <c r="N87" s="102"/>
      <c r="O87" s="102"/>
      <c r="P87" s="102"/>
      <c r="Q87" s="102"/>
      <c r="R87" s="102"/>
      <c r="S87" s="102"/>
      <c r="T87" s="102"/>
      <c r="U87" s="102"/>
      <c r="V87" s="102"/>
      <c r="W87" s="102"/>
      <c r="X87" s="102"/>
      <c r="Y87" s="102"/>
      <c r="Z87" s="102"/>
      <c r="AA87" s="102"/>
      <c r="AB87" s="102"/>
      <c r="AC87" s="102"/>
      <c r="AD87" s="102"/>
      <c r="AE87" s="102"/>
      <c r="AF87" s="102"/>
      <c r="AG87" s="102"/>
      <c r="AH87" s="102"/>
      <c r="AI87" s="102"/>
      <c r="AJ87" s="102"/>
      <c r="AK87" s="102"/>
      <c r="AL87" s="102"/>
      <c r="AM87" s="102"/>
      <c r="AN87" s="102"/>
      <c r="AO87" s="102"/>
      <c r="AP87" s="102"/>
      <c r="AQ87" s="102"/>
      <c r="AR87" s="102"/>
      <c r="AS87" s="102"/>
      <c r="AT87" s="102"/>
      <c r="AU87" s="102"/>
      <c r="AV87" s="102"/>
      <c r="AW87" s="102"/>
      <c r="AX87" s="102"/>
      <c r="AY87" s="102"/>
      <c r="AZ87" s="102"/>
      <c r="BA87" s="102"/>
      <c r="BB87" s="102"/>
      <c r="BC87" s="102"/>
      <c r="BD87" s="102"/>
      <c r="BE87" s="102"/>
      <c r="BF87" s="102"/>
      <c r="BG87" s="102"/>
      <c r="BH87" s="102"/>
      <c r="BI87" s="102"/>
      <c r="BJ87" s="102"/>
      <c r="BK87" s="102"/>
      <c r="BL87" s="102"/>
      <c r="BM87" s="102"/>
      <c r="BN87" s="102"/>
      <c r="BO87" s="102"/>
      <c r="BP87" s="102"/>
      <c r="BQ87" s="102"/>
      <c r="BR87" s="102"/>
      <c r="BS87" s="102"/>
      <c r="BT87" s="102"/>
      <c r="BU87" s="102"/>
      <c r="BV87" s="102"/>
      <c r="BW87" s="102"/>
      <c r="BX87" s="102"/>
      <c r="BY87" s="102"/>
      <c r="BZ87" s="102"/>
      <c r="CA87" s="102"/>
      <c r="CB87" s="102"/>
      <c r="CC87" s="102"/>
      <c r="CD87" s="102"/>
      <c r="CE87" s="102"/>
      <c r="CF87" s="102"/>
      <c r="CG87" s="102"/>
      <c r="CH87" s="102"/>
      <c r="CI87" s="102"/>
      <c r="CJ87" s="102"/>
      <c r="CK87" s="102"/>
      <c r="CL87" s="102"/>
      <c r="CM87" s="102"/>
      <c r="CN87" s="102"/>
      <c r="CO87" s="102"/>
      <c r="CP87" s="102"/>
      <c r="CQ87" s="102"/>
      <c r="CR87" s="102"/>
      <c r="CS87" s="102"/>
      <c r="CT87" s="102"/>
      <c r="CU87" s="102"/>
      <c r="CV87" s="102"/>
      <c r="CW87" s="102"/>
      <c r="CX87" s="102"/>
      <c r="CY87" s="102"/>
      <c r="CZ87" s="102"/>
      <c r="DA87" s="102"/>
      <c r="DB87" s="102"/>
      <c r="DC87" s="102"/>
      <c r="DD87" s="102"/>
      <c r="DE87" s="102"/>
      <c r="DF87" s="102"/>
      <c r="DG87" s="102"/>
      <c r="DH87" s="102"/>
      <c r="DI87" s="102"/>
      <c r="DJ87" s="102"/>
      <c r="DK87" s="102"/>
      <c r="DL87" s="102"/>
      <c r="DM87" s="102"/>
      <c r="DN87" s="102"/>
      <c r="DO87" s="102"/>
      <c r="DP87" s="102"/>
      <c r="DQ87" s="102"/>
      <c r="DR87" s="102"/>
      <c r="DS87" s="102"/>
      <c r="DT87" s="102"/>
      <c r="DU87" s="102"/>
      <c r="DV87" s="102"/>
      <c r="DW87" s="102"/>
      <c r="DX87" s="102"/>
      <c r="DY87" s="102"/>
      <c r="DZ87" s="102"/>
      <c r="EA87" s="102"/>
      <c r="EB87" s="102"/>
      <c r="EC87" s="102"/>
      <c r="ED87" s="102"/>
      <c r="EE87" s="102"/>
      <c r="EF87" s="102"/>
      <c r="EG87" s="102"/>
      <c r="EH87" s="102"/>
      <c r="EI87" s="102"/>
      <c r="EJ87" s="102"/>
      <c r="EK87" s="102"/>
      <c r="EL87" s="102"/>
      <c r="EM87" s="102"/>
      <c r="EN87" s="102"/>
      <c r="EO87" s="102"/>
      <c r="EP87" s="102"/>
      <c r="EQ87" s="102"/>
      <c r="ER87" s="102"/>
      <c r="ES87" s="102"/>
      <c r="ET87" s="102"/>
      <c r="EU87" s="102"/>
      <c r="EV87" s="102"/>
      <c r="EW87" s="102"/>
      <c r="EX87" s="102"/>
      <c r="EY87" s="102"/>
      <c r="EZ87" s="102"/>
      <c r="FA87" s="102"/>
      <c r="FB87" s="102"/>
      <c r="FC87" s="102"/>
      <c r="FD87" s="102"/>
      <c r="FE87" s="102"/>
      <c r="FF87" s="102"/>
      <c r="FG87" s="102"/>
      <c r="FH87" s="102"/>
      <c r="FI87" s="102"/>
      <c r="FJ87" s="102"/>
      <c r="FK87" s="102"/>
      <c r="FL87" s="102"/>
      <c r="FM87" s="102"/>
      <c r="FN87" s="102"/>
      <c r="FO87" s="102"/>
      <c r="FP87" s="102"/>
      <c r="FQ87" s="102"/>
      <c r="FR87" s="102"/>
      <c r="FS87" s="102"/>
      <c r="FT87" s="102"/>
      <c r="FU87" s="102"/>
      <c r="FV87" s="102"/>
      <c r="FW87" s="102"/>
      <c r="FX87" s="102"/>
      <c r="FY87" s="102"/>
      <c r="FZ87" s="102"/>
      <c r="GA87" s="102"/>
      <c r="GB87" s="102"/>
      <c r="GC87" s="102"/>
      <c r="GD87" s="102"/>
      <c r="GE87" s="102"/>
      <c r="GF87" s="102"/>
      <c r="GG87" s="102"/>
      <c r="GH87" s="102"/>
      <c r="GI87" s="102"/>
      <c r="GJ87" s="102"/>
      <c r="GK87" s="102"/>
      <c r="GL87" s="102"/>
      <c r="GM87" s="102"/>
      <c r="GN87" s="102"/>
      <c r="GO87" s="102"/>
      <c r="GP87" s="102"/>
      <c r="GQ87" s="102"/>
      <c r="GR87" s="102"/>
      <c r="GS87" s="102"/>
      <c r="GT87" s="102"/>
      <c r="GU87" s="102"/>
      <c r="GV87" s="102"/>
      <c r="GW87" s="102"/>
      <c r="GX87" s="102"/>
      <c r="GY87" s="102"/>
      <c r="GZ87" s="102"/>
      <c r="HA87" s="102"/>
      <c r="HB87" s="102"/>
      <c r="HC87" s="102"/>
      <c r="HD87" s="102"/>
      <c r="HE87" s="102"/>
      <c r="HF87" s="102"/>
      <c r="HG87" s="102"/>
      <c r="HH87" s="102"/>
      <c r="HI87" s="102"/>
      <c r="HJ87" s="102"/>
      <c r="HK87" s="102"/>
      <c r="HL87" s="102"/>
      <c r="HM87" s="102"/>
      <c r="HN87" s="102"/>
      <c r="HO87" s="102"/>
      <c r="HP87" s="102"/>
      <c r="HQ87" s="102"/>
      <c r="HR87" s="102"/>
      <c r="HS87" s="102"/>
      <c r="HT87" s="102"/>
      <c r="HU87" s="102"/>
      <c r="HV87" s="102"/>
      <c r="HW87" s="102"/>
      <c r="HX87" s="102"/>
      <c r="HY87" s="102"/>
      <c r="HZ87" s="102"/>
      <c r="IA87" s="102"/>
      <c r="IB87" s="102"/>
      <c r="IC87" s="102"/>
      <c r="ID87" s="102"/>
      <c r="IE87" s="102"/>
      <c r="IF87" s="102"/>
      <c r="IG87" s="102"/>
      <c r="IH87" s="102"/>
      <c r="II87" s="102"/>
      <c r="IJ87" s="102"/>
      <c r="IK87" s="102"/>
      <c r="IL87" s="102"/>
      <c r="IM87" s="102"/>
      <c r="IN87" s="102"/>
      <c r="IO87" s="102"/>
      <c r="IP87" s="102"/>
      <c r="IQ87" s="102"/>
      <c r="IR87" s="102"/>
      <c r="IS87" s="102"/>
      <c r="IT87" s="102"/>
      <c r="IU87" s="102"/>
      <c r="IV87" s="102"/>
    </row>
    <row r="88" spans="1:256" ht="15" customHeight="1">
      <c r="A88" s="1881" t="s">
        <v>78</v>
      </c>
      <c r="B88" s="1926" t="s">
        <v>2654</v>
      </c>
      <c r="C88" s="102" t="s">
        <v>2655</v>
      </c>
      <c r="D88" s="1879" t="s">
        <v>3476</v>
      </c>
      <c r="E88" s="2040">
        <v>143496000</v>
      </c>
      <c r="F88" s="229">
        <v>143496000</v>
      </c>
      <c r="G88" s="1893">
        <f t="shared" ref="G88:G94" si="4">E88-F88</f>
        <v>0</v>
      </c>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02"/>
      <c r="BH88" s="102"/>
      <c r="BI88" s="102"/>
      <c r="BJ88" s="102"/>
      <c r="BK88" s="102"/>
      <c r="BL88" s="102"/>
      <c r="BM88" s="102"/>
      <c r="BN88" s="102"/>
      <c r="BO88" s="102"/>
      <c r="BP88" s="102"/>
      <c r="BQ88" s="102"/>
      <c r="BR88" s="102"/>
      <c r="BS88" s="102"/>
      <c r="BT88" s="102"/>
      <c r="BU88" s="102"/>
      <c r="BV88" s="102"/>
      <c r="BW88" s="102"/>
      <c r="BX88" s="102"/>
      <c r="BY88" s="102"/>
      <c r="BZ88" s="102"/>
      <c r="CA88" s="102"/>
      <c r="CB88" s="102"/>
      <c r="CC88" s="102"/>
      <c r="CD88" s="102"/>
      <c r="CE88" s="102"/>
      <c r="CF88" s="102"/>
      <c r="CG88" s="102"/>
      <c r="CH88" s="102"/>
      <c r="CI88" s="102"/>
      <c r="CJ88" s="102"/>
      <c r="CK88" s="102"/>
      <c r="CL88" s="102"/>
      <c r="CM88" s="102"/>
      <c r="CN88" s="102"/>
      <c r="CO88" s="102"/>
      <c r="CP88" s="102"/>
      <c r="CQ88" s="102"/>
      <c r="CR88" s="102"/>
      <c r="CS88" s="102"/>
      <c r="CT88" s="102"/>
      <c r="CU88" s="102"/>
      <c r="CV88" s="102"/>
      <c r="CW88" s="102"/>
      <c r="CX88" s="102"/>
      <c r="CY88" s="102"/>
      <c r="CZ88" s="102"/>
      <c r="DA88" s="102"/>
      <c r="DB88" s="102"/>
      <c r="DC88" s="102"/>
      <c r="DD88" s="102"/>
      <c r="DE88" s="102"/>
      <c r="DF88" s="102"/>
      <c r="DG88" s="102"/>
      <c r="DH88" s="102"/>
      <c r="DI88" s="102"/>
      <c r="DJ88" s="102"/>
      <c r="DK88" s="102"/>
      <c r="DL88" s="102"/>
      <c r="DM88" s="102"/>
      <c r="DN88" s="102"/>
      <c r="DO88" s="102"/>
      <c r="DP88" s="102"/>
      <c r="DQ88" s="102"/>
      <c r="DR88" s="102"/>
      <c r="DS88" s="102"/>
      <c r="DT88" s="102"/>
      <c r="DU88" s="102"/>
      <c r="DV88" s="102"/>
      <c r="DW88" s="102"/>
      <c r="DX88" s="102"/>
      <c r="DY88" s="102"/>
      <c r="DZ88" s="102"/>
      <c r="EA88" s="102"/>
      <c r="EB88" s="102"/>
      <c r="EC88" s="102"/>
      <c r="ED88" s="102"/>
      <c r="EE88" s="102"/>
      <c r="EF88" s="102"/>
      <c r="EG88" s="102"/>
      <c r="EH88" s="102"/>
      <c r="EI88" s="102"/>
      <c r="EJ88" s="102"/>
      <c r="EK88" s="102"/>
      <c r="EL88" s="102"/>
      <c r="EM88" s="102"/>
      <c r="EN88" s="102"/>
      <c r="EO88" s="102"/>
      <c r="EP88" s="102"/>
      <c r="EQ88" s="102"/>
      <c r="ER88" s="102"/>
      <c r="ES88" s="102"/>
      <c r="ET88" s="102"/>
      <c r="EU88" s="102"/>
      <c r="EV88" s="102"/>
      <c r="EW88" s="102"/>
      <c r="EX88" s="102"/>
      <c r="EY88" s="102"/>
      <c r="EZ88" s="102"/>
      <c r="FA88" s="102"/>
      <c r="FB88" s="102"/>
      <c r="FC88" s="102"/>
      <c r="FD88" s="102"/>
      <c r="FE88" s="102"/>
      <c r="FF88" s="102"/>
      <c r="FG88" s="102"/>
      <c r="FH88" s="102"/>
      <c r="FI88" s="102"/>
      <c r="FJ88" s="102"/>
      <c r="FK88" s="102"/>
      <c r="FL88" s="102"/>
      <c r="FM88" s="102"/>
      <c r="FN88" s="102"/>
      <c r="FO88" s="102"/>
      <c r="FP88" s="102"/>
      <c r="FQ88" s="102"/>
      <c r="FR88" s="102"/>
      <c r="FS88" s="102"/>
      <c r="FT88" s="102"/>
      <c r="FU88" s="102"/>
      <c r="FV88" s="102"/>
      <c r="FW88" s="102"/>
      <c r="FX88" s="102"/>
      <c r="FY88" s="102"/>
      <c r="FZ88" s="102"/>
      <c r="GA88" s="102"/>
      <c r="GB88" s="102"/>
      <c r="GC88" s="102"/>
      <c r="GD88" s="102"/>
      <c r="GE88" s="102"/>
      <c r="GF88" s="102"/>
      <c r="GG88" s="102"/>
      <c r="GH88" s="102"/>
      <c r="GI88" s="102"/>
      <c r="GJ88" s="102"/>
      <c r="GK88" s="102"/>
      <c r="GL88" s="102"/>
      <c r="GM88" s="102"/>
      <c r="GN88" s="102"/>
      <c r="GO88" s="102"/>
      <c r="GP88" s="102"/>
      <c r="GQ88" s="102"/>
      <c r="GR88" s="102"/>
      <c r="GS88" s="102"/>
      <c r="GT88" s="102"/>
      <c r="GU88" s="102"/>
      <c r="GV88" s="102"/>
      <c r="GW88" s="102"/>
      <c r="GX88" s="102"/>
      <c r="GY88" s="102"/>
      <c r="GZ88" s="102"/>
      <c r="HA88" s="102"/>
      <c r="HB88" s="102"/>
      <c r="HC88" s="102"/>
      <c r="HD88" s="102"/>
      <c r="HE88" s="102"/>
      <c r="HF88" s="102"/>
      <c r="HG88" s="102"/>
      <c r="HH88" s="102"/>
      <c r="HI88" s="102"/>
      <c r="HJ88" s="102"/>
      <c r="HK88" s="102"/>
      <c r="HL88" s="102"/>
      <c r="HM88" s="102"/>
      <c r="HN88" s="102"/>
      <c r="HO88" s="102"/>
      <c r="HP88" s="102"/>
      <c r="HQ88" s="102"/>
      <c r="HR88" s="102"/>
      <c r="HS88" s="102"/>
      <c r="HT88" s="102"/>
      <c r="HU88" s="102"/>
      <c r="HV88" s="102"/>
      <c r="HW88" s="102"/>
      <c r="HX88" s="102"/>
      <c r="HY88" s="102"/>
      <c r="HZ88" s="102"/>
      <c r="IA88" s="102"/>
      <c r="IB88" s="102"/>
      <c r="IC88" s="102"/>
      <c r="ID88" s="102"/>
      <c r="IE88" s="102"/>
      <c r="IF88" s="102"/>
      <c r="IG88" s="102"/>
      <c r="IH88" s="102"/>
      <c r="II88" s="102"/>
      <c r="IJ88" s="102"/>
      <c r="IK88" s="102"/>
      <c r="IL88" s="102"/>
      <c r="IM88" s="102"/>
      <c r="IN88" s="102"/>
      <c r="IO88" s="102"/>
      <c r="IP88" s="102"/>
      <c r="IQ88" s="102"/>
      <c r="IR88" s="102"/>
      <c r="IS88" s="102"/>
      <c r="IT88" s="102"/>
      <c r="IU88" s="102"/>
      <c r="IV88" s="102"/>
    </row>
    <row r="89" spans="1:256" ht="15" customHeight="1">
      <c r="A89" s="1881" t="s">
        <v>79</v>
      </c>
      <c r="B89" s="1926" t="s">
        <v>2656</v>
      </c>
      <c r="C89" s="102" t="s">
        <v>2657</v>
      </c>
      <c r="D89" s="1879" t="s">
        <v>3476</v>
      </c>
      <c r="E89" s="2040">
        <v>0</v>
      </c>
      <c r="F89" s="229">
        <v>0</v>
      </c>
      <c r="G89" s="1893">
        <f t="shared" si="4"/>
        <v>0</v>
      </c>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c r="BF89" s="102"/>
      <c r="BG89" s="102"/>
      <c r="BH89" s="102"/>
      <c r="BI89" s="102"/>
      <c r="BJ89" s="102"/>
      <c r="BK89" s="102"/>
      <c r="BL89" s="102"/>
      <c r="BM89" s="102"/>
      <c r="BN89" s="102"/>
      <c r="BO89" s="102"/>
      <c r="BP89" s="102"/>
      <c r="BQ89" s="102"/>
      <c r="BR89" s="102"/>
      <c r="BS89" s="102"/>
      <c r="BT89" s="102"/>
      <c r="BU89" s="102"/>
      <c r="BV89" s="102"/>
      <c r="BW89" s="102"/>
      <c r="BX89" s="102"/>
      <c r="BY89" s="102"/>
      <c r="BZ89" s="102"/>
      <c r="CA89" s="102"/>
      <c r="CB89" s="102"/>
      <c r="CC89" s="102"/>
      <c r="CD89" s="102"/>
      <c r="CE89" s="102"/>
      <c r="CF89" s="102"/>
      <c r="CG89" s="102"/>
      <c r="CH89" s="102"/>
      <c r="CI89" s="102"/>
      <c r="CJ89" s="102"/>
      <c r="CK89" s="102"/>
      <c r="CL89" s="102"/>
      <c r="CM89" s="102"/>
      <c r="CN89" s="102"/>
      <c r="CO89" s="102"/>
      <c r="CP89" s="102"/>
      <c r="CQ89" s="102"/>
      <c r="CR89" s="102"/>
      <c r="CS89" s="102"/>
      <c r="CT89" s="102"/>
      <c r="CU89" s="102"/>
      <c r="CV89" s="102"/>
      <c r="CW89" s="102"/>
      <c r="CX89" s="102"/>
      <c r="CY89" s="102"/>
      <c r="CZ89" s="102"/>
      <c r="DA89" s="102"/>
      <c r="DB89" s="102"/>
      <c r="DC89" s="102"/>
      <c r="DD89" s="102"/>
      <c r="DE89" s="102"/>
      <c r="DF89" s="102"/>
      <c r="DG89" s="102"/>
      <c r="DH89" s="102"/>
      <c r="DI89" s="102"/>
      <c r="DJ89" s="102"/>
      <c r="DK89" s="102"/>
      <c r="DL89" s="102"/>
      <c r="DM89" s="102"/>
      <c r="DN89" s="102"/>
      <c r="DO89" s="102"/>
      <c r="DP89" s="102"/>
      <c r="DQ89" s="102"/>
      <c r="DR89" s="102"/>
      <c r="DS89" s="102"/>
      <c r="DT89" s="102"/>
      <c r="DU89" s="102"/>
      <c r="DV89" s="102"/>
      <c r="DW89" s="102"/>
      <c r="DX89" s="102"/>
      <c r="DY89" s="102"/>
      <c r="DZ89" s="102"/>
      <c r="EA89" s="102"/>
      <c r="EB89" s="102"/>
      <c r="EC89" s="102"/>
      <c r="ED89" s="102"/>
      <c r="EE89" s="102"/>
      <c r="EF89" s="102"/>
      <c r="EG89" s="102"/>
      <c r="EH89" s="102"/>
      <c r="EI89" s="102"/>
      <c r="EJ89" s="102"/>
      <c r="EK89" s="102"/>
      <c r="EL89" s="102"/>
      <c r="EM89" s="102"/>
      <c r="EN89" s="102"/>
      <c r="EO89" s="102"/>
      <c r="EP89" s="102"/>
      <c r="EQ89" s="102"/>
      <c r="ER89" s="102"/>
      <c r="ES89" s="102"/>
      <c r="ET89" s="102"/>
      <c r="EU89" s="102"/>
      <c r="EV89" s="102"/>
      <c r="EW89" s="102"/>
      <c r="EX89" s="102"/>
      <c r="EY89" s="102"/>
      <c r="EZ89" s="102"/>
      <c r="FA89" s="102"/>
      <c r="FB89" s="102"/>
      <c r="FC89" s="102"/>
      <c r="FD89" s="102"/>
      <c r="FE89" s="102"/>
      <c r="FF89" s="102"/>
      <c r="FG89" s="102"/>
      <c r="FH89" s="102"/>
      <c r="FI89" s="102"/>
      <c r="FJ89" s="102"/>
      <c r="FK89" s="102"/>
      <c r="FL89" s="102"/>
      <c r="FM89" s="102"/>
      <c r="FN89" s="102"/>
      <c r="FO89" s="102"/>
      <c r="FP89" s="102"/>
      <c r="FQ89" s="102"/>
      <c r="FR89" s="102"/>
      <c r="FS89" s="102"/>
      <c r="FT89" s="102"/>
      <c r="FU89" s="102"/>
      <c r="FV89" s="102"/>
      <c r="FW89" s="102"/>
      <c r="FX89" s="102"/>
      <c r="FY89" s="102"/>
      <c r="FZ89" s="102"/>
      <c r="GA89" s="102"/>
      <c r="GB89" s="102"/>
      <c r="GC89" s="102"/>
      <c r="GD89" s="102"/>
      <c r="GE89" s="102"/>
      <c r="GF89" s="102"/>
      <c r="GG89" s="102"/>
      <c r="GH89" s="102"/>
      <c r="GI89" s="102"/>
      <c r="GJ89" s="102"/>
      <c r="GK89" s="102"/>
      <c r="GL89" s="102"/>
      <c r="GM89" s="102"/>
      <c r="GN89" s="102"/>
      <c r="GO89" s="102"/>
      <c r="GP89" s="102"/>
      <c r="GQ89" s="102"/>
      <c r="GR89" s="102"/>
      <c r="GS89" s="102"/>
      <c r="GT89" s="102"/>
      <c r="GU89" s="102"/>
      <c r="GV89" s="102"/>
      <c r="GW89" s="102"/>
      <c r="GX89" s="102"/>
      <c r="GY89" s="102"/>
      <c r="GZ89" s="102"/>
      <c r="HA89" s="102"/>
      <c r="HB89" s="102"/>
      <c r="HC89" s="102"/>
      <c r="HD89" s="102"/>
      <c r="HE89" s="102"/>
      <c r="HF89" s="102"/>
      <c r="HG89" s="102"/>
      <c r="HH89" s="102"/>
      <c r="HI89" s="102"/>
      <c r="HJ89" s="102"/>
      <c r="HK89" s="102"/>
      <c r="HL89" s="102"/>
      <c r="HM89" s="102"/>
      <c r="HN89" s="102"/>
      <c r="HO89" s="102"/>
      <c r="HP89" s="102"/>
      <c r="HQ89" s="102"/>
      <c r="HR89" s="102"/>
      <c r="HS89" s="102"/>
      <c r="HT89" s="102"/>
      <c r="HU89" s="102"/>
      <c r="HV89" s="102"/>
      <c r="HW89" s="102"/>
      <c r="HX89" s="102"/>
      <c r="HY89" s="102"/>
      <c r="HZ89" s="102"/>
      <c r="IA89" s="102"/>
      <c r="IB89" s="102"/>
      <c r="IC89" s="102"/>
      <c r="ID89" s="102"/>
      <c r="IE89" s="102"/>
      <c r="IF89" s="102"/>
      <c r="IG89" s="102"/>
      <c r="IH89" s="102"/>
      <c r="II89" s="102"/>
      <c r="IJ89" s="102"/>
      <c r="IK89" s="102"/>
      <c r="IL89" s="102"/>
      <c r="IM89" s="102"/>
      <c r="IN89" s="102"/>
      <c r="IO89" s="102"/>
      <c r="IP89" s="102"/>
      <c r="IQ89" s="102"/>
      <c r="IR89" s="102"/>
      <c r="IS89" s="102"/>
      <c r="IT89" s="102"/>
      <c r="IU89" s="102"/>
      <c r="IV89" s="102"/>
    </row>
    <row r="90" spans="1:256" ht="15" customHeight="1">
      <c r="A90" s="1881" t="s">
        <v>80</v>
      </c>
      <c r="B90" s="1926" t="s">
        <v>2658</v>
      </c>
      <c r="C90" s="102" t="s">
        <v>1456</v>
      </c>
      <c r="D90" s="1879" t="s">
        <v>3476</v>
      </c>
      <c r="E90" s="2040">
        <v>-755857.00999999978</v>
      </c>
      <c r="F90" s="229">
        <v>-806980.03</v>
      </c>
      <c r="G90" s="1893">
        <f t="shared" si="4"/>
        <v>51123.020000000251</v>
      </c>
      <c r="I90" s="102"/>
      <c r="J90" s="102"/>
      <c r="K90" s="102"/>
      <c r="L90" s="102"/>
      <c r="M90" s="102"/>
      <c r="N90" s="102"/>
      <c r="O90" s="102"/>
      <c r="P90" s="102"/>
      <c r="Q90" s="102"/>
      <c r="R90" s="102"/>
      <c r="S90" s="102"/>
      <c r="T90" s="102"/>
      <c r="U90" s="102"/>
      <c r="V90" s="102"/>
      <c r="W90" s="102"/>
      <c r="X90" s="102"/>
      <c r="Y90" s="102"/>
      <c r="Z90" s="102"/>
      <c r="AA90" s="102"/>
      <c r="AB90" s="102"/>
      <c r="AC90" s="102"/>
      <c r="AD90" s="102"/>
      <c r="AE90" s="102"/>
      <c r="AF90" s="102"/>
      <c r="AG90" s="102"/>
      <c r="AH90" s="102"/>
      <c r="AI90" s="102"/>
      <c r="AJ90" s="102"/>
      <c r="AK90" s="102"/>
      <c r="AL90" s="102"/>
      <c r="AM90" s="102"/>
      <c r="AN90" s="102"/>
      <c r="AO90" s="102"/>
      <c r="AP90" s="102"/>
      <c r="AQ90" s="102"/>
      <c r="AR90" s="102"/>
      <c r="AS90" s="102"/>
      <c r="AT90" s="102"/>
      <c r="AU90" s="102"/>
      <c r="AV90" s="102"/>
      <c r="AW90" s="102"/>
      <c r="AX90" s="102"/>
      <c r="AY90" s="102"/>
      <c r="AZ90" s="102"/>
      <c r="BA90" s="102"/>
      <c r="BB90" s="102"/>
      <c r="BC90" s="102"/>
      <c r="BD90" s="102"/>
      <c r="BE90" s="102"/>
      <c r="BF90" s="102"/>
      <c r="BG90" s="102"/>
      <c r="BH90" s="102"/>
      <c r="BI90" s="102"/>
      <c r="BJ90" s="102"/>
      <c r="BK90" s="102"/>
      <c r="BL90" s="102"/>
      <c r="BM90" s="102"/>
      <c r="BN90" s="102"/>
      <c r="BO90" s="102"/>
      <c r="BP90" s="102"/>
      <c r="BQ90" s="102"/>
      <c r="BR90" s="102"/>
      <c r="BS90" s="102"/>
      <c r="BT90" s="102"/>
      <c r="BU90" s="102"/>
      <c r="BV90" s="102"/>
      <c r="BW90" s="102"/>
      <c r="BX90" s="102"/>
      <c r="BY90" s="102"/>
      <c r="BZ90" s="102"/>
      <c r="CA90" s="102"/>
      <c r="CB90" s="102"/>
      <c r="CC90" s="102"/>
      <c r="CD90" s="102"/>
      <c r="CE90" s="102"/>
      <c r="CF90" s="102"/>
      <c r="CG90" s="102"/>
      <c r="CH90" s="102"/>
      <c r="CI90" s="102"/>
      <c r="CJ90" s="102"/>
      <c r="CK90" s="102"/>
      <c r="CL90" s="102"/>
      <c r="CM90" s="102"/>
      <c r="CN90" s="102"/>
      <c r="CO90" s="102"/>
      <c r="CP90" s="102"/>
      <c r="CQ90" s="102"/>
      <c r="CR90" s="102"/>
      <c r="CS90" s="102"/>
      <c r="CT90" s="102"/>
      <c r="CU90" s="102"/>
      <c r="CV90" s="102"/>
      <c r="CW90" s="102"/>
      <c r="CX90" s="102"/>
      <c r="CY90" s="102"/>
      <c r="CZ90" s="102"/>
      <c r="DA90" s="102"/>
      <c r="DB90" s="102"/>
      <c r="DC90" s="102"/>
      <c r="DD90" s="102"/>
      <c r="DE90" s="102"/>
      <c r="DF90" s="102"/>
      <c r="DG90" s="102"/>
      <c r="DH90" s="102"/>
      <c r="DI90" s="102"/>
      <c r="DJ90" s="102"/>
      <c r="DK90" s="102"/>
      <c r="DL90" s="102"/>
      <c r="DM90" s="102"/>
      <c r="DN90" s="102"/>
      <c r="DO90" s="102"/>
      <c r="DP90" s="102"/>
      <c r="DQ90" s="102"/>
      <c r="DR90" s="102"/>
      <c r="DS90" s="102"/>
      <c r="DT90" s="102"/>
      <c r="DU90" s="102"/>
      <c r="DV90" s="102"/>
      <c r="DW90" s="102"/>
      <c r="DX90" s="102"/>
      <c r="DY90" s="102"/>
      <c r="DZ90" s="102"/>
      <c r="EA90" s="102"/>
      <c r="EB90" s="102"/>
      <c r="EC90" s="102"/>
      <c r="ED90" s="102"/>
      <c r="EE90" s="102"/>
      <c r="EF90" s="102"/>
      <c r="EG90" s="102"/>
      <c r="EH90" s="102"/>
      <c r="EI90" s="102"/>
      <c r="EJ90" s="102"/>
      <c r="EK90" s="102"/>
      <c r="EL90" s="102"/>
      <c r="EM90" s="102"/>
      <c r="EN90" s="102"/>
      <c r="EO90" s="102"/>
      <c r="EP90" s="102"/>
      <c r="EQ90" s="102"/>
      <c r="ER90" s="102"/>
      <c r="ES90" s="102"/>
      <c r="ET90" s="102"/>
      <c r="EU90" s="102"/>
      <c r="EV90" s="102"/>
      <c r="EW90" s="102"/>
      <c r="EX90" s="102"/>
      <c r="EY90" s="102"/>
      <c r="EZ90" s="102"/>
      <c r="FA90" s="102"/>
      <c r="FB90" s="102"/>
      <c r="FC90" s="102"/>
      <c r="FD90" s="102"/>
      <c r="FE90" s="102"/>
      <c r="FF90" s="102"/>
      <c r="FG90" s="102"/>
      <c r="FH90" s="102"/>
      <c r="FI90" s="102"/>
      <c r="FJ90" s="102"/>
      <c r="FK90" s="102"/>
      <c r="FL90" s="102"/>
      <c r="FM90" s="102"/>
      <c r="FN90" s="102"/>
      <c r="FO90" s="102"/>
      <c r="FP90" s="102"/>
      <c r="FQ90" s="102"/>
      <c r="FR90" s="102"/>
      <c r="FS90" s="102"/>
      <c r="FT90" s="102"/>
      <c r="FU90" s="102"/>
      <c r="FV90" s="102"/>
      <c r="FW90" s="102"/>
      <c r="FX90" s="102"/>
      <c r="FY90" s="102"/>
      <c r="FZ90" s="102"/>
      <c r="GA90" s="102"/>
      <c r="GB90" s="102"/>
      <c r="GC90" s="102"/>
      <c r="GD90" s="102"/>
      <c r="GE90" s="102"/>
      <c r="GF90" s="102"/>
      <c r="GG90" s="102"/>
      <c r="GH90" s="102"/>
      <c r="GI90" s="102"/>
      <c r="GJ90" s="102"/>
      <c r="GK90" s="102"/>
      <c r="GL90" s="102"/>
      <c r="GM90" s="102"/>
      <c r="GN90" s="102"/>
      <c r="GO90" s="102"/>
      <c r="GP90" s="102"/>
      <c r="GQ90" s="102"/>
      <c r="GR90" s="102"/>
      <c r="GS90" s="102"/>
      <c r="GT90" s="102"/>
      <c r="GU90" s="102"/>
      <c r="GV90" s="102"/>
      <c r="GW90" s="102"/>
      <c r="GX90" s="102"/>
      <c r="GY90" s="102"/>
      <c r="GZ90" s="102"/>
      <c r="HA90" s="102"/>
      <c r="HB90" s="102"/>
      <c r="HC90" s="102"/>
      <c r="HD90" s="102"/>
      <c r="HE90" s="102"/>
      <c r="HF90" s="102"/>
      <c r="HG90" s="102"/>
      <c r="HH90" s="102"/>
      <c r="HI90" s="102"/>
      <c r="HJ90" s="102"/>
      <c r="HK90" s="102"/>
      <c r="HL90" s="102"/>
      <c r="HM90" s="102"/>
      <c r="HN90" s="102"/>
      <c r="HO90" s="102"/>
      <c r="HP90" s="102"/>
      <c r="HQ90" s="102"/>
      <c r="HR90" s="102"/>
      <c r="HS90" s="102"/>
      <c r="HT90" s="102"/>
      <c r="HU90" s="102"/>
      <c r="HV90" s="102"/>
      <c r="HW90" s="102"/>
      <c r="HX90" s="102"/>
      <c r="HY90" s="102"/>
      <c r="HZ90" s="102"/>
      <c r="IA90" s="102"/>
      <c r="IB90" s="102"/>
      <c r="IC90" s="102"/>
      <c r="ID90" s="102"/>
      <c r="IE90" s="102"/>
      <c r="IF90" s="102"/>
      <c r="IG90" s="102"/>
      <c r="IH90" s="102"/>
      <c r="II90" s="102"/>
      <c r="IJ90" s="102"/>
      <c r="IK90" s="102"/>
      <c r="IL90" s="102"/>
      <c r="IM90" s="102"/>
      <c r="IN90" s="102"/>
      <c r="IO90" s="102"/>
      <c r="IP90" s="102"/>
      <c r="IQ90" s="102"/>
      <c r="IR90" s="102"/>
      <c r="IS90" s="102"/>
      <c r="IT90" s="102"/>
      <c r="IU90" s="102"/>
      <c r="IV90" s="102"/>
    </row>
    <row r="91" spans="1:256" ht="15" customHeight="1">
      <c r="A91" s="1881" t="s">
        <v>81</v>
      </c>
      <c r="B91" s="1926" t="s">
        <v>1457</v>
      </c>
      <c r="C91" s="102" t="s">
        <v>1458</v>
      </c>
      <c r="D91" s="1879" t="s">
        <v>2666</v>
      </c>
      <c r="E91" s="1994">
        <v>0</v>
      </c>
      <c r="F91" s="229"/>
      <c r="G91" s="1893">
        <f t="shared" si="4"/>
        <v>0</v>
      </c>
      <c r="I91" s="102"/>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2"/>
      <c r="AH91" s="102"/>
      <c r="AI91" s="102"/>
      <c r="AJ91" s="102"/>
      <c r="AK91" s="102"/>
      <c r="AL91" s="102"/>
      <c r="AM91" s="102"/>
      <c r="AN91" s="102"/>
      <c r="AO91" s="102"/>
      <c r="AP91" s="102"/>
      <c r="AQ91" s="102"/>
      <c r="AR91" s="102"/>
      <c r="AS91" s="102"/>
      <c r="AT91" s="102"/>
      <c r="AU91" s="102"/>
      <c r="AV91" s="102"/>
      <c r="AW91" s="102"/>
      <c r="AX91" s="102"/>
      <c r="AY91" s="102"/>
      <c r="AZ91" s="102"/>
      <c r="BA91" s="102"/>
      <c r="BB91" s="102"/>
      <c r="BC91" s="102"/>
      <c r="BD91" s="102"/>
      <c r="BE91" s="102"/>
      <c r="BF91" s="102"/>
      <c r="BG91" s="102"/>
      <c r="BH91" s="102"/>
      <c r="BI91" s="102"/>
      <c r="BJ91" s="102"/>
      <c r="BK91" s="102"/>
      <c r="BL91" s="102"/>
      <c r="BM91" s="102"/>
      <c r="BN91" s="102"/>
      <c r="BO91" s="102"/>
      <c r="BP91" s="102"/>
      <c r="BQ91" s="102"/>
      <c r="BR91" s="102"/>
      <c r="BS91" s="102"/>
      <c r="BT91" s="102"/>
      <c r="BU91" s="102"/>
      <c r="BV91" s="102"/>
      <c r="BW91" s="102"/>
      <c r="BX91" s="102"/>
      <c r="BY91" s="102"/>
      <c r="BZ91" s="102"/>
      <c r="CA91" s="102"/>
      <c r="CB91" s="102"/>
      <c r="CC91" s="102"/>
      <c r="CD91" s="102"/>
      <c r="CE91" s="102"/>
      <c r="CF91" s="102"/>
      <c r="CG91" s="102"/>
      <c r="CH91" s="102"/>
      <c r="CI91" s="102"/>
      <c r="CJ91" s="102"/>
      <c r="CK91" s="102"/>
      <c r="CL91" s="102"/>
      <c r="CM91" s="102"/>
      <c r="CN91" s="102"/>
      <c r="CO91" s="102"/>
      <c r="CP91" s="102"/>
      <c r="CQ91" s="102"/>
      <c r="CR91" s="102"/>
      <c r="CS91" s="102"/>
      <c r="CT91" s="102"/>
      <c r="CU91" s="102"/>
      <c r="CV91" s="102"/>
      <c r="CW91" s="102"/>
      <c r="CX91" s="102"/>
      <c r="CY91" s="102"/>
      <c r="CZ91" s="102"/>
      <c r="DA91" s="102"/>
      <c r="DB91" s="102"/>
      <c r="DC91" s="102"/>
      <c r="DD91" s="102"/>
      <c r="DE91" s="102"/>
      <c r="DF91" s="102"/>
      <c r="DG91" s="102"/>
      <c r="DH91" s="102"/>
      <c r="DI91" s="102"/>
      <c r="DJ91" s="102"/>
      <c r="DK91" s="102"/>
      <c r="DL91" s="102"/>
      <c r="DM91" s="102"/>
      <c r="DN91" s="102"/>
      <c r="DO91" s="102"/>
      <c r="DP91" s="102"/>
      <c r="DQ91" s="102"/>
      <c r="DR91" s="102"/>
      <c r="DS91" s="102"/>
      <c r="DT91" s="102"/>
      <c r="DU91" s="102"/>
      <c r="DV91" s="102"/>
      <c r="DW91" s="102"/>
      <c r="DX91" s="102"/>
      <c r="DY91" s="102"/>
      <c r="DZ91" s="102"/>
      <c r="EA91" s="102"/>
      <c r="EB91" s="102"/>
      <c r="EC91" s="102"/>
      <c r="ED91" s="102"/>
      <c r="EE91" s="102"/>
      <c r="EF91" s="102"/>
      <c r="EG91" s="102"/>
      <c r="EH91" s="102"/>
      <c r="EI91" s="102"/>
      <c r="EJ91" s="102"/>
      <c r="EK91" s="102"/>
      <c r="EL91" s="102"/>
      <c r="EM91" s="102"/>
      <c r="EN91" s="102"/>
      <c r="EO91" s="102"/>
      <c r="EP91" s="102"/>
      <c r="EQ91" s="102"/>
      <c r="ER91" s="102"/>
      <c r="ES91" s="102"/>
      <c r="ET91" s="102"/>
      <c r="EU91" s="102"/>
      <c r="EV91" s="102"/>
      <c r="EW91" s="102"/>
      <c r="EX91" s="102"/>
      <c r="EY91" s="102"/>
      <c r="EZ91" s="102"/>
      <c r="FA91" s="102"/>
      <c r="FB91" s="102"/>
      <c r="FC91" s="102"/>
      <c r="FD91" s="102"/>
      <c r="FE91" s="102"/>
      <c r="FF91" s="102"/>
      <c r="FG91" s="102"/>
      <c r="FH91" s="102"/>
      <c r="FI91" s="102"/>
      <c r="FJ91" s="102"/>
      <c r="FK91" s="102"/>
      <c r="FL91" s="102"/>
      <c r="FM91" s="102"/>
      <c r="FN91" s="102"/>
      <c r="FO91" s="102"/>
      <c r="FP91" s="102"/>
      <c r="FQ91" s="102"/>
      <c r="FR91" s="102"/>
      <c r="FS91" s="102"/>
      <c r="FT91" s="102"/>
      <c r="FU91" s="102"/>
      <c r="FV91" s="102"/>
      <c r="FW91" s="102"/>
      <c r="FX91" s="102"/>
      <c r="FY91" s="102"/>
      <c r="FZ91" s="102"/>
      <c r="GA91" s="102"/>
      <c r="GB91" s="102"/>
      <c r="GC91" s="102"/>
      <c r="GD91" s="102"/>
      <c r="GE91" s="102"/>
      <c r="GF91" s="102"/>
      <c r="GG91" s="102"/>
      <c r="GH91" s="102"/>
      <c r="GI91" s="102"/>
      <c r="GJ91" s="102"/>
      <c r="GK91" s="102"/>
      <c r="GL91" s="102"/>
      <c r="GM91" s="102"/>
      <c r="GN91" s="102"/>
      <c r="GO91" s="102"/>
      <c r="GP91" s="102"/>
      <c r="GQ91" s="102"/>
      <c r="GR91" s="102"/>
      <c r="GS91" s="102"/>
      <c r="GT91" s="102"/>
      <c r="GU91" s="102"/>
      <c r="GV91" s="102"/>
      <c r="GW91" s="102"/>
      <c r="GX91" s="102"/>
      <c r="GY91" s="102"/>
      <c r="GZ91" s="102"/>
      <c r="HA91" s="102"/>
      <c r="HB91" s="102"/>
      <c r="HC91" s="102"/>
      <c r="HD91" s="102"/>
      <c r="HE91" s="102"/>
      <c r="HF91" s="102"/>
      <c r="HG91" s="102"/>
      <c r="HH91" s="102"/>
      <c r="HI91" s="102"/>
      <c r="HJ91" s="102"/>
      <c r="HK91" s="102"/>
      <c r="HL91" s="102"/>
      <c r="HM91" s="102"/>
      <c r="HN91" s="102"/>
      <c r="HO91" s="102"/>
      <c r="HP91" s="102"/>
      <c r="HQ91" s="102"/>
      <c r="HR91" s="102"/>
      <c r="HS91" s="102"/>
      <c r="HT91" s="102"/>
      <c r="HU91" s="102"/>
      <c r="HV91" s="102"/>
      <c r="HW91" s="102"/>
      <c r="HX91" s="102"/>
      <c r="HY91" s="102"/>
      <c r="HZ91" s="102"/>
      <c r="IA91" s="102"/>
      <c r="IB91" s="102"/>
      <c r="IC91" s="102"/>
      <c r="ID91" s="102"/>
      <c r="IE91" s="102"/>
      <c r="IF91" s="102"/>
      <c r="IG91" s="102"/>
      <c r="IH91" s="102"/>
      <c r="II91" s="102"/>
      <c r="IJ91" s="102"/>
      <c r="IK91" s="102"/>
      <c r="IL91" s="102"/>
      <c r="IM91" s="102"/>
      <c r="IN91" s="102"/>
      <c r="IO91" s="102"/>
      <c r="IP91" s="102"/>
      <c r="IQ91" s="102"/>
      <c r="IR91" s="102"/>
      <c r="IS91" s="102"/>
      <c r="IT91" s="102"/>
      <c r="IU91" s="102"/>
      <c r="IV91" s="102"/>
    </row>
    <row r="92" spans="1:256" ht="15" customHeight="1">
      <c r="A92" s="1881" t="s">
        <v>82</v>
      </c>
      <c r="B92" s="1926" t="s">
        <v>1459</v>
      </c>
      <c r="C92" s="102" t="s">
        <v>1460</v>
      </c>
      <c r="D92" s="1879" t="s">
        <v>2666</v>
      </c>
      <c r="E92" s="2040">
        <v>0</v>
      </c>
      <c r="F92" s="229">
        <v>0</v>
      </c>
      <c r="G92" s="1893">
        <f t="shared" si="4"/>
        <v>0</v>
      </c>
      <c r="I92" s="102"/>
      <c r="J92" s="102"/>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102"/>
      <c r="BA92" s="102"/>
      <c r="BB92" s="102"/>
      <c r="BC92" s="102"/>
      <c r="BD92" s="102"/>
      <c r="BE92" s="102"/>
      <c r="BF92" s="102"/>
      <c r="BG92" s="102"/>
      <c r="BH92" s="102"/>
      <c r="BI92" s="102"/>
      <c r="BJ92" s="102"/>
      <c r="BK92" s="102"/>
      <c r="BL92" s="102"/>
      <c r="BM92" s="102"/>
      <c r="BN92" s="102"/>
      <c r="BO92" s="102"/>
      <c r="BP92" s="102"/>
      <c r="BQ92" s="102"/>
      <c r="BR92" s="102"/>
      <c r="BS92" s="102"/>
      <c r="BT92" s="102"/>
      <c r="BU92" s="102"/>
      <c r="BV92" s="102"/>
      <c r="BW92" s="102"/>
      <c r="BX92" s="102"/>
      <c r="BY92" s="102"/>
      <c r="BZ92" s="102"/>
      <c r="CA92" s="102"/>
      <c r="CB92" s="102"/>
      <c r="CC92" s="102"/>
      <c r="CD92" s="102"/>
      <c r="CE92" s="102"/>
      <c r="CF92" s="102"/>
      <c r="CG92" s="102"/>
      <c r="CH92" s="102"/>
      <c r="CI92" s="102"/>
      <c r="CJ92" s="102"/>
      <c r="CK92" s="102"/>
      <c r="CL92" s="102"/>
      <c r="CM92" s="102"/>
      <c r="CN92" s="102"/>
      <c r="CO92" s="102"/>
      <c r="CP92" s="102"/>
      <c r="CQ92" s="102"/>
      <c r="CR92" s="102"/>
      <c r="CS92" s="102"/>
      <c r="CT92" s="102"/>
      <c r="CU92" s="102"/>
      <c r="CV92" s="102"/>
      <c r="CW92" s="102"/>
      <c r="CX92" s="102"/>
      <c r="CY92" s="102"/>
      <c r="CZ92" s="102"/>
      <c r="DA92" s="102"/>
      <c r="DB92" s="102"/>
      <c r="DC92" s="102"/>
      <c r="DD92" s="102"/>
      <c r="DE92" s="102"/>
      <c r="DF92" s="102"/>
      <c r="DG92" s="102"/>
      <c r="DH92" s="102"/>
      <c r="DI92" s="102"/>
      <c r="DJ92" s="102"/>
      <c r="DK92" s="102"/>
      <c r="DL92" s="102"/>
      <c r="DM92" s="102"/>
      <c r="DN92" s="102"/>
      <c r="DO92" s="102"/>
      <c r="DP92" s="102"/>
      <c r="DQ92" s="102"/>
      <c r="DR92" s="102"/>
      <c r="DS92" s="102"/>
      <c r="DT92" s="102"/>
      <c r="DU92" s="102"/>
      <c r="DV92" s="102"/>
      <c r="DW92" s="102"/>
      <c r="DX92" s="102"/>
      <c r="DY92" s="102"/>
      <c r="DZ92" s="102"/>
      <c r="EA92" s="102"/>
      <c r="EB92" s="102"/>
      <c r="EC92" s="102"/>
      <c r="ED92" s="102"/>
      <c r="EE92" s="102"/>
      <c r="EF92" s="102"/>
      <c r="EG92" s="102"/>
      <c r="EH92" s="102"/>
      <c r="EI92" s="102"/>
      <c r="EJ92" s="102"/>
      <c r="EK92" s="102"/>
      <c r="EL92" s="102"/>
      <c r="EM92" s="102"/>
      <c r="EN92" s="102"/>
      <c r="EO92" s="102"/>
      <c r="EP92" s="102"/>
      <c r="EQ92" s="102"/>
      <c r="ER92" s="102"/>
      <c r="ES92" s="102"/>
      <c r="ET92" s="102"/>
      <c r="EU92" s="102"/>
      <c r="EV92" s="102"/>
      <c r="EW92" s="102"/>
      <c r="EX92" s="102"/>
      <c r="EY92" s="102"/>
      <c r="EZ92" s="102"/>
      <c r="FA92" s="102"/>
      <c r="FB92" s="102"/>
      <c r="FC92" s="102"/>
      <c r="FD92" s="102"/>
      <c r="FE92" s="102"/>
      <c r="FF92" s="102"/>
      <c r="FG92" s="102"/>
      <c r="FH92" s="102"/>
      <c r="FI92" s="102"/>
      <c r="FJ92" s="102"/>
      <c r="FK92" s="102"/>
      <c r="FL92" s="102"/>
      <c r="FM92" s="102"/>
      <c r="FN92" s="102"/>
      <c r="FO92" s="102"/>
      <c r="FP92" s="102"/>
      <c r="FQ92" s="102"/>
      <c r="FR92" s="102"/>
      <c r="FS92" s="102"/>
      <c r="FT92" s="102"/>
      <c r="FU92" s="102"/>
      <c r="FV92" s="102"/>
      <c r="FW92" s="102"/>
      <c r="FX92" s="102"/>
      <c r="FY92" s="102"/>
      <c r="FZ92" s="102"/>
      <c r="GA92" s="102"/>
      <c r="GB92" s="102"/>
      <c r="GC92" s="102"/>
      <c r="GD92" s="102"/>
      <c r="GE92" s="102"/>
      <c r="GF92" s="102"/>
      <c r="GG92" s="102"/>
      <c r="GH92" s="102"/>
      <c r="GI92" s="102"/>
      <c r="GJ92" s="102"/>
      <c r="GK92" s="102"/>
      <c r="GL92" s="102"/>
      <c r="GM92" s="102"/>
      <c r="GN92" s="102"/>
      <c r="GO92" s="102"/>
      <c r="GP92" s="102"/>
      <c r="GQ92" s="102"/>
      <c r="GR92" s="102"/>
      <c r="GS92" s="102"/>
      <c r="GT92" s="102"/>
      <c r="GU92" s="102"/>
      <c r="GV92" s="102"/>
      <c r="GW92" s="102"/>
      <c r="GX92" s="102"/>
      <c r="GY92" s="102"/>
      <c r="GZ92" s="102"/>
      <c r="HA92" s="102"/>
      <c r="HB92" s="102"/>
      <c r="HC92" s="102"/>
      <c r="HD92" s="102"/>
      <c r="HE92" s="102"/>
      <c r="HF92" s="102"/>
      <c r="HG92" s="102"/>
      <c r="HH92" s="102"/>
      <c r="HI92" s="102"/>
      <c r="HJ92" s="102"/>
      <c r="HK92" s="102"/>
      <c r="HL92" s="102"/>
      <c r="HM92" s="102"/>
      <c r="HN92" s="102"/>
      <c r="HO92" s="102"/>
      <c r="HP92" s="102"/>
      <c r="HQ92" s="102"/>
      <c r="HR92" s="102"/>
      <c r="HS92" s="102"/>
      <c r="HT92" s="102"/>
      <c r="HU92" s="102"/>
      <c r="HV92" s="102"/>
      <c r="HW92" s="102"/>
      <c r="HX92" s="102"/>
      <c r="HY92" s="102"/>
      <c r="HZ92" s="102"/>
      <c r="IA92" s="102"/>
      <c r="IB92" s="102"/>
      <c r="IC92" s="102"/>
      <c r="ID92" s="102"/>
      <c r="IE92" s="102"/>
      <c r="IF92" s="102"/>
      <c r="IG92" s="102"/>
      <c r="IH92" s="102"/>
      <c r="II92" s="102"/>
      <c r="IJ92" s="102"/>
      <c r="IK92" s="102"/>
      <c r="IL92" s="102"/>
      <c r="IM92" s="102"/>
      <c r="IN92" s="102"/>
      <c r="IO92" s="102"/>
      <c r="IP92" s="102"/>
      <c r="IQ92" s="102"/>
      <c r="IR92" s="102"/>
      <c r="IS92" s="102"/>
      <c r="IT92" s="102"/>
      <c r="IU92" s="102"/>
      <c r="IV92" s="102"/>
    </row>
    <row r="93" spans="1:256" ht="15" customHeight="1">
      <c r="A93" s="1881" t="s">
        <v>83</v>
      </c>
      <c r="B93" s="1926" t="s">
        <v>1461</v>
      </c>
      <c r="C93" s="102" t="s">
        <v>1462</v>
      </c>
      <c r="D93" s="1879" t="s">
        <v>3476</v>
      </c>
      <c r="E93" s="2040">
        <v>0</v>
      </c>
      <c r="F93" s="229">
        <v>0</v>
      </c>
      <c r="G93" s="1893">
        <f t="shared" si="4"/>
        <v>0</v>
      </c>
      <c r="I93" s="102"/>
      <c r="J93" s="102"/>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2"/>
      <c r="AH93" s="102"/>
      <c r="AI93" s="102"/>
      <c r="AJ93" s="102"/>
      <c r="AK93" s="102"/>
      <c r="AL93" s="102"/>
      <c r="AM93" s="102"/>
      <c r="AN93" s="102"/>
      <c r="AO93" s="102"/>
      <c r="AP93" s="102"/>
      <c r="AQ93" s="102"/>
      <c r="AR93" s="102"/>
      <c r="AS93" s="102"/>
      <c r="AT93" s="102"/>
      <c r="AU93" s="102"/>
      <c r="AV93" s="102"/>
      <c r="AW93" s="102"/>
      <c r="AX93" s="102"/>
      <c r="AY93" s="102"/>
      <c r="AZ93" s="102"/>
      <c r="BA93" s="102"/>
      <c r="BB93" s="102"/>
      <c r="BC93" s="102"/>
      <c r="BD93" s="102"/>
      <c r="BE93" s="102"/>
      <c r="BF93" s="102"/>
      <c r="BG93" s="102"/>
      <c r="BH93" s="102"/>
      <c r="BI93" s="102"/>
      <c r="BJ93" s="102"/>
      <c r="BK93" s="102"/>
      <c r="BL93" s="102"/>
      <c r="BM93" s="102"/>
      <c r="BN93" s="102"/>
      <c r="BO93" s="102"/>
      <c r="BP93" s="102"/>
      <c r="BQ93" s="102"/>
      <c r="BR93" s="102"/>
      <c r="BS93" s="102"/>
      <c r="BT93" s="102"/>
      <c r="BU93" s="102"/>
      <c r="BV93" s="102"/>
      <c r="BW93" s="102"/>
      <c r="BX93" s="102"/>
      <c r="BY93" s="102"/>
      <c r="BZ93" s="102"/>
      <c r="CA93" s="102"/>
      <c r="CB93" s="102"/>
      <c r="CC93" s="102"/>
      <c r="CD93" s="102"/>
      <c r="CE93" s="102"/>
      <c r="CF93" s="102"/>
      <c r="CG93" s="102"/>
      <c r="CH93" s="102"/>
      <c r="CI93" s="102"/>
      <c r="CJ93" s="102"/>
      <c r="CK93" s="102"/>
      <c r="CL93" s="102"/>
      <c r="CM93" s="102"/>
      <c r="CN93" s="102"/>
      <c r="CO93" s="102"/>
      <c r="CP93" s="102"/>
      <c r="CQ93" s="102"/>
      <c r="CR93" s="102"/>
      <c r="CS93" s="102"/>
      <c r="CT93" s="102"/>
      <c r="CU93" s="102"/>
      <c r="CV93" s="102"/>
      <c r="CW93" s="102"/>
      <c r="CX93" s="102"/>
      <c r="CY93" s="102"/>
      <c r="CZ93" s="102"/>
      <c r="DA93" s="102"/>
      <c r="DB93" s="102"/>
      <c r="DC93" s="102"/>
      <c r="DD93" s="102"/>
      <c r="DE93" s="102"/>
      <c r="DF93" s="102"/>
      <c r="DG93" s="102"/>
      <c r="DH93" s="102"/>
      <c r="DI93" s="102"/>
      <c r="DJ93" s="102"/>
      <c r="DK93" s="102"/>
      <c r="DL93" s="102"/>
      <c r="DM93" s="102"/>
      <c r="DN93" s="102"/>
      <c r="DO93" s="102"/>
      <c r="DP93" s="102"/>
      <c r="DQ93" s="102"/>
      <c r="DR93" s="102"/>
      <c r="DS93" s="102"/>
      <c r="DT93" s="102"/>
      <c r="DU93" s="102"/>
      <c r="DV93" s="102"/>
      <c r="DW93" s="102"/>
      <c r="DX93" s="102"/>
      <c r="DY93" s="102"/>
      <c r="DZ93" s="102"/>
      <c r="EA93" s="102"/>
      <c r="EB93" s="102"/>
      <c r="EC93" s="102"/>
      <c r="ED93" s="102"/>
      <c r="EE93" s="102"/>
      <c r="EF93" s="102"/>
      <c r="EG93" s="102"/>
      <c r="EH93" s="102"/>
      <c r="EI93" s="102"/>
      <c r="EJ93" s="102"/>
      <c r="EK93" s="102"/>
      <c r="EL93" s="102"/>
      <c r="EM93" s="102"/>
      <c r="EN93" s="102"/>
      <c r="EO93" s="102"/>
      <c r="EP93" s="102"/>
      <c r="EQ93" s="102"/>
      <c r="ER93" s="102"/>
      <c r="ES93" s="102"/>
      <c r="ET93" s="102"/>
      <c r="EU93" s="102"/>
      <c r="EV93" s="102"/>
      <c r="EW93" s="102"/>
      <c r="EX93" s="102"/>
      <c r="EY93" s="102"/>
      <c r="EZ93" s="102"/>
      <c r="FA93" s="102"/>
      <c r="FB93" s="102"/>
      <c r="FC93" s="102"/>
      <c r="FD93" s="102"/>
      <c r="FE93" s="102"/>
      <c r="FF93" s="102"/>
      <c r="FG93" s="102"/>
      <c r="FH93" s="102"/>
      <c r="FI93" s="102"/>
      <c r="FJ93" s="102"/>
      <c r="FK93" s="102"/>
      <c r="FL93" s="102"/>
      <c r="FM93" s="102"/>
      <c r="FN93" s="102"/>
      <c r="FO93" s="102"/>
      <c r="FP93" s="102"/>
      <c r="FQ93" s="102"/>
      <c r="FR93" s="102"/>
      <c r="FS93" s="102"/>
      <c r="FT93" s="102"/>
      <c r="FU93" s="102"/>
      <c r="FV93" s="102"/>
      <c r="FW93" s="102"/>
      <c r="FX93" s="102"/>
      <c r="FY93" s="102"/>
      <c r="FZ93" s="102"/>
      <c r="GA93" s="102"/>
      <c r="GB93" s="102"/>
      <c r="GC93" s="102"/>
      <c r="GD93" s="102"/>
      <c r="GE93" s="102"/>
      <c r="GF93" s="102"/>
      <c r="GG93" s="102"/>
      <c r="GH93" s="102"/>
      <c r="GI93" s="102"/>
      <c r="GJ93" s="102"/>
      <c r="GK93" s="102"/>
      <c r="GL93" s="102"/>
      <c r="GM93" s="102"/>
      <c r="GN93" s="102"/>
      <c r="GO93" s="102"/>
      <c r="GP93" s="102"/>
      <c r="GQ93" s="102"/>
      <c r="GR93" s="102"/>
      <c r="GS93" s="102"/>
      <c r="GT93" s="102"/>
      <c r="GU93" s="102"/>
      <c r="GV93" s="102"/>
      <c r="GW93" s="102"/>
      <c r="GX93" s="102"/>
      <c r="GY93" s="102"/>
      <c r="GZ93" s="102"/>
      <c r="HA93" s="102"/>
      <c r="HB93" s="102"/>
      <c r="HC93" s="102"/>
      <c r="HD93" s="102"/>
      <c r="HE93" s="102"/>
      <c r="HF93" s="102"/>
      <c r="HG93" s="102"/>
      <c r="HH93" s="102"/>
      <c r="HI93" s="102"/>
      <c r="HJ93" s="102"/>
      <c r="HK93" s="102"/>
      <c r="HL93" s="102"/>
      <c r="HM93" s="102"/>
      <c r="HN93" s="102"/>
      <c r="HO93" s="102"/>
      <c r="HP93" s="102"/>
      <c r="HQ93" s="102"/>
      <c r="HR93" s="102"/>
      <c r="HS93" s="102"/>
      <c r="HT93" s="102"/>
      <c r="HU93" s="102"/>
      <c r="HV93" s="102"/>
      <c r="HW93" s="102"/>
      <c r="HX93" s="102"/>
      <c r="HY93" s="102"/>
      <c r="HZ93" s="102"/>
      <c r="IA93" s="102"/>
      <c r="IB93" s="102"/>
      <c r="IC93" s="102"/>
      <c r="ID93" s="102"/>
      <c r="IE93" s="102"/>
      <c r="IF93" s="102"/>
      <c r="IG93" s="102"/>
      <c r="IH93" s="102"/>
      <c r="II93" s="102"/>
      <c r="IJ93" s="102"/>
      <c r="IK93" s="102"/>
      <c r="IL93" s="102"/>
      <c r="IM93" s="102"/>
      <c r="IN93" s="102"/>
      <c r="IO93" s="102"/>
      <c r="IP93" s="102"/>
      <c r="IQ93" s="102"/>
      <c r="IR93" s="102"/>
      <c r="IS93" s="102"/>
      <c r="IT93" s="102"/>
      <c r="IU93" s="102"/>
      <c r="IV93" s="102"/>
    </row>
    <row r="94" spans="1:256" ht="15" customHeight="1">
      <c r="A94" s="1881" t="s">
        <v>84</v>
      </c>
      <c r="B94" s="1926" t="s">
        <v>1463</v>
      </c>
      <c r="C94" s="102" t="s">
        <v>1464</v>
      </c>
      <c r="D94" s="1879" t="s">
        <v>3476</v>
      </c>
      <c r="E94" s="2040">
        <v>0</v>
      </c>
      <c r="F94" s="229">
        <v>0</v>
      </c>
      <c r="G94" s="1893">
        <f t="shared" si="4"/>
        <v>0</v>
      </c>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102"/>
      <c r="AN94" s="102"/>
      <c r="AO94" s="102"/>
      <c r="AP94" s="102"/>
      <c r="AQ94" s="102"/>
      <c r="AR94" s="102"/>
      <c r="AS94" s="102"/>
      <c r="AT94" s="102"/>
      <c r="AU94" s="102"/>
      <c r="AV94" s="102"/>
      <c r="AW94" s="102"/>
      <c r="AX94" s="102"/>
      <c r="AY94" s="102"/>
      <c r="AZ94" s="102"/>
      <c r="BA94" s="102"/>
      <c r="BB94" s="102"/>
      <c r="BC94" s="102"/>
      <c r="BD94" s="102"/>
      <c r="BE94" s="102"/>
      <c r="BF94" s="102"/>
      <c r="BG94" s="102"/>
      <c r="BH94" s="102"/>
      <c r="BI94" s="102"/>
      <c r="BJ94" s="102"/>
      <c r="BK94" s="102"/>
      <c r="BL94" s="102"/>
      <c r="BM94" s="102"/>
      <c r="BN94" s="102"/>
      <c r="BO94" s="102"/>
      <c r="BP94" s="102"/>
      <c r="BQ94" s="102"/>
      <c r="BR94" s="102"/>
      <c r="BS94" s="102"/>
      <c r="BT94" s="102"/>
      <c r="BU94" s="102"/>
      <c r="BV94" s="102"/>
      <c r="BW94" s="102"/>
      <c r="BX94" s="102"/>
      <c r="BY94" s="102"/>
      <c r="BZ94" s="102"/>
      <c r="CA94" s="102"/>
      <c r="CB94" s="102"/>
      <c r="CC94" s="102"/>
      <c r="CD94" s="102"/>
      <c r="CE94" s="102"/>
      <c r="CF94" s="102"/>
      <c r="CG94" s="102"/>
      <c r="CH94" s="102"/>
      <c r="CI94" s="102"/>
      <c r="CJ94" s="102"/>
      <c r="CK94" s="102"/>
      <c r="CL94" s="102"/>
      <c r="CM94" s="102"/>
      <c r="CN94" s="102"/>
      <c r="CO94" s="102"/>
      <c r="CP94" s="102"/>
      <c r="CQ94" s="102"/>
      <c r="CR94" s="102"/>
      <c r="CS94" s="102"/>
      <c r="CT94" s="102"/>
      <c r="CU94" s="102"/>
      <c r="CV94" s="102"/>
      <c r="CW94" s="102"/>
      <c r="CX94" s="102"/>
      <c r="CY94" s="102"/>
      <c r="CZ94" s="102"/>
      <c r="DA94" s="102"/>
      <c r="DB94" s="102"/>
      <c r="DC94" s="102"/>
      <c r="DD94" s="102"/>
      <c r="DE94" s="102"/>
      <c r="DF94" s="102"/>
      <c r="DG94" s="102"/>
      <c r="DH94" s="102"/>
      <c r="DI94" s="102"/>
      <c r="DJ94" s="102"/>
      <c r="DK94" s="102"/>
      <c r="DL94" s="102"/>
      <c r="DM94" s="102"/>
      <c r="DN94" s="102"/>
      <c r="DO94" s="102"/>
      <c r="DP94" s="102"/>
      <c r="DQ94" s="102"/>
      <c r="DR94" s="102"/>
      <c r="DS94" s="102"/>
      <c r="DT94" s="102"/>
      <c r="DU94" s="102"/>
      <c r="DV94" s="102"/>
      <c r="DW94" s="102"/>
      <c r="DX94" s="102"/>
      <c r="DY94" s="102"/>
      <c r="DZ94" s="102"/>
      <c r="EA94" s="102"/>
      <c r="EB94" s="102"/>
      <c r="EC94" s="102"/>
      <c r="ED94" s="102"/>
      <c r="EE94" s="102"/>
      <c r="EF94" s="102"/>
      <c r="EG94" s="102"/>
      <c r="EH94" s="102"/>
      <c r="EI94" s="102"/>
      <c r="EJ94" s="102"/>
      <c r="EK94" s="102"/>
      <c r="EL94" s="102"/>
      <c r="EM94" s="102"/>
      <c r="EN94" s="102"/>
      <c r="EO94" s="102"/>
      <c r="EP94" s="102"/>
      <c r="EQ94" s="102"/>
      <c r="ER94" s="102"/>
      <c r="ES94" s="102"/>
      <c r="ET94" s="102"/>
      <c r="EU94" s="102"/>
      <c r="EV94" s="102"/>
      <c r="EW94" s="102"/>
      <c r="EX94" s="102"/>
      <c r="EY94" s="102"/>
      <c r="EZ94" s="102"/>
      <c r="FA94" s="102"/>
      <c r="FB94" s="102"/>
      <c r="FC94" s="102"/>
      <c r="FD94" s="102"/>
      <c r="FE94" s="102"/>
      <c r="FF94" s="102"/>
      <c r="FG94" s="102"/>
      <c r="FH94" s="102"/>
      <c r="FI94" s="102"/>
      <c r="FJ94" s="102"/>
      <c r="FK94" s="102"/>
      <c r="FL94" s="102"/>
      <c r="FM94" s="102"/>
      <c r="FN94" s="102"/>
      <c r="FO94" s="102"/>
      <c r="FP94" s="102"/>
      <c r="FQ94" s="102"/>
      <c r="FR94" s="102"/>
      <c r="FS94" s="102"/>
      <c r="FT94" s="102"/>
      <c r="FU94" s="102"/>
      <c r="FV94" s="102"/>
      <c r="FW94" s="102"/>
      <c r="FX94" s="102"/>
      <c r="FY94" s="102"/>
      <c r="FZ94" s="102"/>
      <c r="GA94" s="102"/>
      <c r="GB94" s="102"/>
      <c r="GC94" s="102"/>
      <c r="GD94" s="102"/>
      <c r="GE94" s="102"/>
      <c r="GF94" s="102"/>
      <c r="GG94" s="102"/>
      <c r="GH94" s="102"/>
      <c r="GI94" s="102"/>
      <c r="GJ94" s="102"/>
      <c r="GK94" s="102"/>
      <c r="GL94" s="102"/>
      <c r="GM94" s="102"/>
      <c r="GN94" s="102"/>
      <c r="GO94" s="102"/>
      <c r="GP94" s="102"/>
      <c r="GQ94" s="102"/>
      <c r="GR94" s="102"/>
      <c r="GS94" s="102"/>
      <c r="GT94" s="102"/>
      <c r="GU94" s="102"/>
      <c r="GV94" s="102"/>
      <c r="GW94" s="102"/>
      <c r="GX94" s="102"/>
      <c r="GY94" s="102"/>
      <c r="GZ94" s="102"/>
      <c r="HA94" s="102"/>
      <c r="HB94" s="102"/>
      <c r="HC94" s="102"/>
      <c r="HD94" s="102"/>
      <c r="HE94" s="102"/>
      <c r="HF94" s="102"/>
      <c r="HG94" s="102"/>
      <c r="HH94" s="102"/>
      <c r="HI94" s="102"/>
      <c r="HJ94" s="102"/>
      <c r="HK94" s="102"/>
      <c r="HL94" s="102"/>
      <c r="HM94" s="102"/>
      <c r="HN94" s="102"/>
      <c r="HO94" s="102"/>
      <c r="HP94" s="102"/>
      <c r="HQ94" s="102"/>
      <c r="HR94" s="102"/>
      <c r="HS94" s="102"/>
      <c r="HT94" s="102"/>
      <c r="HU94" s="102"/>
      <c r="HV94" s="102"/>
      <c r="HW94" s="102"/>
      <c r="HX94" s="102"/>
      <c r="HY94" s="102"/>
      <c r="HZ94" s="102"/>
      <c r="IA94" s="102"/>
      <c r="IB94" s="102"/>
      <c r="IC94" s="102"/>
      <c r="ID94" s="102"/>
      <c r="IE94" s="102"/>
      <c r="IF94" s="102"/>
      <c r="IG94" s="102"/>
      <c r="IH94" s="102"/>
      <c r="II94" s="102"/>
      <c r="IJ94" s="102"/>
      <c r="IK94" s="102"/>
      <c r="IL94" s="102"/>
      <c r="IM94" s="102"/>
      <c r="IN94" s="102"/>
      <c r="IO94" s="102"/>
      <c r="IP94" s="102"/>
      <c r="IQ94" s="102"/>
      <c r="IR94" s="102"/>
      <c r="IS94" s="102"/>
      <c r="IT94" s="102"/>
      <c r="IU94" s="102"/>
      <c r="IV94" s="102"/>
    </row>
    <row r="95" spans="1:256" ht="15" customHeight="1">
      <c r="A95" s="1881" t="s">
        <v>85</v>
      </c>
      <c r="B95" s="1926"/>
      <c r="C95" s="1882" t="s">
        <v>1465</v>
      </c>
      <c r="D95" s="1896"/>
      <c r="E95" s="2041">
        <f>SUM(E88:E94)</f>
        <v>142740142.99000001</v>
      </c>
      <c r="F95" s="1898">
        <f>SUM(F88:F94)</f>
        <v>142689019.97</v>
      </c>
      <c r="G95" s="1899">
        <f>SUM(G88:G94)</f>
        <v>51123.020000000251</v>
      </c>
      <c r="I95" s="102"/>
      <c r="J95" s="102"/>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c r="AM95" s="102"/>
      <c r="AN95" s="102"/>
      <c r="AO95" s="102"/>
      <c r="AP95" s="102"/>
      <c r="AQ95" s="102"/>
      <c r="AR95" s="102"/>
      <c r="AS95" s="102"/>
      <c r="AT95" s="102"/>
      <c r="AU95" s="102"/>
      <c r="AV95" s="102"/>
      <c r="AW95" s="102"/>
      <c r="AX95" s="102"/>
      <c r="AY95" s="102"/>
      <c r="AZ95" s="102"/>
      <c r="BA95" s="102"/>
      <c r="BB95" s="102"/>
      <c r="BC95" s="102"/>
      <c r="BD95" s="102"/>
      <c r="BE95" s="102"/>
      <c r="BF95" s="102"/>
      <c r="BG95" s="102"/>
      <c r="BH95" s="102"/>
      <c r="BI95" s="102"/>
      <c r="BJ95" s="102"/>
      <c r="BK95" s="102"/>
      <c r="BL95" s="102"/>
      <c r="BM95" s="102"/>
      <c r="BN95" s="102"/>
      <c r="BO95" s="102"/>
      <c r="BP95" s="102"/>
      <c r="BQ95" s="102"/>
      <c r="BR95" s="102"/>
      <c r="BS95" s="102"/>
      <c r="BT95" s="102"/>
      <c r="BU95" s="102"/>
      <c r="BV95" s="102"/>
      <c r="BW95" s="102"/>
      <c r="BX95" s="102"/>
      <c r="BY95" s="102"/>
      <c r="BZ95" s="102"/>
      <c r="CA95" s="102"/>
      <c r="CB95" s="102"/>
      <c r="CC95" s="102"/>
      <c r="CD95" s="102"/>
      <c r="CE95" s="102"/>
      <c r="CF95" s="102"/>
      <c r="CG95" s="102"/>
      <c r="CH95" s="102"/>
      <c r="CI95" s="102"/>
      <c r="CJ95" s="102"/>
      <c r="CK95" s="102"/>
      <c r="CL95" s="102"/>
      <c r="CM95" s="102"/>
      <c r="CN95" s="102"/>
      <c r="CO95" s="102"/>
      <c r="CP95" s="102"/>
      <c r="CQ95" s="102"/>
      <c r="CR95" s="102"/>
      <c r="CS95" s="102"/>
      <c r="CT95" s="102"/>
      <c r="CU95" s="102"/>
      <c r="CV95" s="102"/>
      <c r="CW95" s="102"/>
      <c r="CX95" s="102"/>
      <c r="CY95" s="102"/>
      <c r="CZ95" s="102"/>
      <c r="DA95" s="102"/>
      <c r="DB95" s="102"/>
      <c r="DC95" s="102"/>
      <c r="DD95" s="102"/>
      <c r="DE95" s="102"/>
      <c r="DF95" s="102"/>
      <c r="DG95" s="102"/>
      <c r="DH95" s="102"/>
      <c r="DI95" s="102"/>
      <c r="DJ95" s="102"/>
      <c r="DK95" s="102"/>
      <c r="DL95" s="102"/>
      <c r="DM95" s="102"/>
      <c r="DN95" s="102"/>
      <c r="DO95" s="102"/>
      <c r="DP95" s="102"/>
      <c r="DQ95" s="102"/>
      <c r="DR95" s="102"/>
      <c r="DS95" s="102"/>
      <c r="DT95" s="102"/>
      <c r="DU95" s="102"/>
      <c r="DV95" s="102"/>
      <c r="DW95" s="102"/>
      <c r="DX95" s="102"/>
      <c r="DY95" s="102"/>
      <c r="DZ95" s="102"/>
      <c r="EA95" s="102"/>
      <c r="EB95" s="102"/>
      <c r="EC95" s="102"/>
      <c r="ED95" s="102"/>
      <c r="EE95" s="102"/>
      <c r="EF95" s="102"/>
      <c r="EG95" s="102"/>
      <c r="EH95" s="102"/>
      <c r="EI95" s="102"/>
      <c r="EJ95" s="102"/>
      <c r="EK95" s="102"/>
      <c r="EL95" s="102"/>
      <c r="EM95" s="102"/>
      <c r="EN95" s="102"/>
      <c r="EO95" s="102"/>
      <c r="EP95" s="102"/>
      <c r="EQ95" s="102"/>
      <c r="ER95" s="102"/>
      <c r="ES95" s="102"/>
      <c r="ET95" s="102"/>
      <c r="EU95" s="102"/>
      <c r="EV95" s="102"/>
      <c r="EW95" s="102"/>
      <c r="EX95" s="102"/>
      <c r="EY95" s="102"/>
      <c r="EZ95" s="102"/>
      <c r="FA95" s="102"/>
      <c r="FB95" s="102"/>
      <c r="FC95" s="102"/>
      <c r="FD95" s="102"/>
      <c r="FE95" s="102"/>
      <c r="FF95" s="102"/>
      <c r="FG95" s="102"/>
      <c r="FH95" s="102"/>
      <c r="FI95" s="102"/>
      <c r="FJ95" s="102"/>
      <c r="FK95" s="102"/>
      <c r="FL95" s="102"/>
      <c r="FM95" s="102"/>
      <c r="FN95" s="102"/>
      <c r="FO95" s="102"/>
      <c r="FP95" s="102"/>
      <c r="FQ95" s="102"/>
      <c r="FR95" s="102"/>
      <c r="FS95" s="102"/>
      <c r="FT95" s="102"/>
      <c r="FU95" s="102"/>
      <c r="FV95" s="102"/>
      <c r="FW95" s="102"/>
      <c r="FX95" s="102"/>
      <c r="FY95" s="102"/>
      <c r="FZ95" s="102"/>
      <c r="GA95" s="102"/>
      <c r="GB95" s="102"/>
      <c r="GC95" s="102"/>
      <c r="GD95" s="102"/>
      <c r="GE95" s="102"/>
      <c r="GF95" s="102"/>
      <c r="GG95" s="102"/>
      <c r="GH95" s="102"/>
      <c r="GI95" s="102"/>
      <c r="GJ95" s="102"/>
      <c r="GK95" s="102"/>
      <c r="GL95" s="102"/>
      <c r="GM95" s="102"/>
      <c r="GN95" s="102"/>
      <c r="GO95" s="102"/>
      <c r="GP95" s="102"/>
      <c r="GQ95" s="102"/>
      <c r="GR95" s="102"/>
      <c r="GS95" s="102"/>
      <c r="GT95" s="102"/>
      <c r="GU95" s="102"/>
      <c r="GV95" s="102"/>
      <c r="GW95" s="102"/>
      <c r="GX95" s="102"/>
      <c r="GY95" s="102"/>
      <c r="GZ95" s="102"/>
      <c r="HA95" s="102"/>
      <c r="HB95" s="102"/>
      <c r="HC95" s="102"/>
      <c r="HD95" s="102"/>
      <c r="HE95" s="102"/>
      <c r="HF95" s="102"/>
      <c r="HG95" s="102"/>
      <c r="HH95" s="102"/>
      <c r="HI95" s="102"/>
      <c r="HJ95" s="102"/>
      <c r="HK95" s="102"/>
      <c r="HL95" s="102"/>
      <c r="HM95" s="102"/>
      <c r="HN95" s="102"/>
      <c r="HO95" s="102"/>
      <c r="HP95" s="102"/>
      <c r="HQ95" s="102"/>
      <c r="HR95" s="102"/>
      <c r="HS95" s="102"/>
      <c r="HT95" s="102"/>
      <c r="HU95" s="102"/>
      <c r="HV95" s="102"/>
      <c r="HW95" s="102"/>
      <c r="HX95" s="102"/>
      <c r="HY95" s="102"/>
      <c r="HZ95" s="102"/>
      <c r="IA95" s="102"/>
      <c r="IB95" s="102"/>
      <c r="IC95" s="102"/>
      <c r="ID95" s="102"/>
      <c r="IE95" s="102"/>
      <c r="IF95" s="102"/>
      <c r="IG95" s="102"/>
      <c r="IH95" s="102"/>
      <c r="II95" s="102"/>
      <c r="IJ95" s="102"/>
      <c r="IK95" s="102"/>
      <c r="IL95" s="102"/>
      <c r="IM95" s="102"/>
      <c r="IN95" s="102"/>
      <c r="IO95" s="102"/>
      <c r="IP95" s="102"/>
      <c r="IQ95" s="102"/>
      <c r="IR95" s="102"/>
      <c r="IS95" s="102"/>
      <c r="IT95" s="102"/>
      <c r="IU95" s="102"/>
      <c r="IV95" s="102"/>
    </row>
    <row r="96" spans="1:256" ht="15" customHeight="1">
      <c r="A96" s="1877"/>
      <c r="B96" s="1938" t="s">
        <v>1466</v>
      </c>
      <c r="C96" s="1902"/>
      <c r="D96" s="1896"/>
      <c r="E96" s="2040"/>
      <c r="F96" s="1894"/>
      <c r="G96" s="1893"/>
      <c r="I96" s="102"/>
      <c r="J96" s="102"/>
      <c r="K96" s="102"/>
      <c r="L96" s="102"/>
      <c r="M96" s="102"/>
      <c r="N96" s="102"/>
      <c r="O96" s="102"/>
      <c r="P96" s="102"/>
      <c r="Q96" s="102"/>
      <c r="R96" s="102"/>
      <c r="S96" s="102"/>
      <c r="T96" s="102"/>
      <c r="U96" s="102"/>
      <c r="V96" s="102"/>
      <c r="W96" s="102"/>
      <c r="X96" s="102"/>
      <c r="Y96" s="102"/>
      <c r="Z96" s="102"/>
      <c r="AA96" s="102"/>
      <c r="AB96" s="102"/>
      <c r="AC96" s="102"/>
      <c r="AD96" s="102"/>
      <c r="AE96" s="102"/>
      <c r="AF96" s="102"/>
      <c r="AG96" s="102"/>
      <c r="AH96" s="102"/>
      <c r="AI96" s="102"/>
      <c r="AJ96" s="102"/>
      <c r="AK96" s="102"/>
      <c r="AL96" s="102"/>
      <c r="AM96" s="102"/>
      <c r="AN96" s="102"/>
      <c r="AO96" s="102"/>
      <c r="AP96" s="102"/>
      <c r="AQ96" s="102"/>
      <c r="AR96" s="102"/>
      <c r="AS96" s="102"/>
      <c r="AT96" s="102"/>
      <c r="AU96" s="102"/>
      <c r="AV96" s="102"/>
      <c r="AW96" s="102"/>
      <c r="AX96" s="102"/>
      <c r="AY96" s="102"/>
      <c r="AZ96" s="102"/>
      <c r="BA96" s="102"/>
      <c r="BB96" s="102"/>
      <c r="BC96" s="102"/>
      <c r="BD96" s="102"/>
      <c r="BE96" s="102"/>
      <c r="BF96" s="102"/>
      <c r="BG96" s="102"/>
      <c r="BH96" s="102"/>
      <c r="BI96" s="102"/>
      <c r="BJ96" s="102"/>
      <c r="BK96" s="102"/>
      <c r="BL96" s="102"/>
      <c r="BM96" s="102"/>
      <c r="BN96" s="102"/>
      <c r="BO96" s="102"/>
      <c r="BP96" s="102"/>
      <c r="BQ96" s="102"/>
      <c r="BR96" s="102"/>
      <c r="BS96" s="102"/>
      <c r="BT96" s="102"/>
      <c r="BU96" s="102"/>
      <c r="BV96" s="102"/>
      <c r="BW96" s="102"/>
      <c r="BX96" s="102"/>
      <c r="BY96" s="102"/>
      <c r="BZ96" s="102"/>
      <c r="CA96" s="102"/>
      <c r="CB96" s="102"/>
      <c r="CC96" s="102"/>
      <c r="CD96" s="102"/>
      <c r="CE96" s="102"/>
      <c r="CF96" s="102"/>
      <c r="CG96" s="102"/>
      <c r="CH96" s="102"/>
      <c r="CI96" s="102"/>
      <c r="CJ96" s="102"/>
      <c r="CK96" s="102"/>
      <c r="CL96" s="102"/>
      <c r="CM96" s="102"/>
      <c r="CN96" s="102"/>
      <c r="CO96" s="102"/>
      <c r="CP96" s="102"/>
      <c r="CQ96" s="102"/>
      <c r="CR96" s="102"/>
      <c r="CS96" s="102"/>
      <c r="CT96" s="102"/>
      <c r="CU96" s="102"/>
      <c r="CV96" s="102"/>
      <c r="CW96" s="102"/>
      <c r="CX96" s="102"/>
      <c r="CY96" s="102"/>
      <c r="CZ96" s="102"/>
      <c r="DA96" s="102"/>
      <c r="DB96" s="102"/>
      <c r="DC96" s="102"/>
      <c r="DD96" s="102"/>
      <c r="DE96" s="102"/>
      <c r="DF96" s="102"/>
      <c r="DG96" s="102"/>
      <c r="DH96" s="102"/>
      <c r="DI96" s="102"/>
      <c r="DJ96" s="102"/>
      <c r="DK96" s="102"/>
      <c r="DL96" s="102"/>
      <c r="DM96" s="102"/>
      <c r="DN96" s="102"/>
      <c r="DO96" s="102"/>
      <c r="DP96" s="102"/>
      <c r="DQ96" s="102"/>
      <c r="DR96" s="102"/>
      <c r="DS96" s="102"/>
      <c r="DT96" s="102"/>
      <c r="DU96" s="102"/>
      <c r="DV96" s="102"/>
      <c r="DW96" s="102"/>
      <c r="DX96" s="102"/>
      <c r="DY96" s="102"/>
      <c r="DZ96" s="102"/>
      <c r="EA96" s="102"/>
      <c r="EB96" s="102"/>
      <c r="EC96" s="102"/>
      <c r="ED96" s="102"/>
      <c r="EE96" s="102"/>
      <c r="EF96" s="102"/>
      <c r="EG96" s="102"/>
      <c r="EH96" s="102"/>
      <c r="EI96" s="102"/>
      <c r="EJ96" s="102"/>
      <c r="EK96" s="102"/>
      <c r="EL96" s="102"/>
      <c r="EM96" s="102"/>
      <c r="EN96" s="102"/>
      <c r="EO96" s="102"/>
      <c r="EP96" s="102"/>
      <c r="EQ96" s="102"/>
      <c r="ER96" s="102"/>
      <c r="ES96" s="102"/>
      <c r="ET96" s="102"/>
      <c r="EU96" s="102"/>
      <c r="EV96" s="102"/>
      <c r="EW96" s="102"/>
      <c r="EX96" s="102"/>
      <c r="EY96" s="102"/>
      <c r="EZ96" s="102"/>
      <c r="FA96" s="102"/>
      <c r="FB96" s="102"/>
      <c r="FC96" s="102"/>
      <c r="FD96" s="102"/>
      <c r="FE96" s="102"/>
      <c r="FF96" s="102"/>
      <c r="FG96" s="102"/>
      <c r="FH96" s="102"/>
      <c r="FI96" s="102"/>
      <c r="FJ96" s="102"/>
      <c r="FK96" s="102"/>
      <c r="FL96" s="102"/>
      <c r="FM96" s="102"/>
      <c r="FN96" s="102"/>
      <c r="FO96" s="102"/>
      <c r="FP96" s="102"/>
      <c r="FQ96" s="102"/>
      <c r="FR96" s="102"/>
      <c r="FS96" s="102"/>
      <c r="FT96" s="102"/>
      <c r="FU96" s="102"/>
      <c r="FV96" s="102"/>
      <c r="FW96" s="102"/>
      <c r="FX96" s="102"/>
      <c r="FY96" s="102"/>
      <c r="FZ96" s="102"/>
      <c r="GA96" s="102"/>
      <c r="GB96" s="102"/>
      <c r="GC96" s="102"/>
      <c r="GD96" s="102"/>
      <c r="GE96" s="102"/>
      <c r="GF96" s="102"/>
      <c r="GG96" s="102"/>
      <c r="GH96" s="102"/>
      <c r="GI96" s="102"/>
      <c r="GJ96" s="102"/>
      <c r="GK96" s="102"/>
      <c r="GL96" s="102"/>
      <c r="GM96" s="102"/>
      <c r="GN96" s="102"/>
      <c r="GO96" s="102"/>
      <c r="GP96" s="102"/>
      <c r="GQ96" s="102"/>
      <c r="GR96" s="102"/>
      <c r="GS96" s="102"/>
      <c r="GT96" s="102"/>
      <c r="GU96" s="102"/>
      <c r="GV96" s="102"/>
      <c r="GW96" s="102"/>
      <c r="GX96" s="102"/>
      <c r="GY96" s="102"/>
      <c r="GZ96" s="102"/>
      <c r="HA96" s="102"/>
      <c r="HB96" s="102"/>
      <c r="HC96" s="102"/>
      <c r="HD96" s="102"/>
      <c r="HE96" s="102"/>
      <c r="HF96" s="102"/>
      <c r="HG96" s="102"/>
      <c r="HH96" s="102"/>
      <c r="HI96" s="102"/>
      <c r="HJ96" s="102"/>
      <c r="HK96" s="102"/>
      <c r="HL96" s="102"/>
      <c r="HM96" s="102"/>
      <c r="HN96" s="102"/>
      <c r="HO96" s="102"/>
      <c r="HP96" s="102"/>
      <c r="HQ96" s="102"/>
      <c r="HR96" s="102"/>
      <c r="HS96" s="102"/>
      <c r="HT96" s="102"/>
      <c r="HU96" s="102"/>
      <c r="HV96" s="102"/>
      <c r="HW96" s="102"/>
      <c r="HX96" s="102"/>
      <c r="HY96" s="102"/>
      <c r="HZ96" s="102"/>
      <c r="IA96" s="102"/>
      <c r="IB96" s="102"/>
      <c r="IC96" s="102"/>
      <c r="ID96" s="102"/>
      <c r="IE96" s="102"/>
      <c r="IF96" s="102"/>
      <c r="IG96" s="102"/>
      <c r="IH96" s="102"/>
      <c r="II96" s="102"/>
      <c r="IJ96" s="102"/>
      <c r="IK96" s="102"/>
      <c r="IL96" s="102"/>
      <c r="IM96" s="102"/>
      <c r="IN96" s="102"/>
      <c r="IO96" s="102"/>
      <c r="IP96" s="102"/>
      <c r="IQ96" s="102"/>
      <c r="IR96" s="102"/>
      <c r="IS96" s="102"/>
      <c r="IT96" s="102"/>
      <c r="IU96" s="102"/>
      <c r="IV96" s="102"/>
    </row>
    <row r="97" spans="1:256" ht="15" customHeight="1">
      <c r="A97" s="1881" t="s">
        <v>86</v>
      </c>
      <c r="B97" s="1926" t="s">
        <v>1467</v>
      </c>
      <c r="C97" s="102" t="s">
        <v>1468</v>
      </c>
      <c r="D97" s="1879" t="s">
        <v>472</v>
      </c>
      <c r="E97" s="2040">
        <f>Sch.38!H34</f>
        <v>4802902237.96</v>
      </c>
      <c r="F97" s="1894">
        <f>Sch.38!C34</f>
        <v>5761822890.6100025</v>
      </c>
      <c r="G97" s="1893">
        <f t="shared" ref="G97:G102" si="5">E97-F97</f>
        <v>-958920652.65000248</v>
      </c>
      <c r="I97" s="102"/>
      <c r="J97" s="102"/>
      <c r="K97" s="102"/>
      <c r="L97" s="102"/>
      <c r="M97" s="102"/>
      <c r="N97" s="102"/>
      <c r="O97" s="102"/>
      <c r="P97" s="102"/>
      <c r="Q97" s="102"/>
      <c r="R97" s="102"/>
      <c r="S97" s="102"/>
      <c r="T97" s="102"/>
      <c r="U97" s="102"/>
      <c r="V97" s="102"/>
      <c r="W97" s="102"/>
      <c r="X97" s="102"/>
      <c r="Y97" s="102"/>
      <c r="Z97" s="102"/>
      <c r="AA97" s="102"/>
      <c r="AB97" s="102"/>
      <c r="AC97" s="102"/>
      <c r="AD97" s="102"/>
      <c r="AE97" s="102"/>
      <c r="AF97" s="102"/>
      <c r="AG97" s="102"/>
      <c r="AH97" s="102"/>
      <c r="AI97" s="102"/>
      <c r="AJ97" s="102"/>
      <c r="AK97" s="102"/>
      <c r="AL97" s="102"/>
      <c r="AM97" s="102"/>
      <c r="AN97" s="102"/>
      <c r="AO97" s="102"/>
      <c r="AP97" s="102"/>
      <c r="AQ97" s="102"/>
      <c r="AR97" s="102"/>
      <c r="AS97" s="102"/>
      <c r="AT97" s="102"/>
      <c r="AU97" s="102"/>
      <c r="AV97" s="102"/>
      <c r="AW97" s="102"/>
      <c r="AX97" s="102"/>
      <c r="AY97" s="102"/>
      <c r="AZ97" s="102"/>
      <c r="BA97" s="102"/>
      <c r="BB97" s="102"/>
      <c r="BC97" s="102"/>
      <c r="BD97" s="102"/>
      <c r="BE97" s="102"/>
      <c r="BF97" s="102"/>
      <c r="BG97" s="102"/>
      <c r="BH97" s="102"/>
      <c r="BI97" s="102"/>
      <c r="BJ97" s="102"/>
      <c r="BK97" s="102"/>
      <c r="BL97" s="102"/>
      <c r="BM97" s="102"/>
      <c r="BN97" s="102"/>
      <c r="BO97" s="102"/>
      <c r="BP97" s="102"/>
      <c r="BQ97" s="102"/>
      <c r="BR97" s="102"/>
      <c r="BS97" s="102"/>
      <c r="BT97" s="102"/>
      <c r="BU97" s="102"/>
      <c r="BV97" s="102"/>
      <c r="BW97" s="102"/>
      <c r="BX97" s="102"/>
      <c r="BY97" s="102"/>
      <c r="BZ97" s="102"/>
      <c r="CA97" s="102"/>
      <c r="CB97" s="102"/>
      <c r="CC97" s="102"/>
      <c r="CD97" s="102"/>
      <c r="CE97" s="102"/>
      <c r="CF97" s="102"/>
      <c r="CG97" s="102"/>
      <c r="CH97" s="102"/>
      <c r="CI97" s="102"/>
      <c r="CJ97" s="102"/>
      <c r="CK97" s="102"/>
      <c r="CL97" s="102"/>
      <c r="CM97" s="102"/>
      <c r="CN97" s="102"/>
      <c r="CO97" s="102"/>
      <c r="CP97" s="102"/>
      <c r="CQ97" s="102"/>
      <c r="CR97" s="102"/>
      <c r="CS97" s="102"/>
      <c r="CT97" s="102"/>
      <c r="CU97" s="102"/>
      <c r="CV97" s="102"/>
      <c r="CW97" s="102"/>
      <c r="CX97" s="102"/>
      <c r="CY97" s="102"/>
      <c r="CZ97" s="102"/>
      <c r="DA97" s="102"/>
      <c r="DB97" s="102"/>
      <c r="DC97" s="102"/>
      <c r="DD97" s="102"/>
      <c r="DE97" s="102"/>
      <c r="DF97" s="102"/>
      <c r="DG97" s="102"/>
      <c r="DH97" s="102"/>
      <c r="DI97" s="102"/>
      <c r="DJ97" s="102"/>
      <c r="DK97" s="102"/>
      <c r="DL97" s="102"/>
      <c r="DM97" s="102"/>
      <c r="DN97" s="102"/>
      <c r="DO97" s="102"/>
      <c r="DP97" s="102"/>
      <c r="DQ97" s="102"/>
      <c r="DR97" s="102"/>
      <c r="DS97" s="102"/>
      <c r="DT97" s="102"/>
      <c r="DU97" s="102"/>
      <c r="DV97" s="102"/>
      <c r="DW97" s="102"/>
      <c r="DX97" s="102"/>
      <c r="DY97" s="102"/>
      <c r="DZ97" s="102"/>
      <c r="EA97" s="102"/>
      <c r="EB97" s="102"/>
      <c r="EC97" s="102"/>
      <c r="ED97" s="102"/>
      <c r="EE97" s="102"/>
      <c r="EF97" s="102"/>
      <c r="EG97" s="102"/>
      <c r="EH97" s="102"/>
      <c r="EI97" s="102"/>
      <c r="EJ97" s="102"/>
      <c r="EK97" s="102"/>
      <c r="EL97" s="102"/>
      <c r="EM97" s="102"/>
      <c r="EN97" s="102"/>
      <c r="EO97" s="102"/>
      <c r="EP97" s="102"/>
      <c r="EQ97" s="102"/>
      <c r="ER97" s="102"/>
      <c r="ES97" s="102"/>
      <c r="ET97" s="102"/>
      <c r="EU97" s="102"/>
      <c r="EV97" s="102"/>
      <c r="EW97" s="102"/>
      <c r="EX97" s="102"/>
      <c r="EY97" s="102"/>
      <c r="EZ97" s="102"/>
      <c r="FA97" s="102"/>
      <c r="FB97" s="102"/>
      <c r="FC97" s="102"/>
      <c r="FD97" s="102"/>
      <c r="FE97" s="102"/>
      <c r="FF97" s="102"/>
      <c r="FG97" s="102"/>
      <c r="FH97" s="102"/>
      <c r="FI97" s="102"/>
      <c r="FJ97" s="102"/>
      <c r="FK97" s="102"/>
      <c r="FL97" s="102"/>
      <c r="FM97" s="102"/>
      <c r="FN97" s="102"/>
      <c r="FO97" s="102"/>
      <c r="FP97" s="102"/>
      <c r="FQ97" s="102"/>
      <c r="FR97" s="102"/>
      <c r="FS97" s="102"/>
      <c r="FT97" s="102"/>
      <c r="FU97" s="102"/>
      <c r="FV97" s="102"/>
      <c r="FW97" s="102"/>
      <c r="FX97" s="102"/>
      <c r="FY97" s="102"/>
      <c r="FZ97" s="102"/>
      <c r="GA97" s="102"/>
      <c r="GB97" s="102"/>
      <c r="GC97" s="102"/>
      <c r="GD97" s="102"/>
      <c r="GE97" s="102"/>
      <c r="GF97" s="102"/>
      <c r="GG97" s="102"/>
      <c r="GH97" s="102"/>
      <c r="GI97" s="102"/>
      <c r="GJ97" s="102"/>
      <c r="GK97" s="102"/>
      <c r="GL97" s="102"/>
      <c r="GM97" s="102"/>
      <c r="GN97" s="102"/>
      <c r="GO97" s="102"/>
      <c r="GP97" s="102"/>
      <c r="GQ97" s="102"/>
      <c r="GR97" s="102"/>
      <c r="GS97" s="102"/>
      <c r="GT97" s="102"/>
      <c r="GU97" s="102"/>
      <c r="GV97" s="102"/>
      <c r="GW97" s="102"/>
      <c r="GX97" s="102"/>
      <c r="GY97" s="102"/>
      <c r="GZ97" s="102"/>
      <c r="HA97" s="102"/>
      <c r="HB97" s="102"/>
      <c r="HC97" s="102"/>
      <c r="HD97" s="102"/>
      <c r="HE97" s="102"/>
      <c r="HF97" s="102"/>
      <c r="HG97" s="102"/>
      <c r="HH97" s="102"/>
      <c r="HI97" s="102"/>
      <c r="HJ97" s="102"/>
      <c r="HK97" s="102"/>
      <c r="HL97" s="102"/>
      <c r="HM97" s="102"/>
      <c r="HN97" s="102"/>
      <c r="HO97" s="102"/>
      <c r="HP97" s="102"/>
      <c r="HQ97" s="102"/>
      <c r="HR97" s="102"/>
      <c r="HS97" s="102"/>
      <c r="HT97" s="102"/>
      <c r="HU97" s="102"/>
      <c r="HV97" s="102"/>
      <c r="HW97" s="102"/>
      <c r="HX97" s="102"/>
      <c r="HY97" s="102"/>
      <c r="HZ97" s="102"/>
      <c r="IA97" s="102"/>
      <c r="IB97" s="102"/>
      <c r="IC97" s="102"/>
      <c r="ID97" s="102"/>
      <c r="IE97" s="102"/>
      <c r="IF97" s="102"/>
      <c r="IG97" s="102"/>
      <c r="IH97" s="102"/>
      <c r="II97" s="102"/>
      <c r="IJ97" s="102"/>
      <c r="IK97" s="102"/>
      <c r="IL97" s="102"/>
      <c r="IM97" s="102"/>
      <c r="IN97" s="102"/>
      <c r="IO97" s="102"/>
      <c r="IP97" s="102"/>
      <c r="IQ97" s="102"/>
      <c r="IR97" s="102"/>
      <c r="IS97" s="102"/>
      <c r="IT97" s="102"/>
      <c r="IU97" s="102"/>
      <c r="IV97" s="102"/>
    </row>
    <row r="98" spans="1:256" ht="15" customHeight="1">
      <c r="A98" s="1881" t="s">
        <v>87</v>
      </c>
      <c r="B98" s="1926" t="s">
        <v>1469</v>
      </c>
      <c r="C98" s="102" t="s">
        <v>1470</v>
      </c>
      <c r="D98" s="1879" t="s">
        <v>3440</v>
      </c>
      <c r="E98" s="2040">
        <f>Sch.28!H83</f>
        <v>0</v>
      </c>
      <c r="F98" s="1894">
        <f>Sch.28!C83</f>
        <v>0</v>
      </c>
      <c r="G98" s="1893">
        <f t="shared" si="5"/>
        <v>0</v>
      </c>
      <c r="I98" s="102"/>
      <c r="J98" s="102"/>
      <c r="K98" s="102"/>
      <c r="L98" s="102"/>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2"/>
      <c r="AL98" s="102"/>
      <c r="AM98" s="102"/>
      <c r="AN98" s="102"/>
      <c r="AO98" s="102"/>
      <c r="AP98" s="102"/>
      <c r="AQ98" s="102"/>
      <c r="AR98" s="102"/>
      <c r="AS98" s="102"/>
      <c r="AT98" s="102"/>
      <c r="AU98" s="102"/>
      <c r="AV98" s="102"/>
      <c r="AW98" s="102"/>
      <c r="AX98" s="102"/>
      <c r="AY98" s="102"/>
      <c r="AZ98" s="102"/>
      <c r="BA98" s="102"/>
      <c r="BB98" s="102"/>
      <c r="BC98" s="102"/>
      <c r="BD98" s="102"/>
      <c r="BE98" s="102"/>
      <c r="BF98" s="102"/>
      <c r="BG98" s="102"/>
      <c r="BH98" s="102"/>
      <c r="BI98" s="102"/>
      <c r="BJ98" s="102"/>
      <c r="BK98" s="102"/>
      <c r="BL98" s="102"/>
      <c r="BM98" s="102"/>
      <c r="BN98" s="102"/>
      <c r="BO98" s="102"/>
      <c r="BP98" s="102"/>
      <c r="BQ98" s="102"/>
      <c r="BR98" s="102"/>
      <c r="BS98" s="102"/>
      <c r="BT98" s="102"/>
      <c r="BU98" s="102"/>
      <c r="BV98" s="102"/>
      <c r="BW98" s="102"/>
      <c r="BX98" s="102"/>
      <c r="BY98" s="102"/>
      <c r="BZ98" s="102"/>
      <c r="CA98" s="102"/>
      <c r="CB98" s="102"/>
      <c r="CC98" s="102"/>
      <c r="CD98" s="102"/>
      <c r="CE98" s="102"/>
      <c r="CF98" s="102"/>
      <c r="CG98" s="102"/>
      <c r="CH98" s="102"/>
      <c r="CI98" s="102"/>
      <c r="CJ98" s="102"/>
      <c r="CK98" s="102"/>
      <c r="CL98" s="102"/>
      <c r="CM98" s="102"/>
      <c r="CN98" s="102"/>
      <c r="CO98" s="102"/>
      <c r="CP98" s="102"/>
      <c r="CQ98" s="102"/>
      <c r="CR98" s="102"/>
      <c r="CS98" s="102"/>
      <c r="CT98" s="102"/>
      <c r="CU98" s="102"/>
      <c r="CV98" s="102"/>
      <c r="CW98" s="102"/>
      <c r="CX98" s="102"/>
      <c r="CY98" s="102"/>
      <c r="CZ98" s="102"/>
      <c r="DA98" s="102"/>
      <c r="DB98" s="102"/>
      <c r="DC98" s="102"/>
      <c r="DD98" s="102"/>
      <c r="DE98" s="102"/>
      <c r="DF98" s="102"/>
      <c r="DG98" s="102"/>
      <c r="DH98" s="102"/>
      <c r="DI98" s="102"/>
      <c r="DJ98" s="102"/>
      <c r="DK98" s="102"/>
      <c r="DL98" s="102"/>
      <c r="DM98" s="102"/>
      <c r="DN98" s="102"/>
      <c r="DO98" s="102"/>
      <c r="DP98" s="102"/>
      <c r="DQ98" s="102"/>
      <c r="DR98" s="102"/>
      <c r="DS98" s="102"/>
      <c r="DT98" s="102"/>
      <c r="DU98" s="102"/>
      <c r="DV98" s="102"/>
      <c r="DW98" s="102"/>
      <c r="DX98" s="102"/>
      <c r="DY98" s="102"/>
      <c r="DZ98" s="102"/>
      <c r="EA98" s="102"/>
      <c r="EB98" s="102"/>
      <c r="EC98" s="102"/>
      <c r="ED98" s="102"/>
      <c r="EE98" s="102"/>
      <c r="EF98" s="102"/>
      <c r="EG98" s="102"/>
      <c r="EH98" s="102"/>
      <c r="EI98" s="102"/>
      <c r="EJ98" s="102"/>
      <c r="EK98" s="102"/>
      <c r="EL98" s="102"/>
      <c r="EM98" s="102"/>
      <c r="EN98" s="102"/>
      <c r="EO98" s="102"/>
      <c r="EP98" s="102"/>
      <c r="EQ98" s="102"/>
      <c r="ER98" s="102"/>
      <c r="ES98" s="102"/>
      <c r="ET98" s="102"/>
      <c r="EU98" s="102"/>
      <c r="EV98" s="102"/>
      <c r="EW98" s="102"/>
      <c r="EX98" s="102"/>
      <c r="EY98" s="102"/>
      <c r="EZ98" s="102"/>
      <c r="FA98" s="102"/>
      <c r="FB98" s="102"/>
      <c r="FC98" s="102"/>
      <c r="FD98" s="102"/>
      <c r="FE98" s="102"/>
      <c r="FF98" s="102"/>
      <c r="FG98" s="102"/>
      <c r="FH98" s="102"/>
      <c r="FI98" s="102"/>
      <c r="FJ98" s="102"/>
      <c r="FK98" s="102"/>
      <c r="FL98" s="102"/>
      <c r="FM98" s="102"/>
      <c r="FN98" s="102"/>
      <c r="FO98" s="102"/>
      <c r="FP98" s="102"/>
      <c r="FQ98" s="102"/>
      <c r="FR98" s="102"/>
      <c r="FS98" s="102"/>
      <c r="FT98" s="102"/>
      <c r="FU98" s="102"/>
      <c r="FV98" s="102"/>
      <c r="FW98" s="102"/>
      <c r="FX98" s="102"/>
      <c r="FY98" s="102"/>
      <c r="FZ98" s="102"/>
      <c r="GA98" s="102"/>
      <c r="GB98" s="102"/>
      <c r="GC98" s="102"/>
      <c r="GD98" s="102"/>
      <c r="GE98" s="102"/>
      <c r="GF98" s="102"/>
      <c r="GG98" s="102"/>
      <c r="GH98" s="102"/>
      <c r="GI98" s="102"/>
      <c r="GJ98" s="102"/>
      <c r="GK98" s="102"/>
      <c r="GL98" s="102"/>
      <c r="GM98" s="102"/>
      <c r="GN98" s="102"/>
      <c r="GO98" s="102"/>
      <c r="GP98" s="102"/>
      <c r="GQ98" s="102"/>
      <c r="GR98" s="102"/>
      <c r="GS98" s="102"/>
      <c r="GT98" s="102"/>
      <c r="GU98" s="102"/>
      <c r="GV98" s="102"/>
      <c r="GW98" s="102"/>
      <c r="GX98" s="102"/>
      <c r="GY98" s="102"/>
      <c r="GZ98" s="102"/>
      <c r="HA98" s="102"/>
      <c r="HB98" s="102"/>
      <c r="HC98" s="102"/>
      <c r="HD98" s="102"/>
      <c r="HE98" s="102"/>
      <c r="HF98" s="102"/>
      <c r="HG98" s="102"/>
      <c r="HH98" s="102"/>
      <c r="HI98" s="102"/>
      <c r="HJ98" s="102"/>
      <c r="HK98" s="102"/>
      <c r="HL98" s="102"/>
      <c r="HM98" s="102"/>
      <c r="HN98" s="102"/>
      <c r="HO98" s="102"/>
      <c r="HP98" s="102"/>
      <c r="HQ98" s="102"/>
      <c r="HR98" s="102"/>
      <c r="HS98" s="102"/>
      <c r="HT98" s="102"/>
      <c r="HU98" s="102"/>
      <c r="HV98" s="102"/>
      <c r="HW98" s="102"/>
      <c r="HX98" s="102"/>
      <c r="HY98" s="102"/>
      <c r="HZ98" s="102"/>
      <c r="IA98" s="102"/>
      <c r="IB98" s="102"/>
      <c r="IC98" s="102"/>
      <c r="ID98" s="102"/>
      <c r="IE98" s="102"/>
      <c r="IF98" s="102"/>
      <c r="IG98" s="102"/>
      <c r="IH98" s="102"/>
      <c r="II98" s="102"/>
      <c r="IJ98" s="102"/>
      <c r="IK98" s="102"/>
      <c r="IL98" s="102"/>
      <c r="IM98" s="102"/>
      <c r="IN98" s="102"/>
      <c r="IO98" s="102"/>
      <c r="IP98" s="102"/>
      <c r="IQ98" s="102"/>
      <c r="IR98" s="102"/>
      <c r="IS98" s="102"/>
      <c r="IT98" s="102"/>
      <c r="IU98" s="102"/>
      <c r="IV98" s="102"/>
    </row>
    <row r="99" spans="1:256" ht="15" customHeight="1">
      <c r="A99" s="1881" t="s">
        <v>2216</v>
      </c>
      <c r="B99" s="1926" t="s">
        <v>1471</v>
      </c>
      <c r="C99" s="102" t="s">
        <v>1472</v>
      </c>
      <c r="D99" s="1879" t="s">
        <v>3440</v>
      </c>
      <c r="E99" s="2040">
        <f>Sch.28!H144</f>
        <v>0</v>
      </c>
      <c r="F99" s="1894">
        <f>Sch.28!C144</f>
        <v>0</v>
      </c>
      <c r="G99" s="1893">
        <f t="shared" si="5"/>
        <v>0</v>
      </c>
      <c r="I99" s="102"/>
      <c r="J99" s="102"/>
      <c r="K99" s="102"/>
      <c r="L99" s="102"/>
      <c r="M99" s="102"/>
      <c r="N99" s="102"/>
      <c r="O99" s="102"/>
      <c r="P99" s="102"/>
      <c r="Q99" s="102"/>
      <c r="R99" s="102"/>
      <c r="S99" s="102"/>
      <c r="T99" s="102"/>
      <c r="U99" s="102"/>
      <c r="V99" s="102"/>
      <c r="W99" s="102"/>
      <c r="X99" s="102"/>
      <c r="Y99" s="102"/>
      <c r="Z99" s="102"/>
      <c r="AA99" s="102"/>
      <c r="AB99" s="102"/>
      <c r="AC99" s="102"/>
      <c r="AD99" s="102"/>
      <c r="AE99" s="102"/>
      <c r="AF99" s="102"/>
      <c r="AG99" s="102"/>
      <c r="AH99" s="102"/>
      <c r="AI99" s="102"/>
      <c r="AJ99" s="102"/>
      <c r="AK99" s="102"/>
      <c r="AL99" s="102"/>
      <c r="AM99" s="102"/>
      <c r="AN99" s="102"/>
      <c r="AO99" s="102"/>
      <c r="AP99" s="102"/>
      <c r="AQ99" s="102"/>
      <c r="AR99" s="102"/>
      <c r="AS99" s="102"/>
      <c r="AT99" s="102"/>
      <c r="AU99" s="102"/>
      <c r="AV99" s="102"/>
      <c r="AW99" s="102"/>
      <c r="AX99" s="102"/>
      <c r="AY99" s="102"/>
      <c r="AZ99" s="102"/>
      <c r="BA99" s="102"/>
      <c r="BB99" s="102"/>
      <c r="BC99" s="102"/>
      <c r="BD99" s="102"/>
      <c r="BE99" s="102"/>
      <c r="BF99" s="102"/>
      <c r="BG99" s="102"/>
      <c r="BH99" s="102"/>
      <c r="BI99" s="102"/>
      <c r="BJ99" s="102"/>
      <c r="BK99" s="102"/>
      <c r="BL99" s="102"/>
      <c r="BM99" s="102"/>
      <c r="BN99" s="102"/>
      <c r="BO99" s="102"/>
      <c r="BP99" s="102"/>
      <c r="BQ99" s="102"/>
      <c r="BR99" s="102"/>
      <c r="BS99" s="102"/>
      <c r="BT99" s="102"/>
      <c r="BU99" s="102"/>
      <c r="BV99" s="102"/>
      <c r="BW99" s="102"/>
      <c r="BX99" s="102"/>
      <c r="BY99" s="102"/>
      <c r="BZ99" s="102"/>
      <c r="CA99" s="102"/>
      <c r="CB99" s="102"/>
      <c r="CC99" s="102"/>
      <c r="CD99" s="102"/>
      <c r="CE99" s="102"/>
      <c r="CF99" s="102"/>
      <c r="CG99" s="102"/>
      <c r="CH99" s="102"/>
      <c r="CI99" s="102"/>
      <c r="CJ99" s="102"/>
      <c r="CK99" s="102"/>
      <c r="CL99" s="102"/>
      <c r="CM99" s="102"/>
      <c r="CN99" s="102"/>
      <c r="CO99" s="102"/>
      <c r="CP99" s="102"/>
      <c r="CQ99" s="102"/>
      <c r="CR99" s="102"/>
      <c r="CS99" s="102"/>
      <c r="CT99" s="102"/>
      <c r="CU99" s="102"/>
      <c r="CV99" s="102"/>
      <c r="CW99" s="102"/>
      <c r="CX99" s="102"/>
      <c r="CY99" s="102"/>
      <c r="CZ99" s="102"/>
      <c r="DA99" s="102"/>
      <c r="DB99" s="102"/>
      <c r="DC99" s="102"/>
      <c r="DD99" s="102"/>
      <c r="DE99" s="102"/>
      <c r="DF99" s="102"/>
      <c r="DG99" s="102"/>
      <c r="DH99" s="102"/>
      <c r="DI99" s="102"/>
      <c r="DJ99" s="102"/>
      <c r="DK99" s="102"/>
      <c r="DL99" s="102"/>
      <c r="DM99" s="102"/>
      <c r="DN99" s="102"/>
      <c r="DO99" s="102"/>
      <c r="DP99" s="102"/>
      <c r="DQ99" s="102"/>
      <c r="DR99" s="102"/>
      <c r="DS99" s="102"/>
      <c r="DT99" s="102"/>
      <c r="DU99" s="102"/>
      <c r="DV99" s="102"/>
      <c r="DW99" s="102"/>
      <c r="DX99" s="102"/>
      <c r="DY99" s="102"/>
      <c r="DZ99" s="102"/>
      <c r="EA99" s="102"/>
      <c r="EB99" s="102"/>
      <c r="EC99" s="102"/>
      <c r="ED99" s="102"/>
      <c r="EE99" s="102"/>
      <c r="EF99" s="102"/>
      <c r="EG99" s="102"/>
      <c r="EH99" s="102"/>
      <c r="EI99" s="102"/>
      <c r="EJ99" s="102"/>
      <c r="EK99" s="102"/>
      <c r="EL99" s="102"/>
      <c r="EM99" s="102"/>
      <c r="EN99" s="102"/>
      <c r="EO99" s="102"/>
      <c r="EP99" s="102"/>
      <c r="EQ99" s="102"/>
      <c r="ER99" s="102"/>
      <c r="ES99" s="102"/>
      <c r="ET99" s="102"/>
      <c r="EU99" s="102"/>
      <c r="EV99" s="102"/>
      <c r="EW99" s="102"/>
      <c r="EX99" s="102"/>
      <c r="EY99" s="102"/>
      <c r="EZ99" s="102"/>
      <c r="FA99" s="102"/>
      <c r="FB99" s="102"/>
      <c r="FC99" s="102"/>
      <c r="FD99" s="102"/>
      <c r="FE99" s="102"/>
      <c r="FF99" s="102"/>
      <c r="FG99" s="102"/>
      <c r="FH99" s="102"/>
      <c r="FI99" s="102"/>
      <c r="FJ99" s="102"/>
      <c r="FK99" s="102"/>
      <c r="FL99" s="102"/>
      <c r="FM99" s="102"/>
      <c r="FN99" s="102"/>
      <c r="FO99" s="102"/>
      <c r="FP99" s="102"/>
      <c r="FQ99" s="102"/>
      <c r="FR99" s="102"/>
      <c r="FS99" s="102"/>
      <c r="FT99" s="102"/>
      <c r="FU99" s="102"/>
      <c r="FV99" s="102"/>
      <c r="FW99" s="102"/>
      <c r="FX99" s="102"/>
      <c r="FY99" s="102"/>
      <c r="FZ99" s="102"/>
      <c r="GA99" s="102"/>
      <c r="GB99" s="102"/>
      <c r="GC99" s="102"/>
      <c r="GD99" s="102"/>
      <c r="GE99" s="102"/>
      <c r="GF99" s="102"/>
      <c r="GG99" s="102"/>
      <c r="GH99" s="102"/>
      <c r="GI99" s="102"/>
      <c r="GJ99" s="102"/>
      <c r="GK99" s="102"/>
      <c r="GL99" s="102"/>
      <c r="GM99" s="102"/>
      <c r="GN99" s="102"/>
      <c r="GO99" s="102"/>
      <c r="GP99" s="102"/>
      <c r="GQ99" s="102"/>
      <c r="GR99" s="102"/>
      <c r="GS99" s="102"/>
      <c r="GT99" s="102"/>
      <c r="GU99" s="102"/>
      <c r="GV99" s="102"/>
      <c r="GW99" s="102"/>
      <c r="GX99" s="102"/>
      <c r="GY99" s="102"/>
      <c r="GZ99" s="102"/>
      <c r="HA99" s="102"/>
      <c r="HB99" s="102"/>
      <c r="HC99" s="102"/>
      <c r="HD99" s="102"/>
      <c r="HE99" s="102"/>
      <c r="HF99" s="102"/>
      <c r="HG99" s="102"/>
      <c r="HH99" s="102"/>
      <c r="HI99" s="102"/>
      <c r="HJ99" s="102"/>
      <c r="HK99" s="102"/>
      <c r="HL99" s="102"/>
      <c r="HM99" s="102"/>
      <c r="HN99" s="102"/>
      <c r="HO99" s="102"/>
      <c r="HP99" s="102"/>
      <c r="HQ99" s="102"/>
      <c r="HR99" s="102"/>
      <c r="HS99" s="102"/>
      <c r="HT99" s="102"/>
      <c r="HU99" s="102"/>
      <c r="HV99" s="102"/>
      <c r="HW99" s="102"/>
      <c r="HX99" s="102"/>
      <c r="HY99" s="102"/>
      <c r="HZ99" s="102"/>
      <c r="IA99" s="102"/>
      <c r="IB99" s="102"/>
      <c r="IC99" s="102"/>
      <c r="ID99" s="102"/>
      <c r="IE99" s="102"/>
      <c r="IF99" s="102"/>
      <c r="IG99" s="102"/>
      <c r="IH99" s="102"/>
      <c r="II99" s="102"/>
      <c r="IJ99" s="102"/>
      <c r="IK99" s="102"/>
      <c r="IL99" s="102"/>
      <c r="IM99" s="102"/>
      <c r="IN99" s="102"/>
      <c r="IO99" s="102"/>
      <c r="IP99" s="102"/>
      <c r="IQ99" s="102"/>
      <c r="IR99" s="102"/>
      <c r="IS99" s="102"/>
      <c r="IT99" s="102"/>
      <c r="IU99" s="102"/>
      <c r="IV99" s="102"/>
    </row>
    <row r="100" spans="1:256" ht="15" customHeight="1">
      <c r="A100" s="1881" t="s">
        <v>2218</v>
      </c>
      <c r="B100" s="1926" t="s">
        <v>1473</v>
      </c>
      <c r="C100" s="102" t="s">
        <v>1474</v>
      </c>
      <c r="D100" s="1879" t="s">
        <v>3440</v>
      </c>
      <c r="E100" s="2040">
        <f>Sch.28!H37+Sch.28!H73</f>
        <v>947493967.87000036</v>
      </c>
      <c r="F100" s="1894">
        <f>Sch.28!C37+Sch.28!C73</f>
        <v>769286272.13999963</v>
      </c>
      <c r="G100" s="1893">
        <f t="shared" si="5"/>
        <v>178207695.73000073</v>
      </c>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c r="AN100" s="102"/>
      <c r="AO100" s="102"/>
      <c r="AP100" s="102"/>
      <c r="AQ100" s="102"/>
      <c r="AR100" s="102"/>
      <c r="AS100" s="102"/>
      <c r="AT100" s="102"/>
      <c r="AU100" s="102"/>
      <c r="AV100" s="102"/>
      <c r="AW100" s="102"/>
      <c r="AX100" s="102"/>
      <c r="AY100" s="102"/>
      <c r="AZ100" s="102"/>
      <c r="BA100" s="102"/>
      <c r="BB100" s="102"/>
      <c r="BC100" s="102"/>
      <c r="BD100" s="102"/>
      <c r="BE100" s="102"/>
      <c r="BF100" s="102"/>
      <c r="BG100" s="102"/>
      <c r="BH100" s="102"/>
      <c r="BI100" s="102"/>
      <c r="BJ100" s="102"/>
      <c r="BK100" s="102"/>
      <c r="BL100" s="102"/>
      <c r="BM100" s="102"/>
      <c r="BN100" s="102"/>
      <c r="BO100" s="102"/>
      <c r="BP100" s="102"/>
      <c r="BQ100" s="102"/>
      <c r="BR100" s="102"/>
      <c r="BS100" s="102"/>
      <c r="BT100" s="102"/>
      <c r="BU100" s="102"/>
      <c r="BV100" s="102"/>
      <c r="BW100" s="102"/>
      <c r="BX100" s="102"/>
      <c r="BY100" s="102"/>
      <c r="BZ100" s="102"/>
      <c r="CA100" s="102"/>
      <c r="CB100" s="102"/>
      <c r="CC100" s="102"/>
      <c r="CD100" s="102"/>
      <c r="CE100" s="102"/>
      <c r="CF100" s="102"/>
      <c r="CG100" s="102"/>
      <c r="CH100" s="102"/>
      <c r="CI100" s="102"/>
      <c r="CJ100" s="102"/>
      <c r="CK100" s="102"/>
      <c r="CL100" s="102"/>
      <c r="CM100" s="102"/>
      <c r="CN100" s="102"/>
      <c r="CO100" s="102"/>
      <c r="CP100" s="102"/>
      <c r="CQ100" s="102"/>
      <c r="CR100" s="102"/>
      <c r="CS100" s="102"/>
      <c r="CT100" s="102"/>
      <c r="CU100" s="102"/>
      <c r="CV100" s="102"/>
      <c r="CW100" s="102"/>
      <c r="CX100" s="102"/>
      <c r="CY100" s="102"/>
      <c r="CZ100" s="102"/>
      <c r="DA100" s="102"/>
      <c r="DB100" s="102"/>
      <c r="DC100" s="102"/>
      <c r="DD100" s="102"/>
      <c r="DE100" s="102"/>
      <c r="DF100" s="102"/>
      <c r="DG100" s="102"/>
      <c r="DH100" s="102"/>
      <c r="DI100" s="102"/>
      <c r="DJ100" s="102"/>
      <c r="DK100" s="102"/>
      <c r="DL100" s="102"/>
      <c r="DM100" s="102"/>
      <c r="DN100" s="102"/>
      <c r="DO100" s="102"/>
      <c r="DP100" s="102"/>
      <c r="DQ100" s="102"/>
      <c r="DR100" s="102"/>
      <c r="DS100" s="102"/>
      <c r="DT100" s="102"/>
      <c r="DU100" s="102"/>
      <c r="DV100" s="102"/>
      <c r="DW100" s="102"/>
      <c r="DX100" s="102"/>
      <c r="DY100" s="102"/>
      <c r="DZ100" s="102"/>
      <c r="EA100" s="102"/>
      <c r="EB100" s="102"/>
      <c r="EC100" s="102"/>
      <c r="ED100" s="102"/>
      <c r="EE100" s="102"/>
      <c r="EF100" s="102"/>
      <c r="EG100" s="102"/>
      <c r="EH100" s="102"/>
      <c r="EI100" s="102"/>
      <c r="EJ100" s="102"/>
      <c r="EK100" s="102"/>
      <c r="EL100" s="102"/>
      <c r="EM100" s="102"/>
      <c r="EN100" s="102"/>
      <c r="EO100" s="102"/>
      <c r="EP100" s="102"/>
      <c r="EQ100" s="102"/>
      <c r="ER100" s="102"/>
      <c r="ES100" s="102"/>
      <c r="ET100" s="102"/>
      <c r="EU100" s="102"/>
      <c r="EV100" s="102"/>
      <c r="EW100" s="102"/>
      <c r="EX100" s="102"/>
      <c r="EY100" s="102"/>
      <c r="EZ100" s="102"/>
      <c r="FA100" s="102"/>
      <c r="FB100" s="102"/>
      <c r="FC100" s="102"/>
      <c r="FD100" s="102"/>
      <c r="FE100" s="102"/>
      <c r="FF100" s="102"/>
      <c r="FG100" s="102"/>
      <c r="FH100" s="102"/>
      <c r="FI100" s="102"/>
      <c r="FJ100" s="102"/>
      <c r="FK100" s="102"/>
      <c r="FL100" s="102"/>
      <c r="FM100" s="102"/>
      <c r="FN100" s="102"/>
      <c r="FO100" s="102"/>
      <c r="FP100" s="102"/>
      <c r="FQ100" s="102"/>
      <c r="FR100" s="102"/>
      <c r="FS100" s="102"/>
      <c r="FT100" s="102"/>
      <c r="FU100" s="102"/>
      <c r="FV100" s="102"/>
      <c r="FW100" s="102"/>
      <c r="FX100" s="102"/>
      <c r="FY100" s="102"/>
      <c r="FZ100" s="102"/>
      <c r="GA100" s="102"/>
      <c r="GB100" s="102"/>
      <c r="GC100" s="102"/>
      <c r="GD100" s="102"/>
      <c r="GE100" s="102"/>
      <c r="GF100" s="102"/>
      <c r="GG100" s="102"/>
      <c r="GH100" s="102"/>
      <c r="GI100" s="102"/>
      <c r="GJ100" s="102"/>
      <c r="GK100" s="102"/>
      <c r="GL100" s="102"/>
      <c r="GM100" s="102"/>
      <c r="GN100" s="102"/>
      <c r="GO100" s="102"/>
      <c r="GP100" s="102"/>
      <c r="GQ100" s="102"/>
      <c r="GR100" s="102"/>
      <c r="GS100" s="102"/>
      <c r="GT100" s="102"/>
      <c r="GU100" s="102"/>
      <c r="GV100" s="102"/>
      <c r="GW100" s="102"/>
      <c r="GX100" s="102"/>
      <c r="GY100" s="102"/>
      <c r="GZ100" s="102"/>
      <c r="HA100" s="102"/>
      <c r="HB100" s="102"/>
      <c r="HC100" s="102"/>
      <c r="HD100" s="102"/>
      <c r="HE100" s="102"/>
      <c r="HF100" s="102"/>
      <c r="HG100" s="102"/>
      <c r="HH100" s="102"/>
      <c r="HI100" s="102"/>
      <c r="HJ100" s="102"/>
      <c r="HK100" s="102"/>
      <c r="HL100" s="102"/>
      <c r="HM100" s="102"/>
      <c r="HN100" s="102"/>
      <c r="HO100" s="102"/>
      <c r="HP100" s="102"/>
      <c r="HQ100" s="102"/>
      <c r="HR100" s="102"/>
      <c r="HS100" s="102"/>
      <c r="HT100" s="102"/>
      <c r="HU100" s="102"/>
      <c r="HV100" s="102"/>
      <c r="HW100" s="102"/>
      <c r="HX100" s="102"/>
      <c r="HY100" s="102"/>
      <c r="HZ100" s="102"/>
      <c r="IA100" s="102"/>
      <c r="IB100" s="102"/>
      <c r="IC100" s="102"/>
      <c r="ID100" s="102"/>
      <c r="IE100" s="102"/>
      <c r="IF100" s="102"/>
      <c r="IG100" s="102"/>
      <c r="IH100" s="102"/>
      <c r="II100" s="102"/>
      <c r="IJ100" s="102"/>
      <c r="IK100" s="102"/>
      <c r="IL100" s="102"/>
      <c r="IM100" s="102"/>
      <c r="IN100" s="102"/>
      <c r="IO100" s="102"/>
      <c r="IP100" s="102"/>
      <c r="IQ100" s="102"/>
      <c r="IR100" s="102"/>
      <c r="IS100" s="102"/>
      <c r="IT100" s="102"/>
      <c r="IU100" s="102"/>
      <c r="IV100" s="102"/>
    </row>
    <row r="101" spans="1:256" ht="15" customHeight="1">
      <c r="A101" s="1881" t="s">
        <v>2220</v>
      </c>
      <c r="B101" s="1926" t="s">
        <v>1475</v>
      </c>
      <c r="C101" s="102" t="s">
        <v>1476</v>
      </c>
      <c r="D101" s="1879" t="s">
        <v>3440</v>
      </c>
      <c r="E101" s="2040">
        <f>Sch.28!H102+Sch.28!H135</f>
        <v>34839531</v>
      </c>
      <c r="F101" s="1894">
        <f>Sch.28!C102+Sch.28!C135</f>
        <v>6941700</v>
      </c>
      <c r="G101" s="1893">
        <f t="shared" si="5"/>
        <v>27897831</v>
      </c>
      <c r="I101" s="102"/>
      <c r="J101" s="102"/>
      <c r="K101" s="102"/>
      <c r="L101" s="102"/>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02"/>
      <c r="AL101" s="102"/>
      <c r="AM101" s="102"/>
      <c r="AN101" s="102"/>
      <c r="AO101" s="102"/>
      <c r="AP101" s="102"/>
      <c r="AQ101" s="102"/>
      <c r="AR101" s="102"/>
      <c r="AS101" s="102"/>
      <c r="AT101" s="102"/>
      <c r="AU101" s="102"/>
      <c r="AV101" s="102"/>
      <c r="AW101" s="102"/>
      <c r="AX101" s="102"/>
      <c r="AY101" s="102"/>
      <c r="AZ101" s="102"/>
      <c r="BA101" s="102"/>
      <c r="BB101" s="102"/>
      <c r="BC101" s="102"/>
      <c r="BD101" s="102"/>
      <c r="BE101" s="102"/>
      <c r="BF101" s="102"/>
      <c r="BG101" s="102"/>
      <c r="BH101" s="102"/>
      <c r="BI101" s="102"/>
      <c r="BJ101" s="102"/>
      <c r="BK101" s="102"/>
      <c r="BL101" s="102"/>
      <c r="BM101" s="102"/>
      <c r="BN101" s="102"/>
      <c r="BO101" s="102"/>
      <c r="BP101" s="102"/>
      <c r="BQ101" s="102"/>
      <c r="BR101" s="102"/>
      <c r="BS101" s="102"/>
      <c r="BT101" s="102"/>
      <c r="BU101" s="102"/>
      <c r="BV101" s="102"/>
      <c r="BW101" s="102"/>
      <c r="BX101" s="102"/>
      <c r="BY101" s="102"/>
      <c r="BZ101" s="102"/>
      <c r="CA101" s="102"/>
      <c r="CB101" s="102"/>
      <c r="CC101" s="102"/>
      <c r="CD101" s="102"/>
      <c r="CE101" s="102"/>
      <c r="CF101" s="102"/>
      <c r="CG101" s="102"/>
      <c r="CH101" s="102"/>
      <c r="CI101" s="102"/>
      <c r="CJ101" s="102"/>
      <c r="CK101" s="102"/>
      <c r="CL101" s="102"/>
      <c r="CM101" s="102"/>
      <c r="CN101" s="102"/>
      <c r="CO101" s="102"/>
      <c r="CP101" s="102"/>
      <c r="CQ101" s="102"/>
      <c r="CR101" s="102"/>
      <c r="CS101" s="102"/>
      <c r="CT101" s="102"/>
      <c r="CU101" s="102"/>
      <c r="CV101" s="102"/>
      <c r="CW101" s="102"/>
      <c r="CX101" s="102"/>
      <c r="CY101" s="102"/>
      <c r="CZ101" s="102"/>
      <c r="DA101" s="102"/>
      <c r="DB101" s="102"/>
      <c r="DC101" s="102"/>
      <c r="DD101" s="102"/>
      <c r="DE101" s="102"/>
      <c r="DF101" s="102"/>
      <c r="DG101" s="102"/>
      <c r="DH101" s="102"/>
      <c r="DI101" s="102"/>
      <c r="DJ101" s="102"/>
      <c r="DK101" s="102"/>
      <c r="DL101" s="102"/>
      <c r="DM101" s="102"/>
      <c r="DN101" s="102"/>
      <c r="DO101" s="102"/>
      <c r="DP101" s="102"/>
      <c r="DQ101" s="102"/>
      <c r="DR101" s="102"/>
      <c r="DS101" s="102"/>
      <c r="DT101" s="102"/>
      <c r="DU101" s="102"/>
      <c r="DV101" s="102"/>
      <c r="DW101" s="102"/>
      <c r="DX101" s="102"/>
      <c r="DY101" s="102"/>
      <c r="DZ101" s="102"/>
      <c r="EA101" s="102"/>
      <c r="EB101" s="102"/>
      <c r="EC101" s="102"/>
      <c r="ED101" s="102"/>
      <c r="EE101" s="102"/>
      <c r="EF101" s="102"/>
      <c r="EG101" s="102"/>
      <c r="EH101" s="102"/>
      <c r="EI101" s="102"/>
      <c r="EJ101" s="102"/>
      <c r="EK101" s="102"/>
      <c r="EL101" s="102"/>
      <c r="EM101" s="102"/>
      <c r="EN101" s="102"/>
      <c r="EO101" s="102"/>
      <c r="EP101" s="102"/>
      <c r="EQ101" s="102"/>
      <c r="ER101" s="102"/>
      <c r="ES101" s="102"/>
      <c r="ET101" s="102"/>
      <c r="EU101" s="102"/>
      <c r="EV101" s="102"/>
      <c r="EW101" s="102"/>
      <c r="EX101" s="102"/>
      <c r="EY101" s="102"/>
      <c r="EZ101" s="102"/>
      <c r="FA101" s="102"/>
      <c r="FB101" s="102"/>
      <c r="FC101" s="102"/>
      <c r="FD101" s="102"/>
      <c r="FE101" s="102"/>
      <c r="FF101" s="102"/>
      <c r="FG101" s="102"/>
      <c r="FH101" s="102"/>
      <c r="FI101" s="102"/>
      <c r="FJ101" s="102"/>
      <c r="FK101" s="102"/>
      <c r="FL101" s="102"/>
      <c r="FM101" s="102"/>
      <c r="FN101" s="102"/>
      <c r="FO101" s="102"/>
      <c r="FP101" s="102"/>
      <c r="FQ101" s="102"/>
      <c r="FR101" s="102"/>
      <c r="FS101" s="102"/>
      <c r="FT101" s="102"/>
      <c r="FU101" s="102"/>
      <c r="FV101" s="102"/>
      <c r="FW101" s="102"/>
      <c r="FX101" s="102"/>
      <c r="FY101" s="102"/>
      <c r="FZ101" s="102"/>
      <c r="GA101" s="102"/>
      <c r="GB101" s="102"/>
      <c r="GC101" s="102"/>
      <c r="GD101" s="102"/>
      <c r="GE101" s="102"/>
      <c r="GF101" s="102"/>
      <c r="GG101" s="102"/>
      <c r="GH101" s="102"/>
      <c r="GI101" s="102"/>
      <c r="GJ101" s="102"/>
      <c r="GK101" s="102"/>
      <c r="GL101" s="102"/>
      <c r="GM101" s="102"/>
      <c r="GN101" s="102"/>
      <c r="GO101" s="102"/>
      <c r="GP101" s="102"/>
      <c r="GQ101" s="102"/>
      <c r="GR101" s="102"/>
      <c r="GS101" s="102"/>
      <c r="GT101" s="102"/>
      <c r="GU101" s="102"/>
      <c r="GV101" s="102"/>
      <c r="GW101" s="102"/>
      <c r="GX101" s="102"/>
      <c r="GY101" s="102"/>
      <c r="GZ101" s="102"/>
      <c r="HA101" s="102"/>
      <c r="HB101" s="102"/>
      <c r="HC101" s="102"/>
      <c r="HD101" s="102"/>
      <c r="HE101" s="102"/>
      <c r="HF101" s="102"/>
      <c r="HG101" s="102"/>
      <c r="HH101" s="102"/>
      <c r="HI101" s="102"/>
      <c r="HJ101" s="102"/>
      <c r="HK101" s="102"/>
      <c r="HL101" s="102"/>
      <c r="HM101" s="102"/>
      <c r="HN101" s="102"/>
      <c r="HO101" s="102"/>
      <c r="HP101" s="102"/>
      <c r="HQ101" s="102"/>
      <c r="HR101" s="102"/>
      <c r="HS101" s="102"/>
      <c r="HT101" s="102"/>
      <c r="HU101" s="102"/>
      <c r="HV101" s="102"/>
      <c r="HW101" s="102"/>
      <c r="HX101" s="102"/>
      <c r="HY101" s="102"/>
      <c r="HZ101" s="102"/>
      <c r="IA101" s="102"/>
      <c r="IB101" s="102"/>
      <c r="IC101" s="102"/>
      <c r="ID101" s="102"/>
      <c r="IE101" s="102"/>
      <c r="IF101" s="102"/>
      <c r="IG101" s="102"/>
      <c r="IH101" s="102"/>
      <c r="II101" s="102"/>
      <c r="IJ101" s="102"/>
      <c r="IK101" s="102"/>
      <c r="IL101" s="102"/>
      <c r="IM101" s="102"/>
      <c r="IN101" s="102"/>
      <c r="IO101" s="102"/>
      <c r="IP101" s="102"/>
      <c r="IQ101" s="102"/>
      <c r="IR101" s="102"/>
      <c r="IS101" s="102"/>
      <c r="IT101" s="102"/>
      <c r="IU101" s="102"/>
      <c r="IV101" s="102"/>
    </row>
    <row r="102" spans="1:256" ht="15" customHeight="1">
      <c r="A102" s="1881" t="s">
        <v>2223</v>
      </c>
      <c r="B102" s="1926" t="s">
        <v>1477</v>
      </c>
      <c r="C102" s="102" t="s">
        <v>1478</v>
      </c>
      <c r="D102" s="1879" t="s">
        <v>475</v>
      </c>
      <c r="E102" s="2040">
        <f>Sch.38!H60</f>
        <v>122144236.7599999</v>
      </c>
      <c r="F102" s="1894">
        <f>Sch.38!C60</f>
        <v>128601316.28999992</v>
      </c>
      <c r="G102" s="1893">
        <f t="shared" si="5"/>
        <v>-6457079.5300000161</v>
      </c>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102"/>
      <c r="AN102" s="102"/>
      <c r="AO102" s="102"/>
      <c r="AP102" s="102"/>
      <c r="AQ102" s="102"/>
      <c r="AR102" s="102"/>
      <c r="AS102" s="102"/>
      <c r="AT102" s="102"/>
      <c r="AU102" s="102"/>
      <c r="AV102" s="102"/>
      <c r="AW102" s="102"/>
      <c r="AX102" s="102"/>
      <c r="AY102" s="102"/>
      <c r="AZ102" s="102"/>
      <c r="BA102" s="102"/>
      <c r="BB102" s="102"/>
      <c r="BC102" s="102"/>
      <c r="BD102" s="102"/>
      <c r="BE102" s="102"/>
      <c r="BF102" s="102"/>
      <c r="BG102" s="102"/>
      <c r="BH102" s="102"/>
      <c r="BI102" s="102"/>
      <c r="BJ102" s="102"/>
      <c r="BK102" s="102"/>
      <c r="BL102" s="102"/>
      <c r="BM102" s="102"/>
      <c r="BN102" s="102"/>
      <c r="BO102" s="102"/>
      <c r="BP102" s="102"/>
      <c r="BQ102" s="102"/>
      <c r="BR102" s="102"/>
      <c r="BS102" s="102"/>
      <c r="BT102" s="102"/>
      <c r="BU102" s="102"/>
      <c r="BV102" s="102"/>
      <c r="BW102" s="102"/>
      <c r="BX102" s="102"/>
      <c r="BY102" s="102"/>
      <c r="BZ102" s="102"/>
      <c r="CA102" s="102"/>
      <c r="CB102" s="102"/>
      <c r="CC102" s="102"/>
      <c r="CD102" s="102"/>
      <c r="CE102" s="102"/>
      <c r="CF102" s="102"/>
      <c r="CG102" s="102"/>
      <c r="CH102" s="102"/>
      <c r="CI102" s="102"/>
      <c r="CJ102" s="102"/>
      <c r="CK102" s="102"/>
      <c r="CL102" s="102"/>
      <c r="CM102" s="102"/>
      <c r="CN102" s="102"/>
      <c r="CO102" s="102"/>
      <c r="CP102" s="102"/>
      <c r="CQ102" s="102"/>
      <c r="CR102" s="102"/>
      <c r="CS102" s="102"/>
      <c r="CT102" s="102"/>
      <c r="CU102" s="102"/>
      <c r="CV102" s="102"/>
      <c r="CW102" s="102"/>
      <c r="CX102" s="102"/>
      <c r="CY102" s="102"/>
      <c r="CZ102" s="102"/>
      <c r="DA102" s="102"/>
      <c r="DB102" s="102"/>
      <c r="DC102" s="102"/>
      <c r="DD102" s="102"/>
      <c r="DE102" s="102"/>
      <c r="DF102" s="102"/>
      <c r="DG102" s="102"/>
      <c r="DH102" s="102"/>
      <c r="DI102" s="102"/>
      <c r="DJ102" s="102"/>
      <c r="DK102" s="102"/>
      <c r="DL102" s="102"/>
      <c r="DM102" s="102"/>
      <c r="DN102" s="102"/>
      <c r="DO102" s="102"/>
      <c r="DP102" s="102"/>
      <c r="DQ102" s="102"/>
      <c r="DR102" s="102"/>
      <c r="DS102" s="102"/>
      <c r="DT102" s="102"/>
      <c r="DU102" s="102"/>
      <c r="DV102" s="102"/>
      <c r="DW102" s="102"/>
      <c r="DX102" s="102"/>
      <c r="DY102" s="102"/>
      <c r="DZ102" s="102"/>
      <c r="EA102" s="102"/>
      <c r="EB102" s="102"/>
      <c r="EC102" s="102"/>
      <c r="ED102" s="102"/>
      <c r="EE102" s="102"/>
      <c r="EF102" s="102"/>
      <c r="EG102" s="102"/>
      <c r="EH102" s="102"/>
      <c r="EI102" s="102"/>
      <c r="EJ102" s="102"/>
      <c r="EK102" s="102"/>
      <c r="EL102" s="102"/>
      <c r="EM102" s="102"/>
      <c r="EN102" s="102"/>
      <c r="EO102" s="102"/>
      <c r="EP102" s="102"/>
      <c r="EQ102" s="102"/>
      <c r="ER102" s="102"/>
      <c r="ES102" s="102"/>
      <c r="ET102" s="102"/>
      <c r="EU102" s="102"/>
      <c r="EV102" s="102"/>
      <c r="EW102" s="102"/>
      <c r="EX102" s="102"/>
      <c r="EY102" s="102"/>
      <c r="EZ102" s="102"/>
      <c r="FA102" s="102"/>
      <c r="FB102" s="102"/>
      <c r="FC102" s="102"/>
      <c r="FD102" s="102"/>
      <c r="FE102" s="102"/>
      <c r="FF102" s="102"/>
      <c r="FG102" s="102"/>
      <c r="FH102" s="102"/>
      <c r="FI102" s="102"/>
      <c r="FJ102" s="102"/>
      <c r="FK102" s="102"/>
      <c r="FL102" s="102"/>
      <c r="FM102" s="102"/>
      <c r="FN102" s="102"/>
      <c r="FO102" s="102"/>
      <c r="FP102" s="102"/>
      <c r="FQ102" s="102"/>
      <c r="FR102" s="102"/>
      <c r="FS102" s="102"/>
      <c r="FT102" s="102"/>
      <c r="FU102" s="102"/>
      <c r="FV102" s="102"/>
      <c r="FW102" s="102"/>
      <c r="FX102" s="102"/>
      <c r="FY102" s="102"/>
      <c r="FZ102" s="102"/>
      <c r="GA102" s="102"/>
      <c r="GB102" s="102"/>
      <c r="GC102" s="102"/>
      <c r="GD102" s="102"/>
      <c r="GE102" s="102"/>
      <c r="GF102" s="102"/>
      <c r="GG102" s="102"/>
      <c r="GH102" s="102"/>
      <c r="GI102" s="102"/>
      <c r="GJ102" s="102"/>
      <c r="GK102" s="102"/>
      <c r="GL102" s="102"/>
      <c r="GM102" s="102"/>
      <c r="GN102" s="102"/>
      <c r="GO102" s="102"/>
      <c r="GP102" s="102"/>
      <c r="GQ102" s="102"/>
      <c r="GR102" s="102"/>
      <c r="GS102" s="102"/>
      <c r="GT102" s="102"/>
      <c r="GU102" s="102"/>
      <c r="GV102" s="102"/>
      <c r="GW102" s="102"/>
      <c r="GX102" s="102"/>
      <c r="GY102" s="102"/>
      <c r="GZ102" s="102"/>
      <c r="HA102" s="102"/>
      <c r="HB102" s="102"/>
      <c r="HC102" s="102"/>
      <c r="HD102" s="102"/>
      <c r="HE102" s="102"/>
      <c r="HF102" s="102"/>
      <c r="HG102" s="102"/>
      <c r="HH102" s="102"/>
      <c r="HI102" s="102"/>
      <c r="HJ102" s="102"/>
      <c r="HK102" s="102"/>
      <c r="HL102" s="102"/>
      <c r="HM102" s="102"/>
      <c r="HN102" s="102"/>
      <c r="HO102" s="102"/>
      <c r="HP102" s="102"/>
      <c r="HQ102" s="102"/>
      <c r="HR102" s="102"/>
      <c r="HS102" s="102"/>
      <c r="HT102" s="102"/>
      <c r="HU102" s="102"/>
      <c r="HV102" s="102"/>
      <c r="HW102" s="102"/>
      <c r="HX102" s="102"/>
      <c r="HY102" s="102"/>
      <c r="HZ102" s="102"/>
      <c r="IA102" s="102"/>
      <c r="IB102" s="102"/>
      <c r="IC102" s="102"/>
      <c r="ID102" s="102"/>
      <c r="IE102" s="102"/>
      <c r="IF102" s="102"/>
      <c r="IG102" s="102"/>
      <c r="IH102" s="102"/>
      <c r="II102" s="102"/>
      <c r="IJ102" s="102"/>
      <c r="IK102" s="102"/>
      <c r="IL102" s="102"/>
      <c r="IM102" s="102"/>
      <c r="IN102" s="102"/>
      <c r="IO102" s="102"/>
      <c r="IP102" s="102"/>
      <c r="IQ102" s="102"/>
      <c r="IR102" s="102"/>
      <c r="IS102" s="102"/>
      <c r="IT102" s="102"/>
      <c r="IU102" s="102"/>
      <c r="IV102" s="102"/>
    </row>
    <row r="103" spans="1:256" ht="15" customHeight="1">
      <c r="A103" s="1881" t="s">
        <v>2577</v>
      </c>
      <c r="B103" s="1926" t="s">
        <v>1479</v>
      </c>
      <c r="C103" s="102" t="s">
        <v>1480</v>
      </c>
      <c r="D103" s="1879" t="s">
        <v>2666</v>
      </c>
      <c r="E103" s="2042" t="s">
        <v>2586</v>
      </c>
      <c r="F103" s="1903" t="s">
        <v>2586</v>
      </c>
      <c r="G103" s="1904" t="s">
        <v>2586</v>
      </c>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c r="AQ103" s="102"/>
      <c r="AR103" s="102"/>
      <c r="AS103" s="102"/>
      <c r="AT103" s="102"/>
      <c r="AU103" s="102"/>
      <c r="AV103" s="102"/>
      <c r="AW103" s="102"/>
      <c r="AX103" s="102"/>
      <c r="AY103" s="102"/>
      <c r="AZ103" s="102"/>
      <c r="BA103" s="102"/>
      <c r="BB103" s="102"/>
      <c r="BC103" s="102"/>
      <c r="BD103" s="102"/>
      <c r="BE103" s="102"/>
      <c r="BF103" s="102"/>
      <c r="BG103" s="102"/>
      <c r="BH103" s="102"/>
      <c r="BI103" s="102"/>
      <c r="BJ103" s="102"/>
      <c r="BK103" s="102"/>
      <c r="BL103" s="102"/>
      <c r="BM103" s="102"/>
      <c r="BN103" s="102"/>
      <c r="BO103" s="102"/>
      <c r="BP103" s="102"/>
      <c r="BQ103" s="102"/>
      <c r="BR103" s="102"/>
      <c r="BS103" s="102"/>
      <c r="BT103" s="102"/>
      <c r="BU103" s="102"/>
      <c r="BV103" s="102"/>
      <c r="BW103" s="102"/>
      <c r="BX103" s="102"/>
      <c r="BY103" s="102"/>
      <c r="BZ103" s="102"/>
      <c r="CA103" s="102"/>
      <c r="CB103" s="102"/>
      <c r="CC103" s="102"/>
      <c r="CD103" s="102"/>
      <c r="CE103" s="102"/>
      <c r="CF103" s="102"/>
      <c r="CG103" s="102"/>
      <c r="CH103" s="102"/>
      <c r="CI103" s="102"/>
      <c r="CJ103" s="102"/>
      <c r="CK103" s="102"/>
      <c r="CL103" s="102"/>
      <c r="CM103" s="102"/>
      <c r="CN103" s="102"/>
      <c r="CO103" s="102"/>
      <c r="CP103" s="102"/>
      <c r="CQ103" s="102"/>
      <c r="CR103" s="102"/>
      <c r="CS103" s="102"/>
      <c r="CT103" s="102"/>
      <c r="CU103" s="102"/>
      <c r="CV103" s="102"/>
      <c r="CW103" s="102"/>
      <c r="CX103" s="102"/>
      <c r="CY103" s="102"/>
      <c r="CZ103" s="102"/>
      <c r="DA103" s="102"/>
      <c r="DB103" s="102"/>
      <c r="DC103" s="102"/>
      <c r="DD103" s="102"/>
      <c r="DE103" s="102"/>
      <c r="DF103" s="102"/>
      <c r="DG103" s="102"/>
      <c r="DH103" s="102"/>
      <c r="DI103" s="102"/>
      <c r="DJ103" s="102"/>
      <c r="DK103" s="102"/>
      <c r="DL103" s="102"/>
      <c r="DM103" s="102"/>
      <c r="DN103" s="102"/>
      <c r="DO103" s="102"/>
      <c r="DP103" s="102"/>
      <c r="DQ103" s="102"/>
      <c r="DR103" s="102"/>
      <c r="DS103" s="102"/>
      <c r="DT103" s="102"/>
      <c r="DU103" s="102"/>
      <c r="DV103" s="102"/>
      <c r="DW103" s="102"/>
      <c r="DX103" s="102"/>
      <c r="DY103" s="102"/>
      <c r="DZ103" s="102"/>
      <c r="EA103" s="102"/>
      <c r="EB103" s="102"/>
      <c r="EC103" s="102"/>
      <c r="ED103" s="102"/>
      <c r="EE103" s="102"/>
      <c r="EF103" s="102"/>
      <c r="EG103" s="102"/>
      <c r="EH103" s="102"/>
      <c r="EI103" s="102"/>
      <c r="EJ103" s="102"/>
      <c r="EK103" s="102"/>
      <c r="EL103" s="102"/>
      <c r="EM103" s="102"/>
      <c r="EN103" s="102"/>
      <c r="EO103" s="102"/>
      <c r="EP103" s="102"/>
      <c r="EQ103" s="102"/>
      <c r="ER103" s="102"/>
      <c r="ES103" s="102"/>
      <c r="ET103" s="102"/>
      <c r="EU103" s="102"/>
      <c r="EV103" s="102"/>
      <c r="EW103" s="102"/>
      <c r="EX103" s="102"/>
      <c r="EY103" s="102"/>
      <c r="EZ103" s="102"/>
      <c r="FA103" s="102"/>
      <c r="FB103" s="102"/>
      <c r="FC103" s="102"/>
      <c r="FD103" s="102"/>
      <c r="FE103" s="102"/>
      <c r="FF103" s="102"/>
      <c r="FG103" s="102"/>
      <c r="FH103" s="102"/>
      <c r="FI103" s="102"/>
      <c r="FJ103" s="102"/>
      <c r="FK103" s="102"/>
      <c r="FL103" s="102"/>
      <c r="FM103" s="102"/>
      <c r="FN103" s="102"/>
      <c r="FO103" s="102"/>
      <c r="FP103" s="102"/>
      <c r="FQ103" s="102"/>
      <c r="FR103" s="102"/>
      <c r="FS103" s="102"/>
      <c r="FT103" s="102"/>
      <c r="FU103" s="102"/>
      <c r="FV103" s="102"/>
      <c r="FW103" s="102"/>
      <c r="FX103" s="102"/>
      <c r="FY103" s="102"/>
      <c r="FZ103" s="102"/>
      <c r="GA103" s="102"/>
      <c r="GB103" s="102"/>
      <c r="GC103" s="102"/>
      <c r="GD103" s="102"/>
      <c r="GE103" s="102"/>
      <c r="GF103" s="102"/>
      <c r="GG103" s="102"/>
      <c r="GH103" s="102"/>
      <c r="GI103" s="102"/>
      <c r="GJ103" s="102"/>
      <c r="GK103" s="102"/>
      <c r="GL103" s="102"/>
      <c r="GM103" s="102"/>
      <c r="GN103" s="102"/>
      <c r="GO103" s="102"/>
      <c r="GP103" s="102"/>
      <c r="GQ103" s="102"/>
      <c r="GR103" s="102"/>
      <c r="GS103" s="102"/>
      <c r="GT103" s="102"/>
      <c r="GU103" s="102"/>
      <c r="GV103" s="102"/>
      <c r="GW103" s="102"/>
      <c r="GX103" s="102"/>
      <c r="GY103" s="102"/>
      <c r="GZ103" s="102"/>
      <c r="HA103" s="102"/>
      <c r="HB103" s="102"/>
      <c r="HC103" s="102"/>
      <c r="HD103" s="102"/>
      <c r="HE103" s="102"/>
      <c r="HF103" s="102"/>
      <c r="HG103" s="102"/>
      <c r="HH103" s="102"/>
      <c r="HI103" s="102"/>
      <c r="HJ103" s="102"/>
      <c r="HK103" s="102"/>
      <c r="HL103" s="102"/>
      <c r="HM103" s="102"/>
      <c r="HN103" s="102"/>
      <c r="HO103" s="102"/>
      <c r="HP103" s="102"/>
      <c r="HQ103" s="102"/>
      <c r="HR103" s="102"/>
      <c r="HS103" s="102"/>
      <c r="HT103" s="102"/>
      <c r="HU103" s="102"/>
      <c r="HV103" s="102"/>
      <c r="HW103" s="102"/>
      <c r="HX103" s="102"/>
      <c r="HY103" s="102"/>
      <c r="HZ103" s="102"/>
      <c r="IA103" s="102"/>
      <c r="IB103" s="102"/>
      <c r="IC103" s="102"/>
      <c r="ID103" s="102"/>
      <c r="IE103" s="102"/>
      <c r="IF103" s="102"/>
      <c r="IG103" s="102"/>
      <c r="IH103" s="102"/>
      <c r="II103" s="102"/>
      <c r="IJ103" s="102"/>
      <c r="IK103" s="102"/>
      <c r="IL103" s="102"/>
      <c r="IM103" s="102"/>
      <c r="IN103" s="102"/>
      <c r="IO103" s="102"/>
      <c r="IP103" s="102"/>
      <c r="IQ103" s="102"/>
      <c r="IR103" s="102"/>
      <c r="IS103" s="102"/>
      <c r="IT103" s="102"/>
      <c r="IU103" s="102"/>
      <c r="IV103" s="102"/>
    </row>
    <row r="104" spans="1:256" ht="15" customHeight="1">
      <c r="A104" s="1881" t="s">
        <v>2580</v>
      </c>
      <c r="B104" s="1926"/>
      <c r="C104" s="1882" t="s">
        <v>1481</v>
      </c>
      <c r="D104" s="1896"/>
      <c r="E104" s="2041">
        <f>SUM(E97:E103)</f>
        <v>5907379973.5900002</v>
      </c>
      <c r="F104" s="1898">
        <f>SUM(F97:F103)</f>
        <v>6666652179.0400019</v>
      </c>
      <c r="G104" s="1899">
        <f>SUM(G97:G103)</f>
        <v>-759272205.45000172</v>
      </c>
      <c r="I104" s="102"/>
      <c r="J104" s="102"/>
      <c r="K104" s="102"/>
      <c r="L104" s="102"/>
      <c r="M104" s="102"/>
      <c r="N104" s="102"/>
      <c r="O104" s="102"/>
      <c r="P104" s="102"/>
      <c r="Q104" s="102"/>
      <c r="R104" s="102"/>
      <c r="S104" s="102"/>
      <c r="T104" s="102"/>
      <c r="U104" s="102"/>
      <c r="V104" s="102"/>
      <c r="W104" s="102"/>
      <c r="X104" s="102"/>
      <c r="Y104" s="102"/>
      <c r="Z104" s="102"/>
      <c r="AA104" s="102"/>
      <c r="AB104" s="102"/>
      <c r="AC104" s="102"/>
      <c r="AD104" s="102"/>
      <c r="AE104" s="102"/>
      <c r="AF104" s="102"/>
      <c r="AG104" s="102"/>
      <c r="AH104" s="102"/>
      <c r="AI104" s="102"/>
      <c r="AJ104" s="102"/>
      <c r="AK104" s="102"/>
      <c r="AL104" s="102"/>
      <c r="AM104" s="102"/>
      <c r="AN104" s="102"/>
      <c r="AO104" s="102"/>
      <c r="AP104" s="102"/>
      <c r="AQ104" s="102"/>
      <c r="AR104" s="102"/>
      <c r="AS104" s="102"/>
      <c r="AT104" s="102"/>
      <c r="AU104" s="102"/>
      <c r="AV104" s="102"/>
      <c r="AW104" s="102"/>
      <c r="AX104" s="102"/>
      <c r="AY104" s="102"/>
      <c r="AZ104" s="102"/>
      <c r="BA104" s="102"/>
      <c r="BB104" s="102"/>
      <c r="BC104" s="102"/>
      <c r="BD104" s="102"/>
      <c r="BE104" s="102"/>
      <c r="BF104" s="102"/>
      <c r="BG104" s="102"/>
      <c r="BH104" s="102"/>
      <c r="BI104" s="102"/>
      <c r="BJ104" s="102"/>
      <c r="BK104" s="102"/>
      <c r="BL104" s="102"/>
      <c r="BM104" s="102"/>
      <c r="BN104" s="102"/>
      <c r="BO104" s="102"/>
      <c r="BP104" s="102"/>
      <c r="BQ104" s="102"/>
      <c r="BR104" s="102"/>
      <c r="BS104" s="102"/>
      <c r="BT104" s="102"/>
      <c r="BU104" s="102"/>
      <c r="BV104" s="102"/>
      <c r="BW104" s="102"/>
      <c r="BX104" s="102"/>
      <c r="BY104" s="102"/>
      <c r="BZ104" s="102"/>
      <c r="CA104" s="102"/>
      <c r="CB104" s="102"/>
      <c r="CC104" s="102"/>
      <c r="CD104" s="102"/>
      <c r="CE104" s="102"/>
      <c r="CF104" s="102"/>
      <c r="CG104" s="102"/>
      <c r="CH104" s="102"/>
      <c r="CI104" s="102"/>
      <c r="CJ104" s="102"/>
      <c r="CK104" s="102"/>
      <c r="CL104" s="102"/>
      <c r="CM104" s="102"/>
      <c r="CN104" s="102"/>
      <c r="CO104" s="102"/>
      <c r="CP104" s="102"/>
      <c r="CQ104" s="102"/>
      <c r="CR104" s="102"/>
      <c r="CS104" s="102"/>
      <c r="CT104" s="102"/>
      <c r="CU104" s="102"/>
      <c r="CV104" s="102"/>
      <c r="CW104" s="102"/>
      <c r="CX104" s="102"/>
      <c r="CY104" s="102"/>
      <c r="CZ104" s="102"/>
      <c r="DA104" s="102"/>
      <c r="DB104" s="102"/>
      <c r="DC104" s="102"/>
      <c r="DD104" s="102"/>
      <c r="DE104" s="102"/>
      <c r="DF104" s="102"/>
      <c r="DG104" s="102"/>
      <c r="DH104" s="102"/>
      <c r="DI104" s="102"/>
      <c r="DJ104" s="102"/>
      <c r="DK104" s="102"/>
      <c r="DL104" s="102"/>
      <c r="DM104" s="102"/>
      <c r="DN104" s="102"/>
      <c r="DO104" s="102"/>
      <c r="DP104" s="102"/>
      <c r="DQ104" s="102"/>
      <c r="DR104" s="102"/>
      <c r="DS104" s="102"/>
      <c r="DT104" s="102"/>
      <c r="DU104" s="102"/>
      <c r="DV104" s="102"/>
      <c r="DW104" s="102"/>
      <c r="DX104" s="102"/>
      <c r="DY104" s="102"/>
      <c r="DZ104" s="102"/>
      <c r="EA104" s="102"/>
      <c r="EB104" s="102"/>
      <c r="EC104" s="102"/>
      <c r="ED104" s="102"/>
      <c r="EE104" s="102"/>
      <c r="EF104" s="102"/>
      <c r="EG104" s="102"/>
      <c r="EH104" s="102"/>
      <c r="EI104" s="102"/>
      <c r="EJ104" s="102"/>
      <c r="EK104" s="102"/>
      <c r="EL104" s="102"/>
      <c r="EM104" s="102"/>
      <c r="EN104" s="102"/>
      <c r="EO104" s="102"/>
      <c r="EP104" s="102"/>
      <c r="EQ104" s="102"/>
      <c r="ER104" s="102"/>
      <c r="ES104" s="102"/>
      <c r="ET104" s="102"/>
      <c r="EU104" s="102"/>
      <c r="EV104" s="102"/>
      <c r="EW104" s="102"/>
      <c r="EX104" s="102"/>
      <c r="EY104" s="102"/>
      <c r="EZ104" s="102"/>
      <c r="FA104" s="102"/>
      <c r="FB104" s="102"/>
      <c r="FC104" s="102"/>
      <c r="FD104" s="102"/>
      <c r="FE104" s="102"/>
      <c r="FF104" s="102"/>
      <c r="FG104" s="102"/>
      <c r="FH104" s="102"/>
      <c r="FI104" s="102"/>
      <c r="FJ104" s="102"/>
      <c r="FK104" s="102"/>
      <c r="FL104" s="102"/>
      <c r="FM104" s="102"/>
      <c r="FN104" s="102"/>
      <c r="FO104" s="102"/>
      <c r="FP104" s="102"/>
      <c r="FQ104" s="102"/>
      <c r="FR104" s="102"/>
      <c r="FS104" s="102"/>
      <c r="FT104" s="102"/>
      <c r="FU104" s="102"/>
      <c r="FV104" s="102"/>
      <c r="FW104" s="102"/>
      <c r="FX104" s="102"/>
      <c r="FY104" s="102"/>
      <c r="FZ104" s="102"/>
      <c r="GA104" s="102"/>
      <c r="GB104" s="102"/>
      <c r="GC104" s="102"/>
      <c r="GD104" s="102"/>
      <c r="GE104" s="102"/>
      <c r="GF104" s="102"/>
      <c r="GG104" s="102"/>
      <c r="GH104" s="102"/>
      <c r="GI104" s="102"/>
      <c r="GJ104" s="102"/>
      <c r="GK104" s="102"/>
      <c r="GL104" s="102"/>
      <c r="GM104" s="102"/>
      <c r="GN104" s="102"/>
      <c r="GO104" s="102"/>
      <c r="GP104" s="102"/>
      <c r="GQ104" s="102"/>
      <c r="GR104" s="102"/>
      <c r="GS104" s="102"/>
      <c r="GT104" s="102"/>
      <c r="GU104" s="102"/>
      <c r="GV104" s="102"/>
      <c r="GW104" s="102"/>
      <c r="GX104" s="102"/>
      <c r="GY104" s="102"/>
      <c r="GZ104" s="102"/>
      <c r="HA104" s="102"/>
      <c r="HB104" s="102"/>
      <c r="HC104" s="102"/>
      <c r="HD104" s="102"/>
      <c r="HE104" s="102"/>
      <c r="HF104" s="102"/>
      <c r="HG104" s="102"/>
      <c r="HH104" s="102"/>
      <c r="HI104" s="102"/>
      <c r="HJ104" s="102"/>
      <c r="HK104" s="102"/>
      <c r="HL104" s="102"/>
      <c r="HM104" s="102"/>
      <c r="HN104" s="102"/>
      <c r="HO104" s="102"/>
      <c r="HP104" s="102"/>
      <c r="HQ104" s="102"/>
      <c r="HR104" s="102"/>
      <c r="HS104" s="102"/>
      <c r="HT104" s="102"/>
      <c r="HU104" s="102"/>
      <c r="HV104" s="102"/>
      <c r="HW104" s="102"/>
      <c r="HX104" s="102"/>
      <c r="HY104" s="102"/>
      <c r="HZ104" s="102"/>
      <c r="IA104" s="102"/>
      <c r="IB104" s="102"/>
      <c r="IC104" s="102"/>
      <c r="ID104" s="102"/>
      <c r="IE104" s="102"/>
      <c r="IF104" s="102"/>
      <c r="IG104" s="102"/>
      <c r="IH104" s="102"/>
      <c r="II104" s="102"/>
      <c r="IJ104" s="102"/>
      <c r="IK104" s="102"/>
      <c r="IL104" s="102"/>
      <c r="IM104" s="102"/>
      <c r="IN104" s="102"/>
      <c r="IO104" s="102"/>
      <c r="IP104" s="102"/>
      <c r="IQ104" s="102"/>
      <c r="IR104" s="102"/>
      <c r="IS104" s="102"/>
      <c r="IT104" s="102"/>
      <c r="IU104" s="102"/>
      <c r="IV104" s="102"/>
    </row>
    <row r="105" spans="1:256" ht="15" customHeight="1">
      <c r="A105" s="1877"/>
      <c r="B105" s="1926"/>
      <c r="C105" s="1927" t="s">
        <v>1482</v>
      </c>
      <c r="D105" s="1896"/>
      <c r="E105" s="2040"/>
      <c r="F105" s="1894"/>
      <c r="G105" s="1893"/>
      <c r="I105" s="102"/>
      <c r="J105" s="102"/>
      <c r="K105" s="102"/>
      <c r="L105" s="102"/>
      <c r="M105" s="102"/>
      <c r="N105" s="102"/>
      <c r="O105" s="102"/>
      <c r="P105" s="102"/>
      <c r="Q105" s="102"/>
      <c r="R105" s="102"/>
      <c r="S105" s="102"/>
      <c r="T105" s="102"/>
      <c r="U105" s="102"/>
      <c r="V105" s="102"/>
      <c r="W105" s="102"/>
      <c r="X105" s="102"/>
      <c r="Y105" s="102"/>
      <c r="Z105" s="102"/>
      <c r="AA105" s="102"/>
      <c r="AB105" s="102"/>
      <c r="AC105" s="102"/>
      <c r="AD105" s="102"/>
      <c r="AE105" s="102"/>
      <c r="AF105" s="102"/>
      <c r="AG105" s="102"/>
      <c r="AH105" s="102"/>
      <c r="AI105" s="102"/>
      <c r="AJ105" s="102"/>
      <c r="AK105" s="102"/>
      <c r="AL105" s="102"/>
      <c r="AM105" s="102"/>
      <c r="AN105" s="102"/>
      <c r="AO105" s="102"/>
      <c r="AP105" s="102"/>
      <c r="AQ105" s="102"/>
      <c r="AR105" s="102"/>
      <c r="AS105" s="102"/>
      <c r="AT105" s="102"/>
      <c r="AU105" s="102"/>
      <c r="AV105" s="102"/>
      <c r="AW105" s="102"/>
      <c r="AX105" s="102"/>
      <c r="AY105" s="102"/>
      <c r="AZ105" s="102"/>
      <c r="BA105" s="102"/>
      <c r="BB105" s="102"/>
      <c r="BC105" s="102"/>
      <c r="BD105" s="102"/>
      <c r="BE105" s="102"/>
      <c r="BF105" s="102"/>
      <c r="BG105" s="102"/>
      <c r="BH105" s="102"/>
      <c r="BI105" s="102"/>
      <c r="BJ105" s="102"/>
      <c r="BK105" s="102"/>
      <c r="BL105" s="102"/>
      <c r="BM105" s="102"/>
      <c r="BN105" s="102"/>
      <c r="BO105" s="102"/>
      <c r="BP105" s="102"/>
      <c r="BQ105" s="102"/>
      <c r="BR105" s="102"/>
      <c r="BS105" s="102"/>
      <c r="BT105" s="102"/>
      <c r="BU105" s="102"/>
      <c r="BV105" s="102"/>
      <c r="BW105" s="102"/>
      <c r="BX105" s="102"/>
      <c r="BY105" s="102"/>
      <c r="BZ105" s="102"/>
      <c r="CA105" s="102"/>
      <c r="CB105" s="102"/>
      <c r="CC105" s="102"/>
      <c r="CD105" s="102"/>
      <c r="CE105" s="102"/>
      <c r="CF105" s="102"/>
      <c r="CG105" s="102"/>
      <c r="CH105" s="102"/>
      <c r="CI105" s="102"/>
      <c r="CJ105" s="102"/>
      <c r="CK105" s="102"/>
      <c r="CL105" s="102"/>
      <c r="CM105" s="102"/>
      <c r="CN105" s="102"/>
      <c r="CO105" s="102"/>
      <c r="CP105" s="102"/>
      <c r="CQ105" s="102"/>
      <c r="CR105" s="102"/>
      <c r="CS105" s="102"/>
      <c r="CT105" s="102"/>
      <c r="CU105" s="102"/>
      <c r="CV105" s="102"/>
      <c r="CW105" s="102"/>
      <c r="CX105" s="102"/>
      <c r="CY105" s="102"/>
      <c r="CZ105" s="102"/>
      <c r="DA105" s="102"/>
      <c r="DB105" s="102"/>
      <c r="DC105" s="102"/>
      <c r="DD105" s="102"/>
      <c r="DE105" s="102"/>
      <c r="DF105" s="102"/>
      <c r="DG105" s="102"/>
      <c r="DH105" s="102"/>
      <c r="DI105" s="102"/>
      <c r="DJ105" s="102"/>
      <c r="DK105" s="102"/>
      <c r="DL105" s="102"/>
      <c r="DM105" s="102"/>
      <c r="DN105" s="102"/>
      <c r="DO105" s="102"/>
      <c r="DP105" s="102"/>
      <c r="DQ105" s="102"/>
      <c r="DR105" s="102"/>
      <c r="DS105" s="102"/>
      <c r="DT105" s="102"/>
      <c r="DU105" s="102"/>
      <c r="DV105" s="102"/>
      <c r="DW105" s="102"/>
      <c r="DX105" s="102"/>
      <c r="DY105" s="102"/>
      <c r="DZ105" s="102"/>
      <c r="EA105" s="102"/>
      <c r="EB105" s="102"/>
      <c r="EC105" s="102"/>
      <c r="ED105" s="102"/>
      <c r="EE105" s="102"/>
      <c r="EF105" s="102"/>
      <c r="EG105" s="102"/>
      <c r="EH105" s="102"/>
      <c r="EI105" s="102"/>
      <c r="EJ105" s="102"/>
      <c r="EK105" s="102"/>
      <c r="EL105" s="102"/>
      <c r="EM105" s="102"/>
      <c r="EN105" s="102"/>
      <c r="EO105" s="102"/>
      <c r="EP105" s="102"/>
      <c r="EQ105" s="102"/>
      <c r="ER105" s="102"/>
      <c r="ES105" s="102"/>
      <c r="ET105" s="102"/>
      <c r="EU105" s="102"/>
      <c r="EV105" s="102"/>
      <c r="EW105" s="102"/>
      <c r="EX105" s="102"/>
      <c r="EY105" s="102"/>
      <c r="EZ105" s="102"/>
      <c r="FA105" s="102"/>
      <c r="FB105" s="102"/>
      <c r="FC105" s="102"/>
      <c r="FD105" s="102"/>
      <c r="FE105" s="102"/>
      <c r="FF105" s="102"/>
      <c r="FG105" s="102"/>
      <c r="FH105" s="102"/>
      <c r="FI105" s="102"/>
      <c r="FJ105" s="102"/>
      <c r="FK105" s="102"/>
      <c r="FL105" s="102"/>
      <c r="FM105" s="102"/>
      <c r="FN105" s="102"/>
      <c r="FO105" s="102"/>
      <c r="FP105" s="102"/>
      <c r="FQ105" s="102"/>
      <c r="FR105" s="102"/>
      <c r="FS105" s="102"/>
      <c r="FT105" s="102"/>
      <c r="FU105" s="102"/>
      <c r="FV105" s="102"/>
      <c r="FW105" s="102"/>
      <c r="FX105" s="102"/>
      <c r="FY105" s="102"/>
      <c r="FZ105" s="102"/>
      <c r="GA105" s="102"/>
      <c r="GB105" s="102"/>
      <c r="GC105" s="102"/>
      <c r="GD105" s="102"/>
      <c r="GE105" s="102"/>
      <c r="GF105" s="102"/>
      <c r="GG105" s="102"/>
      <c r="GH105" s="102"/>
      <c r="GI105" s="102"/>
      <c r="GJ105" s="102"/>
      <c r="GK105" s="102"/>
      <c r="GL105" s="102"/>
      <c r="GM105" s="102"/>
      <c r="GN105" s="102"/>
      <c r="GO105" s="102"/>
      <c r="GP105" s="102"/>
      <c r="GQ105" s="102"/>
      <c r="GR105" s="102"/>
      <c r="GS105" s="102"/>
      <c r="GT105" s="102"/>
      <c r="GU105" s="102"/>
      <c r="GV105" s="102"/>
      <c r="GW105" s="102"/>
      <c r="GX105" s="102"/>
      <c r="GY105" s="102"/>
      <c r="GZ105" s="102"/>
      <c r="HA105" s="102"/>
      <c r="HB105" s="102"/>
      <c r="HC105" s="102"/>
      <c r="HD105" s="102"/>
      <c r="HE105" s="102"/>
      <c r="HF105" s="102"/>
      <c r="HG105" s="102"/>
      <c r="HH105" s="102"/>
      <c r="HI105" s="102"/>
      <c r="HJ105" s="102"/>
      <c r="HK105" s="102"/>
      <c r="HL105" s="102"/>
      <c r="HM105" s="102"/>
      <c r="HN105" s="102"/>
      <c r="HO105" s="102"/>
      <c r="HP105" s="102"/>
      <c r="HQ105" s="102"/>
      <c r="HR105" s="102"/>
      <c r="HS105" s="102"/>
      <c r="HT105" s="102"/>
      <c r="HU105" s="102"/>
      <c r="HV105" s="102"/>
      <c r="HW105" s="102"/>
      <c r="HX105" s="102"/>
      <c r="HY105" s="102"/>
      <c r="HZ105" s="102"/>
      <c r="IA105" s="102"/>
      <c r="IB105" s="102"/>
      <c r="IC105" s="102"/>
      <c r="ID105" s="102"/>
      <c r="IE105" s="102"/>
      <c r="IF105" s="102"/>
      <c r="IG105" s="102"/>
      <c r="IH105" s="102"/>
      <c r="II105" s="102"/>
      <c r="IJ105" s="102"/>
      <c r="IK105" s="102"/>
      <c r="IL105" s="102"/>
      <c r="IM105" s="102"/>
      <c r="IN105" s="102"/>
      <c r="IO105" s="102"/>
      <c r="IP105" s="102"/>
      <c r="IQ105" s="102"/>
      <c r="IR105" s="102"/>
      <c r="IS105" s="102"/>
      <c r="IT105" s="102"/>
      <c r="IU105" s="102"/>
      <c r="IV105" s="102"/>
    </row>
    <row r="106" spans="1:256" ht="15" customHeight="1">
      <c r="A106" s="1881" t="s">
        <v>2583</v>
      </c>
      <c r="B106" s="1926" t="s">
        <v>1483</v>
      </c>
      <c r="C106" s="102" t="s">
        <v>1484</v>
      </c>
      <c r="D106" s="1879" t="s">
        <v>478</v>
      </c>
      <c r="E106" s="2040">
        <f>Sch.36!G55</f>
        <v>1000010</v>
      </c>
      <c r="F106" s="229">
        <v>1000010</v>
      </c>
      <c r="G106" s="1893">
        <f t="shared" ref="G106:G113" si="6">E106-F106</f>
        <v>0</v>
      </c>
      <c r="I106" s="102"/>
      <c r="J106" s="102"/>
      <c r="K106" s="102"/>
      <c r="L106" s="102"/>
      <c r="M106" s="102"/>
      <c r="N106" s="102"/>
      <c r="O106" s="102"/>
      <c r="P106" s="102"/>
      <c r="Q106" s="102"/>
      <c r="R106" s="102"/>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02"/>
      <c r="AY106" s="102"/>
      <c r="AZ106" s="102"/>
      <c r="BA106" s="102"/>
      <c r="BB106" s="102"/>
      <c r="BC106" s="102"/>
      <c r="BD106" s="102"/>
      <c r="BE106" s="102"/>
      <c r="BF106" s="102"/>
      <c r="BG106" s="102"/>
      <c r="BH106" s="102"/>
      <c r="BI106" s="102"/>
      <c r="BJ106" s="102"/>
      <c r="BK106" s="102"/>
      <c r="BL106" s="102"/>
      <c r="BM106" s="102"/>
      <c r="BN106" s="102"/>
      <c r="BO106" s="102"/>
      <c r="BP106" s="102"/>
      <c r="BQ106" s="102"/>
      <c r="BR106" s="102"/>
      <c r="BS106" s="102"/>
      <c r="BT106" s="102"/>
      <c r="BU106" s="102"/>
      <c r="BV106" s="102"/>
      <c r="BW106" s="102"/>
      <c r="BX106" s="102"/>
      <c r="BY106" s="102"/>
      <c r="BZ106" s="102"/>
      <c r="CA106" s="102"/>
      <c r="CB106" s="102"/>
      <c r="CC106" s="102"/>
      <c r="CD106" s="102"/>
      <c r="CE106" s="102"/>
      <c r="CF106" s="102"/>
      <c r="CG106" s="102"/>
      <c r="CH106" s="102"/>
      <c r="CI106" s="102"/>
      <c r="CJ106" s="102"/>
      <c r="CK106" s="102"/>
      <c r="CL106" s="102"/>
      <c r="CM106" s="102"/>
      <c r="CN106" s="102"/>
      <c r="CO106" s="102"/>
      <c r="CP106" s="102"/>
      <c r="CQ106" s="102"/>
      <c r="CR106" s="102"/>
      <c r="CS106" s="102"/>
      <c r="CT106" s="102"/>
      <c r="CU106" s="102"/>
      <c r="CV106" s="102"/>
      <c r="CW106" s="102"/>
      <c r="CX106" s="102"/>
      <c r="CY106" s="102"/>
      <c r="CZ106" s="102"/>
      <c r="DA106" s="102"/>
      <c r="DB106" s="102"/>
      <c r="DC106" s="102"/>
      <c r="DD106" s="102"/>
      <c r="DE106" s="102"/>
      <c r="DF106" s="102"/>
      <c r="DG106" s="102"/>
      <c r="DH106" s="102"/>
      <c r="DI106" s="102"/>
      <c r="DJ106" s="102"/>
      <c r="DK106" s="102"/>
      <c r="DL106" s="102"/>
      <c r="DM106" s="102"/>
      <c r="DN106" s="102"/>
      <c r="DO106" s="102"/>
      <c r="DP106" s="102"/>
      <c r="DQ106" s="102"/>
      <c r="DR106" s="102"/>
      <c r="DS106" s="102"/>
      <c r="DT106" s="102"/>
      <c r="DU106" s="102"/>
      <c r="DV106" s="102"/>
      <c r="DW106" s="102"/>
      <c r="DX106" s="102"/>
      <c r="DY106" s="102"/>
      <c r="DZ106" s="102"/>
      <c r="EA106" s="102"/>
      <c r="EB106" s="102"/>
      <c r="EC106" s="102"/>
      <c r="ED106" s="102"/>
      <c r="EE106" s="102"/>
      <c r="EF106" s="102"/>
      <c r="EG106" s="102"/>
      <c r="EH106" s="102"/>
      <c r="EI106" s="102"/>
      <c r="EJ106" s="102"/>
      <c r="EK106" s="102"/>
      <c r="EL106" s="102"/>
      <c r="EM106" s="102"/>
      <c r="EN106" s="102"/>
      <c r="EO106" s="102"/>
      <c r="EP106" s="102"/>
      <c r="EQ106" s="102"/>
      <c r="ER106" s="102"/>
      <c r="ES106" s="102"/>
      <c r="ET106" s="102"/>
      <c r="EU106" s="102"/>
      <c r="EV106" s="102"/>
      <c r="EW106" s="102"/>
      <c r="EX106" s="102"/>
      <c r="EY106" s="102"/>
      <c r="EZ106" s="102"/>
      <c r="FA106" s="102"/>
      <c r="FB106" s="102"/>
      <c r="FC106" s="102"/>
      <c r="FD106" s="102"/>
      <c r="FE106" s="102"/>
      <c r="FF106" s="102"/>
      <c r="FG106" s="102"/>
      <c r="FH106" s="102"/>
      <c r="FI106" s="102"/>
      <c r="FJ106" s="102"/>
      <c r="FK106" s="102"/>
      <c r="FL106" s="102"/>
      <c r="FM106" s="102"/>
      <c r="FN106" s="102"/>
      <c r="FO106" s="102"/>
      <c r="FP106" s="102"/>
      <c r="FQ106" s="102"/>
      <c r="FR106" s="102"/>
      <c r="FS106" s="102"/>
      <c r="FT106" s="102"/>
      <c r="FU106" s="102"/>
      <c r="FV106" s="102"/>
      <c r="FW106" s="102"/>
      <c r="FX106" s="102"/>
      <c r="FY106" s="102"/>
      <c r="FZ106" s="102"/>
      <c r="GA106" s="102"/>
      <c r="GB106" s="102"/>
      <c r="GC106" s="102"/>
      <c r="GD106" s="102"/>
      <c r="GE106" s="102"/>
      <c r="GF106" s="102"/>
      <c r="GG106" s="102"/>
      <c r="GH106" s="102"/>
      <c r="GI106" s="102"/>
      <c r="GJ106" s="102"/>
      <c r="GK106" s="102"/>
      <c r="GL106" s="102"/>
      <c r="GM106" s="102"/>
      <c r="GN106" s="102"/>
      <c r="GO106" s="102"/>
      <c r="GP106" s="102"/>
      <c r="GQ106" s="102"/>
      <c r="GR106" s="102"/>
      <c r="GS106" s="102"/>
      <c r="GT106" s="102"/>
      <c r="GU106" s="102"/>
      <c r="GV106" s="102"/>
      <c r="GW106" s="102"/>
      <c r="GX106" s="102"/>
      <c r="GY106" s="102"/>
      <c r="GZ106" s="102"/>
      <c r="HA106" s="102"/>
      <c r="HB106" s="102"/>
      <c r="HC106" s="102"/>
      <c r="HD106" s="102"/>
      <c r="HE106" s="102"/>
      <c r="HF106" s="102"/>
      <c r="HG106" s="102"/>
      <c r="HH106" s="102"/>
      <c r="HI106" s="102"/>
      <c r="HJ106" s="102"/>
      <c r="HK106" s="102"/>
      <c r="HL106" s="102"/>
      <c r="HM106" s="102"/>
      <c r="HN106" s="102"/>
      <c r="HO106" s="102"/>
      <c r="HP106" s="102"/>
      <c r="HQ106" s="102"/>
      <c r="HR106" s="102"/>
      <c r="HS106" s="102"/>
      <c r="HT106" s="102"/>
      <c r="HU106" s="102"/>
      <c r="HV106" s="102"/>
      <c r="HW106" s="102"/>
      <c r="HX106" s="102"/>
      <c r="HY106" s="102"/>
      <c r="HZ106" s="102"/>
      <c r="IA106" s="102"/>
      <c r="IB106" s="102"/>
      <c r="IC106" s="102"/>
      <c r="ID106" s="102"/>
      <c r="IE106" s="102"/>
      <c r="IF106" s="102"/>
      <c r="IG106" s="102"/>
      <c r="IH106" s="102"/>
      <c r="II106" s="102"/>
      <c r="IJ106" s="102"/>
      <c r="IK106" s="102"/>
      <c r="IL106" s="102"/>
      <c r="IM106" s="102"/>
      <c r="IN106" s="102"/>
      <c r="IO106" s="102"/>
      <c r="IP106" s="102"/>
      <c r="IQ106" s="102"/>
      <c r="IR106" s="102"/>
      <c r="IS106" s="102"/>
      <c r="IT106" s="102"/>
      <c r="IU106" s="102"/>
      <c r="IV106" s="102"/>
    </row>
    <row r="107" spans="1:256" ht="15" customHeight="1">
      <c r="A107" s="1881" t="s">
        <v>2587</v>
      </c>
      <c r="B107" s="1926" t="s">
        <v>1485</v>
      </c>
      <c r="C107" s="102" t="s">
        <v>1486</v>
      </c>
      <c r="D107" s="1879" t="s">
        <v>478</v>
      </c>
      <c r="E107" s="2040">
        <f>Sch.36!G62</f>
        <v>0</v>
      </c>
      <c r="F107" s="229">
        <v>0</v>
      </c>
      <c r="G107" s="1893">
        <f t="shared" si="6"/>
        <v>0</v>
      </c>
      <c r="I107" s="102"/>
      <c r="J107" s="102"/>
      <c r="K107" s="102"/>
      <c r="L107" s="102"/>
      <c r="M107" s="102"/>
      <c r="N107" s="102"/>
      <c r="O107" s="102"/>
      <c r="P107" s="102"/>
      <c r="Q107" s="102"/>
      <c r="R107" s="102"/>
      <c r="S107" s="102"/>
      <c r="T107" s="102"/>
      <c r="U107" s="102"/>
      <c r="V107" s="102"/>
      <c r="W107" s="102"/>
      <c r="X107" s="102"/>
      <c r="Y107" s="102"/>
      <c r="Z107" s="102"/>
      <c r="AA107" s="102"/>
      <c r="AB107" s="102"/>
      <c r="AC107" s="102"/>
      <c r="AD107" s="102"/>
      <c r="AE107" s="102"/>
      <c r="AF107" s="102"/>
      <c r="AG107" s="102"/>
      <c r="AH107" s="102"/>
      <c r="AI107" s="102"/>
      <c r="AJ107" s="102"/>
      <c r="AK107" s="102"/>
      <c r="AL107" s="102"/>
      <c r="AM107" s="102"/>
      <c r="AN107" s="102"/>
      <c r="AO107" s="102"/>
      <c r="AP107" s="102"/>
      <c r="AQ107" s="102"/>
      <c r="AR107" s="102"/>
      <c r="AS107" s="102"/>
      <c r="AT107" s="102"/>
      <c r="AU107" s="102"/>
      <c r="AV107" s="102"/>
      <c r="AW107" s="102"/>
      <c r="AX107" s="102"/>
      <c r="AY107" s="102"/>
      <c r="AZ107" s="102"/>
      <c r="BA107" s="102"/>
      <c r="BB107" s="102"/>
      <c r="BC107" s="102"/>
      <c r="BD107" s="102"/>
      <c r="BE107" s="102"/>
      <c r="BF107" s="102"/>
      <c r="BG107" s="102"/>
      <c r="BH107" s="102"/>
      <c r="BI107" s="102"/>
      <c r="BJ107" s="102"/>
      <c r="BK107" s="102"/>
      <c r="BL107" s="102"/>
      <c r="BM107" s="102"/>
      <c r="BN107" s="102"/>
      <c r="BO107" s="102"/>
      <c r="BP107" s="102"/>
      <c r="BQ107" s="102"/>
      <c r="BR107" s="102"/>
      <c r="BS107" s="102"/>
      <c r="BT107" s="102"/>
      <c r="BU107" s="102"/>
      <c r="BV107" s="102"/>
      <c r="BW107" s="102"/>
      <c r="BX107" s="102"/>
      <c r="BY107" s="102"/>
      <c r="BZ107" s="102"/>
      <c r="CA107" s="102"/>
      <c r="CB107" s="102"/>
      <c r="CC107" s="102"/>
      <c r="CD107" s="102"/>
      <c r="CE107" s="102"/>
      <c r="CF107" s="102"/>
      <c r="CG107" s="102"/>
      <c r="CH107" s="102"/>
      <c r="CI107" s="102"/>
      <c r="CJ107" s="102"/>
      <c r="CK107" s="102"/>
      <c r="CL107" s="102"/>
      <c r="CM107" s="102"/>
      <c r="CN107" s="102"/>
      <c r="CO107" s="102"/>
      <c r="CP107" s="102"/>
      <c r="CQ107" s="102"/>
      <c r="CR107" s="102"/>
      <c r="CS107" s="102"/>
      <c r="CT107" s="102"/>
      <c r="CU107" s="102"/>
      <c r="CV107" s="102"/>
      <c r="CW107" s="102"/>
      <c r="CX107" s="102"/>
      <c r="CY107" s="102"/>
      <c r="CZ107" s="102"/>
      <c r="DA107" s="102"/>
      <c r="DB107" s="102"/>
      <c r="DC107" s="102"/>
      <c r="DD107" s="102"/>
      <c r="DE107" s="102"/>
      <c r="DF107" s="102"/>
      <c r="DG107" s="102"/>
      <c r="DH107" s="102"/>
      <c r="DI107" s="102"/>
      <c r="DJ107" s="102"/>
      <c r="DK107" s="102"/>
      <c r="DL107" s="102"/>
      <c r="DM107" s="102"/>
      <c r="DN107" s="102"/>
      <c r="DO107" s="102"/>
      <c r="DP107" s="102"/>
      <c r="DQ107" s="102"/>
      <c r="DR107" s="102"/>
      <c r="DS107" s="102"/>
      <c r="DT107" s="102"/>
      <c r="DU107" s="102"/>
      <c r="DV107" s="102"/>
      <c r="DW107" s="102"/>
      <c r="DX107" s="102"/>
      <c r="DY107" s="102"/>
      <c r="DZ107" s="102"/>
      <c r="EA107" s="102"/>
      <c r="EB107" s="102"/>
      <c r="EC107" s="102"/>
      <c r="ED107" s="102"/>
      <c r="EE107" s="102"/>
      <c r="EF107" s="102"/>
      <c r="EG107" s="102"/>
      <c r="EH107" s="102"/>
      <c r="EI107" s="102"/>
      <c r="EJ107" s="102"/>
      <c r="EK107" s="102"/>
      <c r="EL107" s="102"/>
      <c r="EM107" s="102"/>
      <c r="EN107" s="102"/>
      <c r="EO107" s="102"/>
      <c r="EP107" s="102"/>
      <c r="EQ107" s="102"/>
      <c r="ER107" s="102"/>
      <c r="ES107" s="102"/>
      <c r="ET107" s="102"/>
      <c r="EU107" s="102"/>
      <c r="EV107" s="102"/>
      <c r="EW107" s="102"/>
      <c r="EX107" s="102"/>
      <c r="EY107" s="102"/>
      <c r="EZ107" s="102"/>
      <c r="FA107" s="102"/>
      <c r="FB107" s="102"/>
      <c r="FC107" s="102"/>
      <c r="FD107" s="102"/>
      <c r="FE107" s="102"/>
      <c r="FF107" s="102"/>
      <c r="FG107" s="102"/>
      <c r="FH107" s="102"/>
      <c r="FI107" s="102"/>
      <c r="FJ107" s="102"/>
      <c r="FK107" s="102"/>
      <c r="FL107" s="102"/>
      <c r="FM107" s="102"/>
      <c r="FN107" s="102"/>
      <c r="FO107" s="102"/>
      <c r="FP107" s="102"/>
      <c r="FQ107" s="102"/>
      <c r="FR107" s="102"/>
      <c r="FS107" s="102"/>
      <c r="FT107" s="102"/>
      <c r="FU107" s="102"/>
      <c r="FV107" s="102"/>
      <c r="FW107" s="102"/>
      <c r="FX107" s="102"/>
      <c r="FY107" s="102"/>
      <c r="FZ107" s="102"/>
      <c r="GA107" s="102"/>
      <c r="GB107" s="102"/>
      <c r="GC107" s="102"/>
      <c r="GD107" s="102"/>
      <c r="GE107" s="102"/>
      <c r="GF107" s="102"/>
      <c r="GG107" s="102"/>
      <c r="GH107" s="102"/>
      <c r="GI107" s="102"/>
      <c r="GJ107" s="102"/>
      <c r="GK107" s="102"/>
      <c r="GL107" s="102"/>
      <c r="GM107" s="102"/>
      <c r="GN107" s="102"/>
      <c r="GO107" s="102"/>
      <c r="GP107" s="102"/>
      <c r="GQ107" s="102"/>
      <c r="GR107" s="102"/>
      <c r="GS107" s="102"/>
      <c r="GT107" s="102"/>
      <c r="GU107" s="102"/>
      <c r="GV107" s="102"/>
      <c r="GW107" s="102"/>
      <c r="GX107" s="102"/>
      <c r="GY107" s="102"/>
      <c r="GZ107" s="102"/>
      <c r="HA107" s="102"/>
      <c r="HB107" s="102"/>
      <c r="HC107" s="102"/>
      <c r="HD107" s="102"/>
      <c r="HE107" s="102"/>
      <c r="HF107" s="102"/>
      <c r="HG107" s="102"/>
      <c r="HH107" s="102"/>
      <c r="HI107" s="102"/>
      <c r="HJ107" s="102"/>
      <c r="HK107" s="102"/>
      <c r="HL107" s="102"/>
      <c r="HM107" s="102"/>
      <c r="HN107" s="102"/>
      <c r="HO107" s="102"/>
      <c r="HP107" s="102"/>
      <c r="HQ107" s="102"/>
      <c r="HR107" s="102"/>
      <c r="HS107" s="102"/>
      <c r="HT107" s="102"/>
      <c r="HU107" s="102"/>
      <c r="HV107" s="102"/>
      <c r="HW107" s="102"/>
      <c r="HX107" s="102"/>
      <c r="HY107" s="102"/>
      <c r="HZ107" s="102"/>
      <c r="IA107" s="102"/>
      <c r="IB107" s="102"/>
      <c r="IC107" s="102"/>
      <c r="ID107" s="102"/>
      <c r="IE107" s="102"/>
      <c r="IF107" s="102"/>
      <c r="IG107" s="102"/>
      <c r="IH107" s="102"/>
      <c r="II107" s="102"/>
      <c r="IJ107" s="102"/>
      <c r="IK107" s="102"/>
      <c r="IL107" s="102"/>
      <c r="IM107" s="102"/>
      <c r="IN107" s="102"/>
      <c r="IO107" s="102"/>
      <c r="IP107" s="102"/>
      <c r="IQ107" s="102"/>
      <c r="IR107" s="102"/>
      <c r="IS107" s="102"/>
      <c r="IT107" s="102"/>
      <c r="IU107" s="102"/>
      <c r="IV107" s="102"/>
    </row>
    <row r="108" spans="1:256" ht="15" customHeight="1">
      <c r="A108" s="1881" t="s">
        <v>2590</v>
      </c>
      <c r="B108" s="1926" t="s">
        <v>1487</v>
      </c>
      <c r="C108" s="102" t="s">
        <v>1488</v>
      </c>
      <c r="D108" s="1879" t="s">
        <v>478</v>
      </c>
      <c r="E108" s="2040">
        <v>9096908097.0900002</v>
      </c>
      <c r="F108" s="229">
        <v>9095861712.5799999</v>
      </c>
      <c r="G108" s="1893">
        <f t="shared" si="6"/>
        <v>1046384.5100002289</v>
      </c>
      <c r="I108" s="102"/>
      <c r="J108" s="102"/>
      <c r="K108" s="102"/>
      <c r="L108" s="102"/>
      <c r="M108" s="102"/>
      <c r="N108" s="102"/>
      <c r="O108" s="102"/>
      <c r="P108" s="102"/>
      <c r="Q108" s="102"/>
      <c r="R108" s="102"/>
      <c r="S108" s="102"/>
      <c r="T108" s="102"/>
      <c r="U108" s="102"/>
      <c r="V108" s="102"/>
      <c r="W108" s="102"/>
      <c r="X108" s="102"/>
      <c r="Y108" s="102"/>
      <c r="Z108" s="102"/>
      <c r="AA108" s="102"/>
      <c r="AB108" s="102"/>
      <c r="AC108" s="102"/>
      <c r="AD108" s="102"/>
      <c r="AE108" s="102"/>
      <c r="AF108" s="102"/>
      <c r="AG108" s="102"/>
      <c r="AH108" s="102"/>
      <c r="AI108" s="102"/>
      <c r="AJ108" s="102"/>
      <c r="AK108" s="102"/>
      <c r="AL108" s="102"/>
      <c r="AM108" s="102"/>
      <c r="AN108" s="102"/>
      <c r="AO108" s="102"/>
      <c r="AP108" s="102"/>
      <c r="AQ108" s="102"/>
      <c r="AR108" s="102"/>
      <c r="AS108" s="102"/>
      <c r="AT108" s="102"/>
      <c r="AU108" s="102"/>
      <c r="AV108" s="102"/>
      <c r="AW108" s="102"/>
      <c r="AX108" s="102"/>
      <c r="AY108" s="102"/>
      <c r="AZ108" s="102"/>
      <c r="BA108" s="102"/>
      <c r="BB108" s="102"/>
      <c r="BC108" s="102"/>
      <c r="BD108" s="102"/>
      <c r="BE108" s="102"/>
      <c r="BF108" s="102"/>
      <c r="BG108" s="102"/>
      <c r="BH108" s="102"/>
      <c r="BI108" s="102"/>
      <c r="BJ108" s="102"/>
      <c r="BK108" s="102"/>
      <c r="BL108" s="102"/>
      <c r="BM108" s="102"/>
      <c r="BN108" s="102"/>
      <c r="BO108" s="102"/>
      <c r="BP108" s="102"/>
      <c r="BQ108" s="102"/>
      <c r="BR108" s="102"/>
      <c r="BS108" s="102"/>
      <c r="BT108" s="102"/>
      <c r="BU108" s="102"/>
      <c r="BV108" s="102"/>
      <c r="BW108" s="102"/>
      <c r="BX108" s="102"/>
      <c r="BY108" s="102"/>
      <c r="BZ108" s="102"/>
      <c r="CA108" s="102"/>
      <c r="CB108" s="102"/>
      <c r="CC108" s="102"/>
      <c r="CD108" s="102"/>
      <c r="CE108" s="102"/>
      <c r="CF108" s="102"/>
      <c r="CG108" s="102"/>
      <c r="CH108" s="102"/>
      <c r="CI108" s="102"/>
      <c r="CJ108" s="102"/>
      <c r="CK108" s="102"/>
      <c r="CL108" s="102"/>
      <c r="CM108" s="102"/>
      <c r="CN108" s="102"/>
      <c r="CO108" s="102"/>
      <c r="CP108" s="102"/>
      <c r="CQ108" s="102"/>
      <c r="CR108" s="102"/>
      <c r="CS108" s="102"/>
      <c r="CT108" s="102"/>
      <c r="CU108" s="102"/>
      <c r="CV108" s="102"/>
      <c r="CW108" s="102"/>
      <c r="CX108" s="102"/>
      <c r="CY108" s="102"/>
      <c r="CZ108" s="102"/>
      <c r="DA108" s="102"/>
      <c r="DB108" s="102"/>
      <c r="DC108" s="102"/>
      <c r="DD108" s="102"/>
      <c r="DE108" s="102"/>
      <c r="DF108" s="102"/>
      <c r="DG108" s="102"/>
      <c r="DH108" s="102"/>
      <c r="DI108" s="102"/>
      <c r="DJ108" s="102"/>
      <c r="DK108" s="102"/>
      <c r="DL108" s="102"/>
      <c r="DM108" s="102"/>
      <c r="DN108" s="102"/>
      <c r="DO108" s="102"/>
      <c r="DP108" s="102"/>
      <c r="DQ108" s="102"/>
      <c r="DR108" s="102"/>
      <c r="DS108" s="102"/>
      <c r="DT108" s="102"/>
      <c r="DU108" s="102"/>
      <c r="DV108" s="102"/>
      <c r="DW108" s="102"/>
      <c r="DX108" s="102"/>
      <c r="DY108" s="102"/>
      <c r="DZ108" s="102"/>
      <c r="EA108" s="102"/>
      <c r="EB108" s="102"/>
      <c r="EC108" s="102"/>
      <c r="ED108" s="102"/>
      <c r="EE108" s="102"/>
      <c r="EF108" s="102"/>
      <c r="EG108" s="102"/>
      <c r="EH108" s="102"/>
      <c r="EI108" s="102"/>
      <c r="EJ108" s="102"/>
      <c r="EK108" s="102"/>
      <c r="EL108" s="102"/>
      <c r="EM108" s="102"/>
      <c r="EN108" s="102"/>
      <c r="EO108" s="102"/>
      <c r="EP108" s="102"/>
      <c r="EQ108" s="102"/>
      <c r="ER108" s="102"/>
      <c r="ES108" s="102"/>
      <c r="ET108" s="102"/>
      <c r="EU108" s="102"/>
      <c r="EV108" s="102"/>
      <c r="EW108" s="102"/>
      <c r="EX108" s="102"/>
      <c r="EY108" s="102"/>
      <c r="EZ108" s="102"/>
      <c r="FA108" s="102"/>
      <c r="FB108" s="102"/>
      <c r="FC108" s="102"/>
      <c r="FD108" s="102"/>
      <c r="FE108" s="102"/>
      <c r="FF108" s="102"/>
      <c r="FG108" s="102"/>
      <c r="FH108" s="102"/>
      <c r="FI108" s="102"/>
      <c r="FJ108" s="102"/>
      <c r="FK108" s="102"/>
      <c r="FL108" s="102"/>
      <c r="FM108" s="102"/>
      <c r="FN108" s="102"/>
      <c r="FO108" s="102"/>
      <c r="FP108" s="102"/>
      <c r="FQ108" s="102"/>
      <c r="FR108" s="102"/>
      <c r="FS108" s="102"/>
      <c r="FT108" s="102"/>
      <c r="FU108" s="102"/>
      <c r="FV108" s="102"/>
      <c r="FW108" s="102"/>
      <c r="FX108" s="102"/>
      <c r="FY108" s="102"/>
      <c r="FZ108" s="102"/>
      <c r="GA108" s="102"/>
      <c r="GB108" s="102"/>
      <c r="GC108" s="102"/>
      <c r="GD108" s="102"/>
      <c r="GE108" s="102"/>
      <c r="GF108" s="102"/>
      <c r="GG108" s="102"/>
      <c r="GH108" s="102"/>
      <c r="GI108" s="102"/>
      <c r="GJ108" s="102"/>
      <c r="GK108" s="102"/>
      <c r="GL108" s="102"/>
      <c r="GM108" s="102"/>
      <c r="GN108" s="102"/>
      <c r="GO108" s="102"/>
      <c r="GP108" s="102"/>
      <c r="GQ108" s="102"/>
      <c r="GR108" s="102"/>
      <c r="GS108" s="102"/>
      <c r="GT108" s="102"/>
      <c r="GU108" s="102"/>
      <c r="GV108" s="102"/>
      <c r="GW108" s="102"/>
      <c r="GX108" s="102"/>
      <c r="GY108" s="102"/>
      <c r="GZ108" s="102"/>
      <c r="HA108" s="102"/>
      <c r="HB108" s="102"/>
      <c r="HC108" s="102"/>
      <c r="HD108" s="102"/>
      <c r="HE108" s="102"/>
      <c r="HF108" s="102"/>
      <c r="HG108" s="102"/>
      <c r="HH108" s="102"/>
      <c r="HI108" s="102"/>
      <c r="HJ108" s="102"/>
      <c r="HK108" s="102"/>
      <c r="HL108" s="102"/>
      <c r="HM108" s="102"/>
      <c r="HN108" s="102"/>
      <c r="HO108" s="102"/>
      <c r="HP108" s="102"/>
      <c r="HQ108" s="102"/>
      <c r="HR108" s="102"/>
      <c r="HS108" s="102"/>
      <c r="HT108" s="102"/>
      <c r="HU108" s="102"/>
      <c r="HV108" s="102"/>
      <c r="HW108" s="102"/>
      <c r="HX108" s="102"/>
      <c r="HY108" s="102"/>
      <c r="HZ108" s="102"/>
      <c r="IA108" s="102"/>
      <c r="IB108" s="102"/>
      <c r="IC108" s="102"/>
      <c r="ID108" s="102"/>
      <c r="IE108" s="102"/>
      <c r="IF108" s="102"/>
      <c r="IG108" s="102"/>
      <c r="IH108" s="102"/>
      <c r="II108" s="102"/>
      <c r="IJ108" s="102"/>
      <c r="IK108" s="102"/>
      <c r="IL108" s="102"/>
      <c r="IM108" s="102"/>
      <c r="IN108" s="102"/>
      <c r="IO108" s="102"/>
      <c r="IP108" s="102"/>
      <c r="IQ108" s="102"/>
      <c r="IR108" s="102"/>
      <c r="IS108" s="102"/>
      <c r="IT108" s="102"/>
      <c r="IU108" s="102"/>
      <c r="IV108" s="102"/>
    </row>
    <row r="109" spans="1:256" ht="15" customHeight="1">
      <c r="A109" s="1881" t="s">
        <v>2593</v>
      </c>
      <c r="B109" s="1926" t="s">
        <v>1489</v>
      </c>
      <c r="C109" s="102" t="s">
        <v>1490</v>
      </c>
      <c r="D109" s="1879" t="s">
        <v>478</v>
      </c>
      <c r="E109" s="2040">
        <f>Sch.36!J55</f>
        <v>0</v>
      </c>
      <c r="F109" s="229">
        <v>0</v>
      </c>
      <c r="G109" s="1893">
        <f t="shared" si="6"/>
        <v>0</v>
      </c>
      <c r="I109" s="102"/>
      <c r="J109" s="102"/>
      <c r="K109" s="102"/>
      <c r="L109" s="102"/>
      <c r="M109" s="102"/>
      <c r="N109" s="102"/>
      <c r="O109" s="102"/>
      <c r="P109" s="102"/>
      <c r="Q109" s="102"/>
      <c r="R109" s="102"/>
      <c r="S109" s="102"/>
      <c r="T109" s="102"/>
      <c r="U109" s="102"/>
      <c r="V109" s="102"/>
      <c r="W109" s="102"/>
      <c r="X109" s="102"/>
      <c r="Y109" s="102"/>
      <c r="Z109" s="102"/>
      <c r="AA109" s="102"/>
      <c r="AB109" s="102"/>
      <c r="AC109" s="102"/>
      <c r="AD109" s="102"/>
      <c r="AE109" s="102"/>
      <c r="AF109" s="102"/>
      <c r="AG109" s="102"/>
      <c r="AH109" s="102"/>
      <c r="AI109" s="102"/>
      <c r="AJ109" s="102"/>
      <c r="AK109" s="102"/>
      <c r="AL109" s="102"/>
      <c r="AM109" s="102"/>
      <c r="AN109" s="102"/>
      <c r="AO109" s="102"/>
      <c r="AP109" s="102"/>
      <c r="AQ109" s="102"/>
      <c r="AR109" s="102"/>
      <c r="AS109" s="102"/>
      <c r="AT109" s="102"/>
      <c r="AU109" s="102"/>
      <c r="AV109" s="102"/>
      <c r="AW109" s="102"/>
      <c r="AX109" s="102"/>
      <c r="AY109" s="102"/>
      <c r="AZ109" s="102"/>
      <c r="BA109" s="102"/>
      <c r="BB109" s="102"/>
      <c r="BC109" s="102"/>
      <c r="BD109" s="102"/>
      <c r="BE109" s="102"/>
      <c r="BF109" s="102"/>
      <c r="BG109" s="102"/>
      <c r="BH109" s="102"/>
      <c r="BI109" s="102"/>
      <c r="BJ109" s="102"/>
      <c r="BK109" s="102"/>
      <c r="BL109" s="102"/>
      <c r="BM109" s="102"/>
      <c r="BN109" s="102"/>
      <c r="BO109" s="102"/>
      <c r="BP109" s="102"/>
      <c r="BQ109" s="102"/>
      <c r="BR109" s="102"/>
      <c r="BS109" s="102"/>
      <c r="BT109" s="102"/>
      <c r="BU109" s="102"/>
      <c r="BV109" s="102"/>
      <c r="BW109" s="102"/>
      <c r="BX109" s="102"/>
      <c r="BY109" s="102"/>
      <c r="BZ109" s="102"/>
      <c r="CA109" s="102"/>
      <c r="CB109" s="102"/>
      <c r="CC109" s="102"/>
      <c r="CD109" s="102"/>
      <c r="CE109" s="102"/>
      <c r="CF109" s="102"/>
      <c r="CG109" s="102"/>
      <c r="CH109" s="102"/>
      <c r="CI109" s="102"/>
      <c r="CJ109" s="102"/>
      <c r="CK109" s="102"/>
      <c r="CL109" s="102"/>
      <c r="CM109" s="102"/>
      <c r="CN109" s="102"/>
      <c r="CO109" s="102"/>
      <c r="CP109" s="102"/>
      <c r="CQ109" s="102"/>
      <c r="CR109" s="102"/>
      <c r="CS109" s="102"/>
      <c r="CT109" s="102"/>
      <c r="CU109" s="102"/>
      <c r="CV109" s="102"/>
      <c r="CW109" s="102"/>
      <c r="CX109" s="102"/>
      <c r="CY109" s="102"/>
      <c r="CZ109" s="102"/>
      <c r="DA109" s="102"/>
      <c r="DB109" s="102"/>
      <c r="DC109" s="102"/>
      <c r="DD109" s="102"/>
      <c r="DE109" s="102"/>
      <c r="DF109" s="102"/>
      <c r="DG109" s="102"/>
      <c r="DH109" s="102"/>
      <c r="DI109" s="102"/>
      <c r="DJ109" s="102"/>
      <c r="DK109" s="102"/>
      <c r="DL109" s="102"/>
      <c r="DM109" s="102"/>
      <c r="DN109" s="102"/>
      <c r="DO109" s="102"/>
      <c r="DP109" s="102"/>
      <c r="DQ109" s="102"/>
      <c r="DR109" s="102"/>
      <c r="DS109" s="102"/>
      <c r="DT109" s="102"/>
      <c r="DU109" s="102"/>
      <c r="DV109" s="102"/>
      <c r="DW109" s="102"/>
      <c r="DX109" s="102"/>
      <c r="DY109" s="102"/>
      <c r="DZ109" s="102"/>
      <c r="EA109" s="102"/>
      <c r="EB109" s="102"/>
      <c r="EC109" s="102"/>
      <c r="ED109" s="102"/>
      <c r="EE109" s="102"/>
      <c r="EF109" s="102"/>
      <c r="EG109" s="102"/>
      <c r="EH109" s="102"/>
      <c r="EI109" s="102"/>
      <c r="EJ109" s="102"/>
      <c r="EK109" s="102"/>
      <c r="EL109" s="102"/>
      <c r="EM109" s="102"/>
      <c r="EN109" s="102"/>
      <c r="EO109" s="102"/>
      <c r="EP109" s="102"/>
      <c r="EQ109" s="102"/>
      <c r="ER109" s="102"/>
      <c r="ES109" s="102"/>
      <c r="ET109" s="102"/>
      <c r="EU109" s="102"/>
      <c r="EV109" s="102"/>
      <c r="EW109" s="102"/>
      <c r="EX109" s="102"/>
      <c r="EY109" s="102"/>
      <c r="EZ109" s="102"/>
      <c r="FA109" s="102"/>
      <c r="FB109" s="102"/>
      <c r="FC109" s="102"/>
      <c r="FD109" s="102"/>
      <c r="FE109" s="102"/>
      <c r="FF109" s="102"/>
      <c r="FG109" s="102"/>
      <c r="FH109" s="102"/>
      <c r="FI109" s="102"/>
      <c r="FJ109" s="102"/>
      <c r="FK109" s="102"/>
      <c r="FL109" s="102"/>
      <c r="FM109" s="102"/>
      <c r="FN109" s="102"/>
      <c r="FO109" s="102"/>
      <c r="FP109" s="102"/>
      <c r="FQ109" s="102"/>
      <c r="FR109" s="102"/>
      <c r="FS109" s="102"/>
      <c r="FT109" s="102"/>
      <c r="FU109" s="102"/>
      <c r="FV109" s="102"/>
      <c r="FW109" s="102"/>
      <c r="FX109" s="102"/>
      <c r="FY109" s="102"/>
      <c r="FZ109" s="102"/>
      <c r="GA109" s="102"/>
      <c r="GB109" s="102"/>
      <c r="GC109" s="102"/>
      <c r="GD109" s="102"/>
      <c r="GE109" s="102"/>
      <c r="GF109" s="102"/>
      <c r="GG109" s="102"/>
      <c r="GH109" s="102"/>
      <c r="GI109" s="102"/>
      <c r="GJ109" s="102"/>
      <c r="GK109" s="102"/>
      <c r="GL109" s="102"/>
      <c r="GM109" s="102"/>
      <c r="GN109" s="102"/>
      <c r="GO109" s="102"/>
      <c r="GP109" s="102"/>
      <c r="GQ109" s="102"/>
      <c r="GR109" s="102"/>
      <c r="GS109" s="102"/>
      <c r="GT109" s="102"/>
      <c r="GU109" s="102"/>
      <c r="GV109" s="102"/>
      <c r="GW109" s="102"/>
      <c r="GX109" s="102"/>
      <c r="GY109" s="102"/>
      <c r="GZ109" s="102"/>
      <c r="HA109" s="102"/>
      <c r="HB109" s="102"/>
      <c r="HC109" s="102"/>
      <c r="HD109" s="102"/>
      <c r="HE109" s="102"/>
      <c r="HF109" s="102"/>
      <c r="HG109" s="102"/>
      <c r="HH109" s="102"/>
      <c r="HI109" s="102"/>
      <c r="HJ109" s="102"/>
      <c r="HK109" s="102"/>
      <c r="HL109" s="102"/>
      <c r="HM109" s="102"/>
      <c r="HN109" s="102"/>
      <c r="HO109" s="102"/>
      <c r="HP109" s="102"/>
      <c r="HQ109" s="102"/>
      <c r="HR109" s="102"/>
      <c r="HS109" s="102"/>
      <c r="HT109" s="102"/>
      <c r="HU109" s="102"/>
      <c r="HV109" s="102"/>
      <c r="HW109" s="102"/>
      <c r="HX109" s="102"/>
      <c r="HY109" s="102"/>
      <c r="HZ109" s="102"/>
      <c r="IA109" s="102"/>
      <c r="IB109" s="102"/>
      <c r="IC109" s="102"/>
      <c r="ID109" s="102"/>
      <c r="IE109" s="102"/>
      <c r="IF109" s="102"/>
      <c r="IG109" s="102"/>
      <c r="IH109" s="102"/>
      <c r="II109" s="102"/>
      <c r="IJ109" s="102"/>
      <c r="IK109" s="102"/>
      <c r="IL109" s="102"/>
      <c r="IM109" s="102"/>
      <c r="IN109" s="102"/>
      <c r="IO109" s="102"/>
      <c r="IP109" s="102"/>
      <c r="IQ109" s="102"/>
      <c r="IR109" s="102"/>
      <c r="IS109" s="102"/>
      <c r="IT109" s="102"/>
      <c r="IU109" s="102"/>
      <c r="IV109" s="102"/>
    </row>
    <row r="110" spans="1:256" ht="15" customHeight="1">
      <c r="A110" s="1881" t="s">
        <v>1977</v>
      </c>
      <c r="B110" s="1926" t="s">
        <v>1491</v>
      </c>
      <c r="C110" s="102" t="s">
        <v>1492</v>
      </c>
      <c r="D110" s="1879" t="s">
        <v>2666</v>
      </c>
      <c r="E110" s="2048">
        <v>0</v>
      </c>
      <c r="F110" s="229">
        <v>0</v>
      </c>
      <c r="G110" s="1893">
        <f t="shared" si="6"/>
        <v>0</v>
      </c>
      <c r="I110" s="102"/>
      <c r="J110" s="102"/>
      <c r="K110" s="102"/>
      <c r="L110" s="102"/>
      <c r="M110" s="102"/>
      <c r="N110" s="102"/>
      <c r="O110" s="102"/>
      <c r="P110" s="102"/>
      <c r="Q110" s="102"/>
      <c r="R110" s="102"/>
      <c r="S110" s="102"/>
      <c r="T110" s="102"/>
      <c r="U110" s="102"/>
      <c r="V110" s="102"/>
      <c r="W110" s="102"/>
      <c r="X110" s="102"/>
      <c r="Y110" s="102"/>
      <c r="Z110" s="102"/>
      <c r="AA110" s="102"/>
      <c r="AB110" s="102"/>
      <c r="AC110" s="102"/>
      <c r="AD110" s="102"/>
      <c r="AE110" s="102"/>
      <c r="AF110" s="102"/>
      <c r="AG110" s="102"/>
      <c r="AH110" s="102"/>
      <c r="AI110" s="102"/>
      <c r="AJ110" s="102"/>
      <c r="AK110" s="102"/>
      <c r="AL110" s="102"/>
      <c r="AM110" s="102"/>
      <c r="AN110" s="102"/>
      <c r="AO110" s="102"/>
      <c r="AP110" s="102"/>
      <c r="AQ110" s="102"/>
      <c r="AR110" s="102"/>
      <c r="AS110" s="102"/>
      <c r="AT110" s="102"/>
      <c r="AU110" s="102"/>
      <c r="AV110" s="102"/>
      <c r="AW110" s="102"/>
      <c r="AX110" s="102"/>
      <c r="AY110" s="102"/>
      <c r="AZ110" s="102"/>
      <c r="BA110" s="102"/>
      <c r="BB110" s="102"/>
      <c r="BC110" s="102"/>
      <c r="BD110" s="102"/>
      <c r="BE110" s="102"/>
      <c r="BF110" s="102"/>
      <c r="BG110" s="102"/>
      <c r="BH110" s="102"/>
      <c r="BI110" s="102"/>
      <c r="BJ110" s="102"/>
      <c r="BK110" s="102"/>
      <c r="BL110" s="102"/>
      <c r="BM110" s="102"/>
      <c r="BN110" s="102"/>
      <c r="BO110" s="102"/>
      <c r="BP110" s="102"/>
      <c r="BQ110" s="102"/>
      <c r="BR110" s="102"/>
      <c r="BS110" s="102"/>
      <c r="BT110" s="102"/>
      <c r="BU110" s="102"/>
      <c r="BV110" s="102"/>
      <c r="BW110" s="102"/>
      <c r="BX110" s="102"/>
      <c r="BY110" s="102"/>
      <c r="BZ110" s="102"/>
      <c r="CA110" s="102"/>
      <c r="CB110" s="102"/>
      <c r="CC110" s="102"/>
      <c r="CD110" s="102"/>
      <c r="CE110" s="102"/>
      <c r="CF110" s="102"/>
      <c r="CG110" s="102"/>
      <c r="CH110" s="102"/>
      <c r="CI110" s="102"/>
      <c r="CJ110" s="102"/>
      <c r="CK110" s="102"/>
      <c r="CL110" s="102"/>
      <c r="CM110" s="102"/>
      <c r="CN110" s="102"/>
      <c r="CO110" s="102"/>
      <c r="CP110" s="102"/>
      <c r="CQ110" s="102"/>
      <c r="CR110" s="102"/>
      <c r="CS110" s="102"/>
      <c r="CT110" s="102"/>
      <c r="CU110" s="102"/>
      <c r="CV110" s="102"/>
      <c r="CW110" s="102"/>
      <c r="CX110" s="102"/>
      <c r="CY110" s="102"/>
      <c r="CZ110" s="102"/>
      <c r="DA110" s="102"/>
      <c r="DB110" s="102"/>
      <c r="DC110" s="102"/>
      <c r="DD110" s="102"/>
      <c r="DE110" s="102"/>
      <c r="DF110" s="102"/>
      <c r="DG110" s="102"/>
      <c r="DH110" s="102"/>
      <c r="DI110" s="102"/>
      <c r="DJ110" s="102"/>
      <c r="DK110" s="102"/>
      <c r="DL110" s="102"/>
      <c r="DM110" s="102"/>
      <c r="DN110" s="102"/>
      <c r="DO110" s="102"/>
      <c r="DP110" s="102"/>
      <c r="DQ110" s="102"/>
      <c r="DR110" s="102"/>
      <c r="DS110" s="102"/>
      <c r="DT110" s="102"/>
      <c r="DU110" s="102"/>
      <c r="DV110" s="102"/>
      <c r="DW110" s="102"/>
      <c r="DX110" s="102"/>
      <c r="DY110" s="102"/>
      <c r="DZ110" s="102"/>
      <c r="EA110" s="102"/>
      <c r="EB110" s="102"/>
      <c r="EC110" s="102"/>
      <c r="ED110" s="102"/>
      <c r="EE110" s="102"/>
      <c r="EF110" s="102"/>
      <c r="EG110" s="102"/>
      <c r="EH110" s="102"/>
      <c r="EI110" s="102"/>
      <c r="EJ110" s="102"/>
      <c r="EK110" s="102"/>
      <c r="EL110" s="102"/>
      <c r="EM110" s="102"/>
      <c r="EN110" s="102"/>
      <c r="EO110" s="102"/>
      <c r="EP110" s="102"/>
      <c r="EQ110" s="102"/>
      <c r="ER110" s="102"/>
      <c r="ES110" s="102"/>
      <c r="ET110" s="102"/>
      <c r="EU110" s="102"/>
      <c r="EV110" s="102"/>
      <c r="EW110" s="102"/>
      <c r="EX110" s="102"/>
      <c r="EY110" s="102"/>
      <c r="EZ110" s="102"/>
      <c r="FA110" s="102"/>
      <c r="FB110" s="102"/>
      <c r="FC110" s="102"/>
      <c r="FD110" s="102"/>
      <c r="FE110" s="102"/>
      <c r="FF110" s="102"/>
      <c r="FG110" s="102"/>
      <c r="FH110" s="102"/>
      <c r="FI110" s="102"/>
      <c r="FJ110" s="102"/>
      <c r="FK110" s="102"/>
      <c r="FL110" s="102"/>
      <c r="FM110" s="102"/>
      <c r="FN110" s="102"/>
      <c r="FO110" s="102"/>
      <c r="FP110" s="102"/>
      <c r="FQ110" s="102"/>
      <c r="FR110" s="102"/>
      <c r="FS110" s="102"/>
      <c r="FT110" s="102"/>
      <c r="FU110" s="102"/>
      <c r="FV110" s="102"/>
      <c r="FW110" s="102"/>
      <c r="FX110" s="102"/>
      <c r="FY110" s="102"/>
      <c r="FZ110" s="102"/>
      <c r="GA110" s="102"/>
      <c r="GB110" s="102"/>
      <c r="GC110" s="102"/>
      <c r="GD110" s="102"/>
      <c r="GE110" s="102"/>
      <c r="GF110" s="102"/>
      <c r="GG110" s="102"/>
      <c r="GH110" s="102"/>
      <c r="GI110" s="102"/>
      <c r="GJ110" s="102"/>
      <c r="GK110" s="102"/>
      <c r="GL110" s="102"/>
      <c r="GM110" s="102"/>
      <c r="GN110" s="102"/>
      <c r="GO110" s="102"/>
      <c r="GP110" s="102"/>
      <c r="GQ110" s="102"/>
      <c r="GR110" s="102"/>
      <c r="GS110" s="102"/>
      <c r="GT110" s="102"/>
      <c r="GU110" s="102"/>
      <c r="GV110" s="102"/>
      <c r="GW110" s="102"/>
      <c r="GX110" s="102"/>
      <c r="GY110" s="102"/>
      <c r="GZ110" s="102"/>
      <c r="HA110" s="102"/>
      <c r="HB110" s="102"/>
      <c r="HC110" s="102"/>
      <c r="HD110" s="102"/>
      <c r="HE110" s="102"/>
      <c r="HF110" s="102"/>
      <c r="HG110" s="102"/>
      <c r="HH110" s="102"/>
      <c r="HI110" s="102"/>
      <c r="HJ110" s="102"/>
      <c r="HK110" s="102"/>
      <c r="HL110" s="102"/>
      <c r="HM110" s="102"/>
      <c r="HN110" s="102"/>
      <c r="HO110" s="102"/>
      <c r="HP110" s="102"/>
      <c r="HQ110" s="102"/>
      <c r="HR110" s="102"/>
      <c r="HS110" s="102"/>
      <c r="HT110" s="102"/>
      <c r="HU110" s="102"/>
      <c r="HV110" s="102"/>
      <c r="HW110" s="102"/>
      <c r="HX110" s="102"/>
      <c r="HY110" s="102"/>
      <c r="HZ110" s="102"/>
      <c r="IA110" s="102"/>
      <c r="IB110" s="102"/>
      <c r="IC110" s="102"/>
      <c r="ID110" s="102"/>
      <c r="IE110" s="102"/>
      <c r="IF110" s="102"/>
      <c r="IG110" s="102"/>
      <c r="IH110" s="102"/>
      <c r="II110" s="102"/>
      <c r="IJ110" s="102"/>
      <c r="IK110" s="102"/>
      <c r="IL110" s="102"/>
      <c r="IM110" s="102"/>
      <c r="IN110" s="102"/>
      <c r="IO110" s="102"/>
      <c r="IP110" s="102"/>
      <c r="IQ110" s="102"/>
      <c r="IR110" s="102"/>
      <c r="IS110" s="102"/>
      <c r="IT110" s="102"/>
      <c r="IU110" s="102"/>
      <c r="IV110" s="102"/>
    </row>
    <row r="111" spans="1:256" ht="15" customHeight="1">
      <c r="A111" s="1881" t="s">
        <v>1979</v>
      </c>
      <c r="B111" s="1926" t="s">
        <v>1493</v>
      </c>
      <c r="C111" s="102" t="s">
        <v>1494</v>
      </c>
      <c r="D111" s="1879" t="s">
        <v>83</v>
      </c>
      <c r="E111" s="2040">
        <f>Sch.12!H90</f>
        <v>0</v>
      </c>
      <c r="F111" s="1894">
        <f>Sch.12!J90</f>
        <v>0</v>
      </c>
      <c r="G111" s="1893">
        <f t="shared" si="6"/>
        <v>0</v>
      </c>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102"/>
      <c r="AF111" s="102"/>
      <c r="AG111" s="102"/>
      <c r="AH111" s="102"/>
      <c r="AI111" s="102"/>
      <c r="AJ111" s="102"/>
      <c r="AK111" s="102"/>
      <c r="AL111" s="102"/>
      <c r="AM111" s="102"/>
      <c r="AN111" s="102"/>
      <c r="AO111" s="102"/>
      <c r="AP111" s="102"/>
      <c r="AQ111" s="102"/>
      <c r="AR111" s="102"/>
      <c r="AS111" s="102"/>
      <c r="AT111" s="102"/>
      <c r="AU111" s="102"/>
      <c r="AV111" s="102"/>
      <c r="AW111" s="102"/>
      <c r="AX111" s="102"/>
      <c r="AY111" s="102"/>
      <c r="AZ111" s="102"/>
      <c r="BA111" s="102"/>
      <c r="BB111" s="102"/>
      <c r="BC111" s="102"/>
      <c r="BD111" s="102"/>
      <c r="BE111" s="102"/>
      <c r="BF111" s="102"/>
      <c r="BG111" s="102"/>
      <c r="BH111" s="102"/>
      <c r="BI111" s="102"/>
      <c r="BJ111" s="102"/>
      <c r="BK111" s="102"/>
      <c r="BL111" s="102"/>
      <c r="BM111" s="102"/>
      <c r="BN111" s="102"/>
      <c r="BO111" s="102"/>
      <c r="BP111" s="102"/>
      <c r="BQ111" s="102"/>
      <c r="BR111" s="102"/>
      <c r="BS111" s="102"/>
      <c r="BT111" s="102"/>
      <c r="BU111" s="102"/>
      <c r="BV111" s="102"/>
      <c r="BW111" s="102"/>
      <c r="BX111" s="102"/>
      <c r="BY111" s="102"/>
      <c r="BZ111" s="102"/>
      <c r="CA111" s="102"/>
      <c r="CB111" s="102"/>
      <c r="CC111" s="102"/>
      <c r="CD111" s="102"/>
      <c r="CE111" s="102"/>
      <c r="CF111" s="102"/>
      <c r="CG111" s="102"/>
      <c r="CH111" s="102"/>
      <c r="CI111" s="102"/>
      <c r="CJ111" s="102"/>
      <c r="CK111" s="102"/>
      <c r="CL111" s="102"/>
      <c r="CM111" s="102"/>
      <c r="CN111" s="102"/>
      <c r="CO111" s="102"/>
      <c r="CP111" s="102"/>
      <c r="CQ111" s="102"/>
      <c r="CR111" s="102"/>
      <c r="CS111" s="102"/>
      <c r="CT111" s="102"/>
      <c r="CU111" s="102"/>
      <c r="CV111" s="102"/>
      <c r="CW111" s="102"/>
      <c r="CX111" s="102"/>
      <c r="CY111" s="102"/>
      <c r="CZ111" s="102"/>
      <c r="DA111" s="102"/>
      <c r="DB111" s="102"/>
      <c r="DC111" s="102"/>
      <c r="DD111" s="102"/>
      <c r="DE111" s="102"/>
      <c r="DF111" s="102"/>
      <c r="DG111" s="102"/>
      <c r="DH111" s="102"/>
      <c r="DI111" s="102"/>
      <c r="DJ111" s="102"/>
      <c r="DK111" s="102"/>
      <c r="DL111" s="102"/>
      <c r="DM111" s="102"/>
      <c r="DN111" s="102"/>
      <c r="DO111" s="102"/>
      <c r="DP111" s="102"/>
      <c r="DQ111" s="102"/>
      <c r="DR111" s="102"/>
      <c r="DS111" s="102"/>
      <c r="DT111" s="102"/>
      <c r="DU111" s="102"/>
      <c r="DV111" s="102"/>
      <c r="DW111" s="102"/>
      <c r="DX111" s="102"/>
      <c r="DY111" s="102"/>
      <c r="DZ111" s="102"/>
      <c r="EA111" s="102"/>
      <c r="EB111" s="102"/>
      <c r="EC111" s="102"/>
      <c r="ED111" s="102"/>
      <c r="EE111" s="102"/>
      <c r="EF111" s="102"/>
      <c r="EG111" s="102"/>
      <c r="EH111" s="102"/>
      <c r="EI111" s="102"/>
      <c r="EJ111" s="102"/>
      <c r="EK111" s="102"/>
      <c r="EL111" s="102"/>
      <c r="EM111" s="102"/>
      <c r="EN111" s="102"/>
      <c r="EO111" s="102"/>
      <c r="EP111" s="102"/>
      <c r="EQ111" s="102"/>
      <c r="ER111" s="102"/>
      <c r="ES111" s="102"/>
      <c r="ET111" s="102"/>
      <c r="EU111" s="102"/>
      <c r="EV111" s="102"/>
      <c r="EW111" s="102"/>
      <c r="EX111" s="102"/>
      <c r="EY111" s="102"/>
      <c r="EZ111" s="102"/>
      <c r="FA111" s="102"/>
      <c r="FB111" s="102"/>
      <c r="FC111" s="102"/>
      <c r="FD111" s="102"/>
      <c r="FE111" s="102"/>
      <c r="FF111" s="102"/>
      <c r="FG111" s="102"/>
      <c r="FH111" s="102"/>
      <c r="FI111" s="102"/>
      <c r="FJ111" s="102"/>
      <c r="FK111" s="102"/>
      <c r="FL111" s="102"/>
      <c r="FM111" s="102"/>
      <c r="FN111" s="102"/>
      <c r="FO111" s="102"/>
      <c r="FP111" s="102"/>
      <c r="FQ111" s="102"/>
      <c r="FR111" s="102"/>
      <c r="FS111" s="102"/>
      <c r="FT111" s="102"/>
      <c r="FU111" s="102"/>
      <c r="FV111" s="102"/>
      <c r="FW111" s="102"/>
      <c r="FX111" s="102"/>
      <c r="FY111" s="102"/>
      <c r="FZ111" s="102"/>
      <c r="GA111" s="102"/>
      <c r="GB111" s="102"/>
      <c r="GC111" s="102"/>
      <c r="GD111" s="102"/>
      <c r="GE111" s="102"/>
      <c r="GF111" s="102"/>
      <c r="GG111" s="102"/>
      <c r="GH111" s="102"/>
      <c r="GI111" s="102"/>
      <c r="GJ111" s="102"/>
      <c r="GK111" s="102"/>
      <c r="GL111" s="102"/>
      <c r="GM111" s="102"/>
      <c r="GN111" s="102"/>
      <c r="GO111" s="102"/>
      <c r="GP111" s="102"/>
      <c r="GQ111" s="102"/>
      <c r="GR111" s="102"/>
      <c r="GS111" s="102"/>
      <c r="GT111" s="102"/>
      <c r="GU111" s="102"/>
      <c r="GV111" s="102"/>
      <c r="GW111" s="102"/>
      <c r="GX111" s="102"/>
      <c r="GY111" s="102"/>
      <c r="GZ111" s="102"/>
      <c r="HA111" s="102"/>
      <c r="HB111" s="102"/>
      <c r="HC111" s="102"/>
      <c r="HD111" s="102"/>
      <c r="HE111" s="102"/>
      <c r="HF111" s="102"/>
      <c r="HG111" s="102"/>
      <c r="HH111" s="102"/>
      <c r="HI111" s="102"/>
      <c r="HJ111" s="102"/>
      <c r="HK111" s="102"/>
      <c r="HL111" s="102"/>
      <c r="HM111" s="102"/>
      <c r="HN111" s="102"/>
      <c r="HO111" s="102"/>
      <c r="HP111" s="102"/>
      <c r="HQ111" s="102"/>
      <c r="HR111" s="102"/>
      <c r="HS111" s="102"/>
      <c r="HT111" s="102"/>
      <c r="HU111" s="102"/>
      <c r="HV111" s="102"/>
      <c r="HW111" s="102"/>
      <c r="HX111" s="102"/>
      <c r="HY111" s="102"/>
      <c r="HZ111" s="102"/>
      <c r="IA111" s="102"/>
      <c r="IB111" s="102"/>
      <c r="IC111" s="102"/>
      <c r="ID111" s="102"/>
      <c r="IE111" s="102"/>
      <c r="IF111" s="102"/>
      <c r="IG111" s="102"/>
      <c r="IH111" s="102"/>
      <c r="II111" s="102"/>
      <c r="IJ111" s="102"/>
      <c r="IK111" s="102"/>
      <c r="IL111" s="102"/>
      <c r="IM111" s="102"/>
      <c r="IN111" s="102"/>
      <c r="IO111" s="102"/>
      <c r="IP111" s="102"/>
      <c r="IQ111" s="102"/>
      <c r="IR111" s="102"/>
      <c r="IS111" s="102"/>
      <c r="IT111" s="102"/>
      <c r="IU111" s="102"/>
      <c r="IV111" s="102"/>
    </row>
    <row r="112" spans="1:256" ht="15" customHeight="1">
      <c r="A112" s="1881" t="s">
        <v>1980</v>
      </c>
      <c r="B112" s="1926" t="s">
        <v>1495</v>
      </c>
      <c r="C112" s="102" t="s">
        <v>1496</v>
      </c>
      <c r="D112" s="1879" t="s">
        <v>83</v>
      </c>
      <c r="E112" s="2049">
        <v>558303866.88999999</v>
      </c>
      <c r="F112" s="1894">
        <f>Sch.12!J99</f>
        <v>558303866.88999999</v>
      </c>
      <c r="G112" s="1893">
        <f t="shared" si="6"/>
        <v>0</v>
      </c>
      <c r="I112" s="102"/>
      <c r="J112" s="102"/>
      <c r="K112" s="102"/>
      <c r="L112" s="102"/>
      <c r="M112" s="102"/>
      <c r="N112" s="102"/>
      <c r="O112" s="102"/>
      <c r="P112" s="102"/>
      <c r="Q112" s="102"/>
      <c r="R112" s="102"/>
      <c r="S112" s="102"/>
      <c r="T112" s="102"/>
      <c r="U112" s="102"/>
      <c r="V112" s="102"/>
      <c r="W112" s="102"/>
      <c r="X112" s="102"/>
      <c r="Y112" s="102"/>
      <c r="Z112" s="102"/>
      <c r="AA112" s="102"/>
      <c r="AB112" s="102"/>
      <c r="AC112" s="102"/>
      <c r="AD112" s="102"/>
      <c r="AE112" s="102"/>
      <c r="AF112" s="102"/>
      <c r="AG112" s="102"/>
      <c r="AH112" s="102"/>
      <c r="AI112" s="102"/>
      <c r="AJ112" s="102"/>
      <c r="AK112" s="102"/>
      <c r="AL112" s="102"/>
      <c r="AM112" s="102"/>
      <c r="AN112" s="102"/>
      <c r="AO112" s="102"/>
      <c r="AP112" s="102"/>
      <c r="AQ112" s="102"/>
      <c r="AR112" s="102"/>
      <c r="AS112" s="102"/>
      <c r="AT112" s="102"/>
      <c r="AU112" s="102"/>
      <c r="AV112" s="102"/>
      <c r="AW112" s="102"/>
      <c r="AX112" s="102"/>
      <c r="AY112" s="102"/>
      <c r="AZ112" s="102"/>
      <c r="BA112" s="102"/>
      <c r="BB112" s="102"/>
      <c r="BC112" s="102"/>
      <c r="BD112" s="102"/>
      <c r="BE112" s="102"/>
      <c r="BF112" s="102"/>
      <c r="BG112" s="102"/>
      <c r="BH112" s="102"/>
      <c r="BI112" s="102"/>
      <c r="BJ112" s="102"/>
      <c r="BK112" s="102"/>
      <c r="BL112" s="102"/>
      <c r="BM112" s="102"/>
      <c r="BN112" s="102"/>
      <c r="BO112" s="102"/>
      <c r="BP112" s="102"/>
      <c r="BQ112" s="102"/>
      <c r="BR112" s="102"/>
      <c r="BS112" s="102"/>
      <c r="BT112" s="102"/>
      <c r="BU112" s="102"/>
      <c r="BV112" s="102"/>
      <c r="BW112" s="102"/>
      <c r="BX112" s="102"/>
      <c r="BY112" s="102"/>
      <c r="BZ112" s="102"/>
      <c r="CA112" s="102"/>
      <c r="CB112" s="102"/>
      <c r="CC112" s="102"/>
      <c r="CD112" s="102"/>
      <c r="CE112" s="102"/>
      <c r="CF112" s="102"/>
      <c r="CG112" s="102"/>
      <c r="CH112" s="102"/>
      <c r="CI112" s="102"/>
      <c r="CJ112" s="102"/>
      <c r="CK112" s="102"/>
      <c r="CL112" s="102"/>
      <c r="CM112" s="102"/>
      <c r="CN112" s="102"/>
      <c r="CO112" s="102"/>
      <c r="CP112" s="102"/>
      <c r="CQ112" s="102"/>
      <c r="CR112" s="102"/>
      <c r="CS112" s="102"/>
      <c r="CT112" s="102"/>
      <c r="CU112" s="102"/>
      <c r="CV112" s="102"/>
      <c r="CW112" s="102"/>
      <c r="CX112" s="102"/>
      <c r="CY112" s="102"/>
      <c r="CZ112" s="102"/>
      <c r="DA112" s="102"/>
      <c r="DB112" s="102"/>
      <c r="DC112" s="102"/>
      <c r="DD112" s="102"/>
      <c r="DE112" s="102"/>
      <c r="DF112" s="102"/>
      <c r="DG112" s="102"/>
      <c r="DH112" s="102"/>
      <c r="DI112" s="102"/>
      <c r="DJ112" s="102"/>
      <c r="DK112" s="102"/>
      <c r="DL112" s="102"/>
      <c r="DM112" s="102"/>
      <c r="DN112" s="102"/>
      <c r="DO112" s="102"/>
      <c r="DP112" s="102"/>
      <c r="DQ112" s="102"/>
      <c r="DR112" s="102"/>
      <c r="DS112" s="102"/>
      <c r="DT112" s="102"/>
      <c r="DU112" s="102"/>
      <c r="DV112" s="102"/>
      <c r="DW112" s="102"/>
      <c r="DX112" s="102"/>
      <c r="DY112" s="102"/>
      <c r="DZ112" s="102"/>
      <c r="EA112" s="102"/>
      <c r="EB112" s="102"/>
      <c r="EC112" s="102"/>
      <c r="ED112" s="102"/>
      <c r="EE112" s="102"/>
      <c r="EF112" s="102"/>
      <c r="EG112" s="102"/>
      <c r="EH112" s="102"/>
      <c r="EI112" s="102"/>
      <c r="EJ112" s="102"/>
      <c r="EK112" s="102"/>
      <c r="EL112" s="102"/>
      <c r="EM112" s="102"/>
      <c r="EN112" s="102"/>
      <c r="EO112" s="102"/>
      <c r="EP112" s="102"/>
      <c r="EQ112" s="102"/>
      <c r="ER112" s="102"/>
      <c r="ES112" s="102"/>
      <c r="ET112" s="102"/>
      <c r="EU112" s="102"/>
      <c r="EV112" s="102"/>
      <c r="EW112" s="102"/>
      <c r="EX112" s="102"/>
      <c r="EY112" s="102"/>
      <c r="EZ112" s="102"/>
      <c r="FA112" s="102"/>
      <c r="FB112" s="102"/>
      <c r="FC112" s="102"/>
      <c r="FD112" s="102"/>
      <c r="FE112" s="102"/>
      <c r="FF112" s="102"/>
      <c r="FG112" s="102"/>
      <c r="FH112" s="102"/>
      <c r="FI112" s="102"/>
      <c r="FJ112" s="102"/>
      <c r="FK112" s="102"/>
      <c r="FL112" s="102"/>
      <c r="FM112" s="102"/>
      <c r="FN112" s="102"/>
      <c r="FO112" s="102"/>
      <c r="FP112" s="102"/>
      <c r="FQ112" s="102"/>
      <c r="FR112" s="102"/>
      <c r="FS112" s="102"/>
      <c r="FT112" s="102"/>
      <c r="FU112" s="102"/>
      <c r="FV112" s="102"/>
      <c r="FW112" s="102"/>
      <c r="FX112" s="102"/>
      <c r="FY112" s="102"/>
      <c r="FZ112" s="102"/>
      <c r="GA112" s="102"/>
      <c r="GB112" s="102"/>
      <c r="GC112" s="102"/>
      <c r="GD112" s="102"/>
      <c r="GE112" s="102"/>
      <c r="GF112" s="102"/>
      <c r="GG112" s="102"/>
      <c r="GH112" s="102"/>
      <c r="GI112" s="102"/>
      <c r="GJ112" s="102"/>
      <c r="GK112" s="102"/>
      <c r="GL112" s="102"/>
      <c r="GM112" s="102"/>
      <c r="GN112" s="102"/>
      <c r="GO112" s="102"/>
      <c r="GP112" s="102"/>
      <c r="GQ112" s="102"/>
      <c r="GR112" s="102"/>
      <c r="GS112" s="102"/>
      <c r="GT112" s="102"/>
      <c r="GU112" s="102"/>
      <c r="GV112" s="102"/>
      <c r="GW112" s="102"/>
      <c r="GX112" s="102"/>
      <c r="GY112" s="102"/>
      <c r="GZ112" s="102"/>
      <c r="HA112" s="102"/>
      <c r="HB112" s="102"/>
      <c r="HC112" s="102"/>
      <c r="HD112" s="102"/>
      <c r="HE112" s="102"/>
      <c r="HF112" s="102"/>
      <c r="HG112" s="102"/>
      <c r="HH112" s="102"/>
      <c r="HI112" s="102"/>
      <c r="HJ112" s="102"/>
      <c r="HK112" s="102"/>
      <c r="HL112" s="102"/>
      <c r="HM112" s="102"/>
      <c r="HN112" s="102"/>
      <c r="HO112" s="102"/>
      <c r="HP112" s="102"/>
      <c r="HQ112" s="102"/>
      <c r="HR112" s="102"/>
      <c r="HS112" s="102"/>
      <c r="HT112" s="102"/>
      <c r="HU112" s="102"/>
      <c r="HV112" s="102"/>
      <c r="HW112" s="102"/>
      <c r="HX112" s="102"/>
      <c r="HY112" s="102"/>
      <c r="HZ112" s="102"/>
      <c r="IA112" s="102"/>
      <c r="IB112" s="102"/>
      <c r="IC112" s="102"/>
      <c r="ID112" s="102"/>
      <c r="IE112" s="102"/>
      <c r="IF112" s="102"/>
      <c r="IG112" s="102"/>
      <c r="IH112" s="102"/>
      <c r="II112" s="102"/>
      <c r="IJ112" s="102"/>
      <c r="IK112" s="102"/>
      <c r="IL112" s="102"/>
      <c r="IM112" s="102"/>
      <c r="IN112" s="102"/>
      <c r="IO112" s="102"/>
      <c r="IP112" s="102"/>
      <c r="IQ112" s="102"/>
      <c r="IR112" s="102"/>
      <c r="IS112" s="102"/>
      <c r="IT112" s="102"/>
      <c r="IU112" s="102"/>
      <c r="IV112" s="102"/>
    </row>
    <row r="113" spans="1:256" ht="15" customHeight="1">
      <c r="A113" s="1881" t="s">
        <v>1984</v>
      </c>
      <c r="B113" s="1926" t="s">
        <v>1497</v>
      </c>
      <c r="C113" s="102" t="s">
        <v>1498</v>
      </c>
      <c r="D113" s="1879" t="s">
        <v>83</v>
      </c>
      <c r="E113" s="2049">
        <f>Sch.12!H89</f>
        <v>-17101485177.020002</v>
      </c>
      <c r="F113" s="1996">
        <f>+Sch.12!J89</f>
        <v>-16147279185.2728</v>
      </c>
      <c r="G113" s="1893">
        <f t="shared" si="6"/>
        <v>-954205991.74720192</v>
      </c>
      <c r="I113" s="102"/>
      <c r="J113" s="102"/>
      <c r="K113" s="102"/>
      <c r="L113" s="102"/>
      <c r="M113" s="102"/>
      <c r="N113" s="102"/>
      <c r="O113" s="102"/>
      <c r="P113" s="102"/>
      <c r="Q113" s="102"/>
      <c r="R113" s="102"/>
      <c r="S113" s="102"/>
      <c r="T113" s="102"/>
      <c r="U113" s="102"/>
      <c r="V113" s="102"/>
      <c r="W113" s="102"/>
      <c r="X113" s="102"/>
      <c r="Y113" s="102"/>
      <c r="Z113" s="102"/>
      <c r="AA113" s="102"/>
      <c r="AB113" s="102"/>
      <c r="AC113" s="102"/>
      <c r="AD113" s="102"/>
      <c r="AE113" s="102"/>
      <c r="AF113" s="102"/>
      <c r="AG113" s="102"/>
      <c r="AH113" s="102"/>
      <c r="AI113" s="102"/>
      <c r="AJ113" s="102"/>
      <c r="AK113" s="102"/>
      <c r="AL113" s="102"/>
      <c r="AM113" s="102"/>
      <c r="AN113" s="102"/>
      <c r="AO113" s="102"/>
      <c r="AP113" s="102"/>
      <c r="AQ113" s="102"/>
      <c r="AR113" s="102"/>
      <c r="AS113" s="102"/>
      <c r="AT113" s="102"/>
      <c r="AU113" s="102"/>
      <c r="AV113" s="102"/>
      <c r="AW113" s="102"/>
      <c r="AX113" s="102"/>
      <c r="AY113" s="102"/>
      <c r="AZ113" s="102"/>
      <c r="BA113" s="102"/>
      <c r="BB113" s="102"/>
      <c r="BC113" s="102"/>
      <c r="BD113" s="102"/>
      <c r="BE113" s="102"/>
      <c r="BF113" s="102"/>
      <c r="BG113" s="102"/>
      <c r="BH113" s="102"/>
      <c r="BI113" s="102"/>
      <c r="BJ113" s="102"/>
      <c r="BK113" s="102"/>
      <c r="BL113" s="102"/>
      <c r="BM113" s="102"/>
      <c r="BN113" s="102"/>
      <c r="BO113" s="102"/>
      <c r="BP113" s="102"/>
      <c r="BQ113" s="102"/>
      <c r="BR113" s="102"/>
      <c r="BS113" s="102"/>
      <c r="BT113" s="102"/>
      <c r="BU113" s="102"/>
      <c r="BV113" s="102"/>
      <c r="BW113" s="102"/>
      <c r="BX113" s="102"/>
      <c r="BY113" s="102"/>
      <c r="BZ113" s="102"/>
      <c r="CA113" s="102"/>
      <c r="CB113" s="102"/>
      <c r="CC113" s="102"/>
      <c r="CD113" s="102"/>
      <c r="CE113" s="102"/>
      <c r="CF113" s="102"/>
      <c r="CG113" s="102"/>
      <c r="CH113" s="102"/>
      <c r="CI113" s="102"/>
      <c r="CJ113" s="102"/>
      <c r="CK113" s="102"/>
      <c r="CL113" s="102"/>
      <c r="CM113" s="102"/>
      <c r="CN113" s="102"/>
      <c r="CO113" s="102"/>
      <c r="CP113" s="102"/>
      <c r="CQ113" s="102"/>
      <c r="CR113" s="102"/>
      <c r="CS113" s="102"/>
      <c r="CT113" s="102"/>
      <c r="CU113" s="102"/>
      <c r="CV113" s="102"/>
      <c r="CW113" s="102"/>
      <c r="CX113" s="102"/>
      <c r="CY113" s="102"/>
      <c r="CZ113" s="102"/>
      <c r="DA113" s="102"/>
      <c r="DB113" s="102"/>
      <c r="DC113" s="102"/>
      <c r="DD113" s="102"/>
      <c r="DE113" s="102"/>
      <c r="DF113" s="102"/>
      <c r="DG113" s="102"/>
      <c r="DH113" s="102"/>
      <c r="DI113" s="102"/>
      <c r="DJ113" s="102"/>
      <c r="DK113" s="102"/>
      <c r="DL113" s="102"/>
      <c r="DM113" s="102"/>
      <c r="DN113" s="102"/>
      <c r="DO113" s="102"/>
      <c r="DP113" s="102"/>
      <c r="DQ113" s="102"/>
      <c r="DR113" s="102"/>
      <c r="DS113" s="102"/>
      <c r="DT113" s="102"/>
      <c r="DU113" s="102"/>
      <c r="DV113" s="102"/>
      <c r="DW113" s="102"/>
      <c r="DX113" s="102"/>
      <c r="DY113" s="102"/>
      <c r="DZ113" s="102"/>
      <c r="EA113" s="102"/>
      <c r="EB113" s="102"/>
      <c r="EC113" s="102"/>
      <c r="ED113" s="102"/>
      <c r="EE113" s="102"/>
      <c r="EF113" s="102"/>
      <c r="EG113" s="102"/>
      <c r="EH113" s="102"/>
      <c r="EI113" s="102"/>
      <c r="EJ113" s="102"/>
      <c r="EK113" s="102"/>
      <c r="EL113" s="102"/>
      <c r="EM113" s="102"/>
      <c r="EN113" s="102"/>
      <c r="EO113" s="102"/>
      <c r="EP113" s="102"/>
      <c r="EQ113" s="102"/>
      <c r="ER113" s="102"/>
      <c r="ES113" s="102"/>
      <c r="ET113" s="102"/>
      <c r="EU113" s="102"/>
      <c r="EV113" s="102"/>
      <c r="EW113" s="102"/>
      <c r="EX113" s="102"/>
      <c r="EY113" s="102"/>
      <c r="EZ113" s="102"/>
      <c r="FA113" s="102"/>
      <c r="FB113" s="102"/>
      <c r="FC113" s="102"/>
      <c r="FD113" s="102"/>
      <c r="FE113" s="102"/>
      <c r="FF113" s="102"/>
      <c r="FG113" s="102"/>
      <c r="FH113" s="102"/>
      <c r="FI113" s="102"/>
      <c r="FJ113" s="102"/>
      <c r="FK113" s="102"/>
      <c r="FL113" s="102"/>
      <c r="FM113" s="102"/>
      <c r="FN113" s="102"/>
      <c r="FO113" s="102"/>
      <c r="FP113" s="102"/>
      <c r="FQ113" s="102"/>
      <c r="FR113" s="102"/>
      <c r="FS113" s="102"/>
      <c r="FT113" s="102"/>
      <c r="FU113" s="102"/>
      <c r="FV113" s="102"/>
      <c r="FW113" s="102"/>
      <c r="FX113" s="102"/>
      <c r="FY113" s="102"/>
      <c r="FZ113" s="102"/>
      <c r="GA113" s="102"/>
      <c r="GB113" s="102"/>
      <c r="GC113" s="102"/>
      <c r="GD113" s="102"/>
      <c r="GE113" s="102"/>
      <c r="GF113" s="102"/>
      <c r="GG113" s="102"/>
      <c r="GH113" s="102"/>
      <c r="GI113" s="102"/>
      <c r="GJ113" s="102"/>
      <c r="GK113" s="102"/>
      <c r="GL113" s="102"/>
      <c r="GM113" s="102"/>
      <c r="GN113" s="102"/>
      <c r="GO113" s="102"/>
      <c r="GP113" s="102"/>
      <c r="GQ113" s="102"/>
      <c r="GR113" s="102"/>
      <c r="GS113" s="102"/>
      <c r="GT113" s="102"/>
      <c r="GU113" s="102"/>
      <c r="GV113" s="102"/>
      <c r="GW113" s="102"/>
      <c r="GX113" s="102"/>
      <c r="GY113" s="102"/>
      <c r="GZ113" s="102"/>
      <c r="HA113" s="102"/>
      <c r="HB113" s="102"/>
      <c r="HC113" s="102"/>
      <c r="HD113" s="102"/>
      <c r="HE113" s="102"/>
      <c r="HF113" s="102"/>
      <c r="HG113" s="102"/>
      <c r="HH113" s="102"/>
      <c r="HI113" s="102"/>
      <c r="HJ113" s="102"/>
      <c r="HK113" s="102"/>
      <c r="HL113" s="102"/>
      <c r="HM113" s="102"/>
      <c r="HN113" s="102"/>
      <c r="HO113" s="102"/>
      <c r="HP113" s="102"/>
      <c r="HQ113" s="102"/>
      <c r="HR113" s="102"/>
      <c r="HS113" s="102"/>
      <c r="HT113" s="102"/>
      <c r="HU113" s="102"/>
      <c r="HV113" s="102"/>
      <c r="HW113" s="102"/>
      <c r="HX113" s="102"/>
      <c r="HY113" s="102"/>
      <c r="HZ113" s="102"/>
      <c r="IA113" s="102"/>
      <c r="IB113" s="102"/>
      <c r="IC113" s="102"/>
      <c r="ID113" s="102"/>
      <c r="IE113" s="102"/>
      <c r="IF113" s="102"/>
      <c r="IG113" s="102"/>
      <c r="IH113" s="102"/>
      <c r="II113" s="102"/>
      <c r="IJ113" s="102"/>
      <c r="IK113" s="102"/>
      <c r="IL113" s="102"/>
      <c r="IM113" s="102"/>
      <c r="IN113" s="102"/>
      <c r="IO113" s="102"/>
      <c r="IP113" s="102"/>
      <c r="IQ113" s="102"/>
      <c r="IR113" s="102"/>
      <c r="IS113" s="102"/>
      <c r="IT113" s="102"/>
      <c r="IU113" s="102"/>
      <c r="IV113" s="102"/>
    </row>
    <row r="114" spans="1:256" ht="15" customHeight="1">
      <c r="A114" s="1881" t="s">
        <v>1986</v>
      </c>
      <c r="B114" s="1926"/>
      <c r="C114" s="1882" t="s">
        <v>1499</v>
      </c>
      <c r="D114" s="1896"/>
      <c r="E114" s="2041">
        <f>SUM(E106:E113)-2*E109</f>
        <v>-7445273203.0400028</v>
      </c>
      <c r="F114" s="1898">
        <f>SUM(F106:F113)-2*F109</f>
        <v>-6492113595.8028011</v>
      </c>
      <c r="G114" s="1899">
        <f>SUM(G106:G113)-2*G109</f>
        <v>-953159607.23720169</v>
      </c>
      <c r="I114" s="102"/>
      <c r="J114" s="102"/>
      <c r="K114" s="102"/>
      <c r="L114" s="102"/>
      <c r="M114" s="102"/>
      <c r="N114" s="102"/>
      <c r="O114" s="102"/>
      <c r="P114" s="102"/>
      <c r="Q114" s="102"/>
      <c r="R114" s="102"/>
      <c r="S114" s="102"/>
      <c r="T114" s="102"/>
      <c r="U114" s="102"/>
      <c r="V114" s="102"/>
      <c r="W114" s="102"/>
      <c r="X114" s="102"/>
      <c r="Y114" s="102"/>
      <c r="Z114" s="102"/>
      <c r="AA114" s="102"/>
      <c r="AB114" s="102"/>
      <c r="AC114" s="102"/>
      <c r="AD114" s="102"/>
      <c r="AE114" s="102"/>
      <c r="AF114" s="102"/>
      <c r="AG114" s="102"/>
      <c r="AH114" s="102"/>
      <c r="AI114" s="102"/>
      <c r="AJ114" s="102"/>
      <c r="AK114" s="102"/>
      <c r="AL114" s="102"/>
      <c r="AM114" s="102"/>
      <c r="AN114" s="102"/>
      <c r="AO114" s="102"/>
      <c r="AP114" s="102"/>
      <c r="AQ114" s="102"/>
      <c r="AR114" s="102"/>
      <c r="AS114" s="102"/>
      <c r="AT114" s="102"/>
      <c r="AU114" s="102"/>
      <c r="AV114" s="102"/>
      <c r="AW114" s="102"/>
      <c r="AX114" s="102"/>
      <c r="AY114" s="102"/>
      <c r="AZ114" s="102"/>
      <c r="BA114" s="102"/>
      <c r="BB114" s="102"/>
      <c r="BC114" s="102"/>
      <c r="BD114" s="102"/>
      <c r="BE114" s="102"/>
      <c r="BF114" s="102"/>
      <c r="BG114" s="102"/>
      <c r="BH114" s="102"/>
      <c r="BI114" s="102"/>
      <c r="BJ114" s="102"/>
      <c r="BK114" s="102"/>
      <c r="BL114" s="102"/>
      <c r="BM114" s="102"/>
      <c r="BN114" s="102"/>
      <c r="BO114" s="102"/>
      <c r="BP114" s="102"/>
      <c r="BQ114" s="102"/>
      <c r="BR114" s="102"/>
      <c r="BS114" s="102"/>
      <c r="BT114" s="102"/>
      <c r="BU114" s="102"/>
      <c r="BV114" s="102"/>
      <c r="BW114" s="102"/>
      <c r="BX114" s="102"/>
      <c r="BY114" s="102"/>
      <c r="BZ114" s="102"/>
      <c r="CA114" s="102"/>
      <c r="CB114" s="102"/>
      <c r="CC114" s="102"/>
      <c r="CD114" s="102"/>
      <c r="CE114" s="102"/>
      <c r="CF114" s="102"/>
      <c r="CG114" s="102"/>
      <c r="CH114" s="102"/>
      <c r="CI114" s="102"/>
      <c r="CJ114" s="102"/>
      <c r="CK114" s="102"/>
      <c r="CL114" s="102"/>
      <c r="CM114" s="102"/>
      <c r="CN114" s="102"/>
      <c r="CO114" s="102"/>
      <c r="CP114" s="102"/>
      <c r="CQ114" s="102"/>
      <c r="CR114" s="102"/>
      <c r="CS114" s="102"/>
      <c r="CT114" s="102"/>
      <c r="CU114" s="102"/>
      <c r="CV114" s="102"/>
      <c r="CW114" s="102"/>
      <c r="CX114" s="102"/>
      <c r="CY114" s="102"/>
      <c r="CZ114" s="102"/>
      <c r="DA114" s="102"/>
      <c r="DB114" s="102"/>
      <c r="DC114" s="102"/>
      <c r="DD114" s="102"/>
      <c r="DE114" s="102"/>
      <c r="DF114" s="102"/>
      <c r="DG114" s="102"/>
      <c r="DH114" s="102"/>
      <c r="DI114" s="102"/>
      <c r="DJ114" s="102"/>
      <c r="DK114" s="102"/>
      <c r="DL114" s="102"/>
      <c r="DM114" s="102"/>
      <c r="DN114" s="102"/>
      <c r="DO114" s="102"/>
      <c r="DP114" s="102"/>
      <c r="DQ114" s="102"/>
      <c r="DR114" s="102"/>
      <c r="DS114" s="102"/>
      <c r="DT114" s="102"/>
      <c r="DU114" s="102"/>
      <c r="DV114" s="102"/>
      <c r="DW114" s="102"/>
      <c r="DX114" s="102"/>
      <c r="DY114" s="102"/>
      <c r="DZ114" s="102"/>
      <c r="EA114" s="102"/>
      <c r="EB114" s="102"/>
      <c r="EC114" s="102"/>
      <c r="ED114" s="102"/>
      <c r="EE114" s="102"/>
      <c r="EF114" s="102"/>
      <c r="EG114" s="102"/>
      <c r="EH114" s="102"/>
      <c r="EI114" s="102"/>
      <c r="EJ114" s="102"/>
      <c r="EK114" s="102"/>
      <c r="EL114" s="102"/>
      <c r="EM114" s="102"/>
      <c r="EN114" s="102"/>
      <c r="EO114" s="102"/>
      <c r="EP114" s="102"/>
      <c r="EQ114" s="102"/>
      <c r="ER114" s="102"/>
      <c r="ES114" s="102"/>
      <c r="ET114" s="102"/>
      <c r="EU114" s="102"/>
      <c r="EV114" s="102"/>
      <c r="EW114" s="102"/>
      <c r="EX114" s="102"/>
      <c r="EY114" s="102"/>
      <c r="EZ114" s="102"/>
      <c r="FA114" s="102"/>
      <c r="FB114" s="102"/>
      <c r="FC114" s="102"/>
      <c r="FD114" s="102"/>
      <c r="FE114" s="102"/>
      <c r="FF114" s="102"/>
      <c r="FG114" s="102"/>
      <c r="FH114" s="102"/>
      <c r="FI114" s="102"/>
      <c r="FJ114" s="102"/>
      <c r="FK114" s="102"/>
      <c r="FL114" s="102"/>
      <c r="FM114" s="102"/>
      <c r="FN114" s="102"/>
      <c r="FO114" s="102"/>
      <c r="FP114" s="102"/>
      <c r="FQ114" s="102"/>
      <c r="FR114" s="102"/>
      <c r="FS114" s="102"/>
      <c r="FT114" s="102"/>
      <c r="FU114" s="102"/>
      <c r="FV114" s="102"/>
      <c r="FW114" s="102"/>
      <c r="FX114" s="102"/>
      <c r="FY114" s="102"/>
      <c r="FZ114" s="102"/>
      <c r="GA114" s="102"/>
      <c r="GB114" s="102"/>
      <c r="GC114" s="102"/>
      <c r="GD114" s="102"/>
      <c r="GE114" s="102"/>
      <c r="GF114" s="102"/>
      <c r="GG114" s="102"/>
      <c r="GH114" s="102"/>
      <c r="GI114" s="102"/>
      <c r="GJ114" s="102"/>
      <c r="GK114" s="102"/>
      <c r="GL114" s="102"/>
      <c r="GM114" s="102"/>
      <c r="GN114" s="102"/>
      <c r="GO114" s="102"/>
      <c r="GP114" s="102"/>
      <c r="GQ114" s="102"/>
      <c r="GR114" s="102"/>
      <c r="GS114" s="102"/>
      <c r="GT114" s="102"/>
      <c r="GU114" s="102"/>
      <c r="GV114" s="102"/>
      <c r="GW114" s="102"/>
      <c r="GX114" s="102"/>
      <c r="GY114" s="102"/>
      <c r="GZ114" s="102"/>
      <c r="HA114" s="102"/>
      <c r="HB114" s="102"/>
      <c r="HC114" s="102"/>
      <c r="HD114" s="102"/>
      <c r="HE114" s="102"/>
      <c r="HF114" s="102"/>
      <c r="HG114" s="102"/>
      <c r="HH114" s="102"/>
      <c r="HI114" s="102"/>
      <c r="HJ114" s="102"/>
      <c r="HK114" s="102"/>
      <c r="HL114" s="102"/>
      <c r="HM114" s="102"/>
      <c r="HN114" s="102"/>
      <c r="HO114" s="102"/>
      <c r="HP114" s="102"/>
      <c r="HQ114" s="102"/>
      <c r="HR114" s="102"/>
      <c r="HS114" s="102"/>
      <c r="HT114" s="102"/>
      <c r="HU114" s="102"/>
      <c r="HV114" s="102"/>
      <c r="HW114" s="102"/>
      <c r="HX114" s="102"/>
      <c r="HY114" s="102"/>
      <c r="HZ114" s="102"/>
      <c r="IA114" s="102"/>
      <c r="IB114" s="102"/>
      <c r="IC114" s="102"/>
      <c r="ID114" s="102"/>
      <c r="IE114" s="102"/>
      <c r="IF114" s="102"/>
      <c r="IG114" s="102"/>
      <c r="IH114" s="102"/>
      <c r="II114" s="102"/>
      <c r="IJ114" s="102"/>
      <c r="IK114" s="102"/>
      <c r="IL114" s="102"/>
      <c r="IM114" s="102"/>
      <c r="IN114" s="102"/>
      <c r="IO114" s="102"/>
      <c r="IP114" s="102"/>
      <c r="IQ114" s="102"/>
      <c r="IR114" s="102"/>
      <c r="IS114" s="102"/>
      <c r="IT114" s="102"/>
      <c r="IU114" s="102"/>
      <c r="IV114" s="102"/>
    </row>
    <row r="115" spans="1:256" ht="18.75" customHeight="1" thickBot="1">
      <c r="A115" s="1939" t="s">
        <v>2606</v>
      </c>
      <c r="B115" s="1940" t="s">
        <v>1500</v>
      </c>
      <c r="C115" s="1941"/>
      <c r="D115" s="1908"/>
      <c r="E115" s="2043">
        <f>E86+E95+E104+E114</f>
        <v>12899764459.480001</v>
      </c>
      <c r="F115" s="1909">
        <f>F86+F95+F104+F114</f>
        <v>13508606240.777201</v>
      </c>
      <c r="G115" s="1910">
        <f>G86+G95+G104+G114</f>
        <v>-608841781.29720259</v>
      </c>
    </row>
    <row r="116" spans="1:256" ht="18.75" customHeight="1" thickTop="1" thickBot="1">
      <c r="A116" s="1911" t="s">
        <v>2621</v>
      </c>
      <c r="B116" s="1912"/>
      <c r="C116" s="1912"/>
      <c r="D116" s="1912"/>
      <c r="E116" s="2044"/>
      <c r="F116" s="1942"/>
      <c r="G116" s="1943"/>
    </row>
    <row r="117" spans="1:256" ht="18.899999999999999" customHeight="1">
      <c r="C117" s="1914"/>
      <c r="D117" s="126" t="s">
        <v>716</v>
      </c>
      <c r="G117" s="1944" t="s">
        <v>1412</v>
      </c>
    </row>
    <row r="118" spans="1:256" ht="18.899999999999999" customHeight="1">
      <c r="A118" s="1914" t="s">
        <v>79</v>
      </c>
      <c r="B118" s="1914"/>
      <c r="C118" s="1914"/>
      <c r="D118" s="1914"/>
      <c r="E118" s="2021"/>
      <c r="F118" s="1914"/>
      <c r="G118" s="1914"/>
    </row>
    <row r="119" spans="1:256" ht="16" thickBot="1">
      <c r="A119" s="545" t="s">
        <v>3666</v>
      </c>
    </row>
    <row r="120" spans="1:256" ht="20" customHeight="1">
      <c r="A120" s="1915"/>
      <c r="B120" s="1945"/>
      <c r="C120" s="1946"/>
      <c r="D120" s="1946"/>
      <c r="E120" s="2026"/>
      <c r="F120" s="1946"/>
      <c r="G120" s="1947"/>
    </row>
    <row r="121" spans="1:256" ht="20" customHeight="1">
      <c r="A121" s="107" t="s">
        <v>1501</v>
      </c>
      <c r="B121" s="1914"/>
      <c r="C121" s="1914"/>
      <c r="D121" s="1914"/>
      <c r="E121" s="2021"/>
      <c r="F121" s="1914"/>
      <c r="G121" s="1919"/>
    </row>
    <row r="122" spans="1:256" ht="18.899999999999999" customHeight="1">
      <c r="A122" s="1917"/>
      <c r="G122" s="1872"/>
    </row>
    <row r="123" spans="1:256" ht="14" customHeight="1">
      <c r="A123" s="1871" t="s">
        <v>1502</v>
      </c>
      <c r="B123" s="1948"/>
      <c r="C123" s="545"/>
      <c r="D123" s="545"/>
      <c r="E123" s="2050"/>
      <c r="F123" s="545"/>
      <c r="G123" s="1949"/>
    </row>
    <row r="124" spans="1:256" ht="14" customHeight="1">
      <c r="A124" s="1871"/>
      <c r="B124" s="1948"/>
      <c r="C124" s="545"/>
      <c r="D124" s="545"/>
      <c r="E124" s="2050"/>
      <c r="F124" s="545"/>
      <c r="G124" s="1949"/>
    </row>
    <row r="125" spans="1:256" ht="14" customHeight="1">
      <c r="A125" s="1950" t="s">
        <v>245</v>
      </c>
      <c r="B125" s="1948"/>
      <c r="C125" s="545"/>
      <c r="D125" s="545"/>
      <c r="E125" s="2050"/>
      <c r="F125" s="545"/>
      <c r="G125" s="1949"/>
    </row>
    <row r="126" spans="1:256" ht="14" customHeight="1">
      <c r="A126" s="1950" t="s">
        <v>246</v>
      </c>
      <c r="B126" s="1948"/>
      <c r="C126" s="545"/>
      <c r="D126" s="545"/>
      <c r="E126" s="2050"/>
      <c r="F126" s="545"/>
      <c r="G126" s="1949"/>
    </row>
    <row r="127" spans="1:256" ht="14" customHeight="1">
      <c r="A127" s="1950" t="s">
        <v>247</v>
      </c>
      <c r="B127" s="1948"/>
      <c r="C127" s="545"/>
      <c r="D127" s="545"/>
      <c r="E127" s="2050"/>
      <c r="F127" s="545"/>
      <c r="G127" s="1949"/>
    </row>
    <row r="128" spans="1:256" ht="14" customHeight="1">
      <c r="A128" s="1950" t="s">
        <v>248</v>
      </c>
      <c r="B128" s="1948"/>
      <c r="C128" s="545"/>
      <c r="D128" s="545"/>
      <c r="E128" s="2050"/>
      <c r="F128" s="545"/>
      <c r="G128" s="1949"/>
    </row>
    <row r="129" spans="1:7" ht="14" customHeight="1">
      <c r="A129" s="1950" t="s">
        <v>249</v>
      </c>
      <c r="B129" s="1948"/>
      <c r="C129" s="545"/>
      <c r="D129" s="545"/>
      <c r="E129" s="2050"/>
      <c r="F129" s="545"/>
      <c r="G129" s="1949"/>
    </row>
    <row r="130" spans="1:7" ht="14" customHeight="1">
      <c r="A130" s="1871"/>
      <c r="B130" s="1948"/>
      <c r="C130" s="545"/>
      <c r="D130" s="545"/>
      <c r="E130" s="2050"/>
      <c r="F130" s="545"/>
      <c r="G130" s="1949"/>
    </row>
    <row r="131" spans="1:7" ht="14" customHeight="1">
      <c r="A131" s="1871" t="s">
        <v>250</v>
      </c>
      <c r="B131" s="1948"/>
      <c r="C131" s="545"/>
      <c r="D131" s="545"/>
      <c r="E131" s="2050"/>
      <c r="F131" s="545"/>
      <c r="G131" s="1949"/>
    </row>
    <row r="132" spans="1:7" ht="14" customHeight="1">
      <c r="A132" s="1871" t="s">
        <v>251</v>
      </c>
      <c r="B132" s="1948"/>
      <c r="C132" s="545"/>
      <c r="D132" s="545"/>
      <c r="E132" s="2050"/>
      <c r="F132" s="545"/>
      <c r="G132" s="1949"/>
    </row>
    <row r="133" spans="1:7" ht="14" customHeight="1">
      <c r="A133" s="1871"/>
      <c r="B133" s="1948"/>
      <c r="C133" s="545"/>
      <c r="D133" s="545"/>
      <c r="E133" s="2050"/>
      <c r="F133" s="545"/>
      <c r="G133" s="1949"/>
    </row>
    <row r="134" spans="1:7" ht="14" customHeight="1">
      <c r="A134" s="1871" t="s">
        <v>252</v>
      </c>
      <c r="B134" s="1948"/>
      <c r="C134" s="545"/>
      <c r="D134" s="545"/>
      <c r="E134" s="2050"/>
      <c r="F134" s="545"/>
      <c r="G134" s="1949"/>
    </row>
    <row r="135" spans="1:7" ht="14" customHeight="1" thickBot="1">
      <c r="A135" s="1951" t="s">
        <v>253</v>
      </c>
      <c r="B135" s="1952"/>
      <c r="C135" s="1953"/>
      <c r="D135" s="1953"/>
      <c r="E135" s="2051"/>
      <c r="F135" s="1953"/>
      <c r="G135" s="1954"/>
    </row>
    <row r="136" spans="1:7" ht="14" customHeight="1">
      <c r="A136" s="1871" t="s">
        <v>89</v>
      </c>
      <c r="B136" s="1948"/>
      <c r="C136" s="545"/>
      <c r="D136" s="545"/>
      <c r="E136" s="2050"/>
      <c r="F136" s="545"/>
      <c r="G136" s="1949"/>
    </row>
    <row r="137" spans="1:7" ht="14" customHeight="1">
      <c r="A137" s="1871"/>
      <c r="B137" s="1948"/>
      <c r="C137" s="545"/>
      <c r="D137" s="545"/>
      <c r="E137" s="2050"/>
      <c r="F137" s="545"/>
      <c r="G137" s="1949"/>
    </row>
    <row r="138" spans="1:7" ht="14" customHeight="1">
      <c r="A138" s="1955" t="s">
        <v>254</v>
      </c>
      <c r="B138" s="1956"/>
      <c r="C138" s="1957"/>
      <c r="D138" s="1957"/>
      <c r="E138" s="2052"/>
      <c r="F138" s="1957"/>
      <c r="G138" s="1958"/>
    </row>
    <row r="139" spans="1:7" ht="14" customHeight="1">
      <c r="A139" s="1955" t="s">
        <v>255</v>
      </c>
      <c r="B139" s="1956"/>
      <c r="C139" s="1957"/>
      <c r="D139" s="1957"/>
      <c r="E139" s="2052"/>
      <c r="F139" s="1957"/>
      <c r="G139" s="1958"/>
    </row>
    <row r="140" spans="1:7" ht="14" customHeight="1">
      <c r="A140" s="1955"/>
      <c r="B140" s="1956"/>
      <c r="C140" s="1957"/>
      <c r="D140" s="1957"/>
      <c r="E140" s="2052"/>
      <c r="F140" s="1957"/>
      <c r="G140" s="1958"/>
    </row>
    <row r="141" spans="1:7" ht="14" customHeight="1">
      <c r="A141" s="1955" t="s">
        <v>256</v>
      </c>
      <c r="B141" s="1956"/>
      <c r="C141" s="1957"/>
      <c r="D141" s="1957"/>
      <c r="E141" s="2052"/>
      <c r="F141" s="1957"/>
      <c r="G141" s="1958"/>
    </row>
    <row r="142" spans="1:7" ht="14" customHeight="1">
      <c r="A142" s="1955"/>
      <c r="B142" s="1956"/>
      <c r="C142" s="1957"/>
      <c r="D142" s="1957"/>
      <c r="E142" s="2052"/>
      <c r="F142" s="1957"/>
      <c r="G142" s="1958"/>
    </row>
    <row r="143" spans="1:7" ht="14" customHeight="1">
      <c r="A143" s="1959" t="s">
        <v>257</v>
      </c>
      <c r="B143" s="1960"/>
      <c r="C143" s="1960"/>
      <c r="D143" s="1960"/>
      <c r="E143" s="2053"/>
      <c r="F143" s="1960"/>
      <c r="G143" s="1961"/>
    </row>
    <row r="144" spans="1:7" ht="14" customHeight="1">
      <c r="A144" s="1955"/>
      <c r="B144" s="1962"/>
      <c r="C144" s="1962"/>
      <c r="D144" s="1962"/>
      <c r="E144" s="2054"/>
      <c r="F144" s="1962"/>
      <c r="G144" s="1963"/>
    </row>
    <row r="145" spans="1:7" ht="14" customHeight="1">
      <c r="A145" s="1964"/>
      <c r="B145" s="1965"/>
      <c r="C145" s="245"/>
      <c r="D145" s="245"/>
      <c r="E145" s="2055"/>
      <c r="F145" s="245"/>
      <c r="G145" s="261"/>
    </row>
    <row r="146" spans="1:7" ht="14" customHeight="1">
      <c r="A146" s="244"/>
      <c r="B146" s="1966"/>
      <c r="C146" s="147"/>
      <c r="D146" s="147"/>
      <c r="E146" s="2030"/>
      <c r="F146" s="147"/>
      <c r="G146" s="261"/>
    </row>
    <row r="147" spans="1:7">
      <c r="A147" s="1964"/>
      <c r="B147" s="1966"/>
      <c r="C147" s="147"/>
      <c r="D147" s="147"/>
      <c r="E147" s="2030"/>
      <c r="F147" s="147"/>
      <c r="G147" s="261"/>
    </row>
    <row r="148" spans="1:7">
      <c r="A148" s="1964"/>
      <c r="B148" s="1966"/>
      <c r="C148" s="147"/>
      <c r="D148" s="147"/>
      <c r="E148" s="2030"/>
      <c r="F148" s="147"/>
      <c r="G148" s="261"/>
    </row>
    <row r="149" spans="1:7">
      <c r="A149" s="1964"/>
      <c r="B149" s="1966"/>
      <c r="C149" s="147"/>
      <c r="D149" s="147"/>
      <c r="E149" s="2030"/>
      <c r="F149" s="147"/>
      <c r="G149" s="261"/>
    </row>
    <row r="150" spans="1:7">
      <c r="A150" s="1964"/>
      <c r="B150" s="1966"/>
      <c r="C150" s="147"/>
      <c r="D150" s="147"/>
      <c r="E150" s="2030"/>
      <c r="F150" s="147"/>
      <c r="G150" s="261"/>
    </row>
    <row r="151" spans="1:7">
      <c r="A151" s="1964"/>
      <c r="B151" s="1966"/>
      <c r="C151" s="147"/>
      <c r="D151" s="147"/>
      <c r="E151" s="2030"/>
      <c r="F151" s="147"/>
      <c r="G151" s="261"/>
    </row>
    <row r="152" spans="1:7">
      <c r="A152" s="1964"/>
      <c r="B152" s="1966"/>
      <c r="C152" s="147"/>
      <c r="D152" s="147"/>
      <c r="E152" s="2030"/>
      <c r="F152" s="147"/>
      <c r="G152" s="261"/>
    </row>
    <row r="153" spans="1:7">
      <c r="A153" s="1964"/>
      <c r="B153" s="1966"/>
      <c r="C153" s="147"/>
      <c r="D153" s="147"/>
      <c r="E153" s="2030"/>
      <c r="F153" s="147"/>
      <c r="G153" s="261"/>
    </row>
    <row r="154" spans="1:7">
      <c r="A154" s="1964"/>
      <c r="B154" s="1966"/>
      <c r="C154" s="147"/>
      <c r="D154" s="147"/>
      <c r="E154" s="2030"/>
      <c r="F154" s="147"/>
      <c r="G154" s="261"/>
    </row>
    <row r="155" spans="1:7">
      <c r="A155" s="1964"/>
      <c r="B155" s="1966"/>
      <c r="C155" s="147"/>
      <c r="D155" s="147"/>
      <c r="E155" s="2030"/>
      <c r="F155" s="147"/>
      <c r="G155" s="261"/>
    </row>
    <row r="156" spans="1:7">
      <c r="A156" s="1964"/>
      <c r="B156" s="1966"/>
      <c r="C156" s="147"/>
      <c r="D156" s="147"/>
      <c r="E156" s="2030"/>
      <c r="F156" s="147"/>
      <c r="G156" s="261"/>
    </row>
    <row r="157" spans="1:7">
      <c r="A157" s="1964"/>
      <c r="B157" s="1966"/>
      <c r="C157" s="147"/>
      <c r="D157" s="147"/>
      <c r="E157" s="2030"/>
      <c r="F157" s="147"/>
      <c r="G157" s="261"/>
    </row>
    <row r="158" spans="1:7">
      <c r="A158" s="1964"/>
      <c r="B158" s="1966"/>
      <c r="C158" s="147"/>
      <c r="D158" s="147"/>
      <c r="E158" s="2030"/>
      <c r="F158" s="147"/>
      <c r="G158" s="261"/>
    </row>
    <row r="159" spans="1:7">
      <c r="A159" s="1964"/>
      <c r="B159" s="1966"/>
      <c r="C159" s="147"/>
      <c r="D159" s="147"/>
      <c r="E159" s="2030"/>
      <c r="F159" s="147"/>
      <c r="G159" s="261"/>
    </row>
    <row r="160" spans="1:7">
      <c r="A160" s="1964"/>
      <c r="B160" s="1966"/>
      <c r="C160" s="147"/>
      <c r="D160" s="147"/>
      <c r="E160" s="2030"/>
      <c r="F160" s="147"/>
      <c r="G160" s="261"/>
    </row>
    <row r="161" spans="1:7">
      <c r="A161" s="1964"/>
      <c r="B161" s="1966"/>
      <c r="C161" s="147"/>
      <c r="D161" s="147"/>
      <c r="E161" s="2030"/>
      <c r="F161" s="147"/>
      <c r="G161" s="261"/>
    </row>
    <row r="162" spans="1:7">
      <c r="A162" s="1964"/>
      <c r="B162" s="1966"/>
      <c r="C162" s="147"/>
      <c r="D162" s="147"/>
      <c r="E162" s="2030"/>
      <c r="F162" s="147"/>
      <c r="G162" s="261"/>
    </row>
    <row r="163" spans="1:7">
      <c r="A163" s="1964"/>
      <c r="B163" s="1966"/>
      <c r="C163" s="147"/>
      <c r="D163" s="147"/>
      <c r="E163" s="2030"/>
      <c r="F163" s="147"/>
      <c r="G163" s="261"/>
    </row>
    <row r="164" spans="1:7">
      <c r="A164" s="1964"/>
      <c r="B164" s="1966"/>
      <c r="C164" s="147"/>
      <c r="D164" s="147"/>
      <c r="E164" s="2030"/>
      <c r="F164" s="147"/>
      <c r="G164" s="261"/>
    </row>
    <row r="165" spans="1:7">
      <c r="A165" s="1964"/>
      <c r="B165" s="1966"/>
      <c r="C165" s="147"/>
      <c r="D165" s="147"/>
      <c r="E165" s="2030"/>
      <c r="F165" s="147"/>
      <c r="G165" s="261"/>
    </row>
    <row r="166" spans="1:7">
      <c r="A166" s="1964"/>
      <c r="B166" s="1966"/>
      <c r="C166" s="147"/>
      <c r="D166" s="147"/>
      <c r="E166" s="2030"/>
      <c r="F166" s="147"/>
      <c r="G166" s="261"/>
    </row>
    <row r="167" spans="1:7">
      <c r="A167" s="1964"/>
      <c r="B167" s="1966"/>
      <c r="C167" s="147"/>
      <c r="D167" s="147"/>
      <c r="E167" s="2030"/>
      <c r="F167" s="147"/>
      <c r="G167" s="261"/>
    </row>
    <row r="168" spans="1:7">
      <c r="A168" s="1964"/>
      <c r="B168" s="1966"/>
      <c r="C168" s="147"/>
      <c r="D168" s="147"/>
      <c r="E168" s="2030"/>
      <c r="F168" s="147"/>
      <c r="G168" s="261"/>
    </row>
    <row r="169" spans="1:7">
      <c r="A169" s="1964"/>
      <c r="B169" s="1966"/>
      <c r="C169" s="147"/>
      <c r="D169" s="147"/>
      <c r="E169" s="2030"/>
      <c r="F169" s="147"/>
      <c r="G169" s="261"/>
    </row>
    <row r="170" spans="1:7">
      <c r="A170" s="1964"/>
      <c r="B170" s="1966"/>
      <c r="C170" s="147"/>
      <c r="D170" s="147"/>
      <c r="E170" s="2030"/>
      <c r="F170" s="147"/>
      <c r="G170" s="261"/>
    </row>
    <row r="171" spans="1:7">
      <c r="A171" s="1964"/>
      <c r="B171" s="1966"/>
      <c r="C171" s="147"/>
      <c r="D171" s="147"/>
      <c r="E171" s="2030"/>
      <c r="F171" s="147"/>
      <c r="G171" s="261"/>
    </row>
    <row r="172" spans="1:7">
      <c r="A172" s="1964"/>
      <c r="B172" s="1966"/>
      <c r="C172" s="147"/>
      <c r="D172" s="147"/>
      <c r="E172" s="2030"/>
      <c r="F172" s="147"/>
      <c r="G172" s="261"/>
    </row>
    <row r="173" spans="1:7" ht="16" thickBot="1">
      <c r="A173" s="1967"/>
      <c r="B173" s="1968"/>
      <c r="C173" s="152"/>
      <c r="D173" s="152"/>
      <c r="E173" s="2035"/>
      <c r="F173" s="152"/>
      <c r="G173" s="1969"/>
    </row>
    <row r="174" spans="1:7">
      <c r="A174" s="126" t="s">
        <v>2557</v>
      </c>
    </row>
    <row r="175" spans="1:7">
      <c r="A175" s="1914" t="s">
        <v>80</v>
      </c>
      <c r="B175" s="1914"/>
      <c r="C175" s="1914"/>
      <c r="D175" s="1914"/>
      <c r="E175" s="2021"/>
      <c r="F175" s="1914"/>
      <c r="G175" s="1914"/>
    </row>
    <row r="176" spans="1:7" ht="16" thickBot="1">
      <c r="A176" s="545" t="s">
        <v>3667</v>
      </c>
    </row>
    <row r="177" spans="1:7" ht="18">
      <c r="A177" s="1970"/>
      <c r="B177" s="1865"/>
      <c r="C177" s="1865"/>
      <c r="D177" s="1865"/>
      <c r="E177" s="2037"/>
      <c r="F177" s="1865"/>
      <c r="G177" s="1867"/>
    </row>
    <row r="178" spans="1:7">
      <c r="A178" s="107" t="s">
        <v>3369</v>
      </c>
      <c r="B178" s="1914"/>
      <c r="C178" s="1914"/>
      <c r="D178" s="1914"/>
      <c r="E178" s="2021"/>
      <c r="F178" s="1914"/>
      <c r="G178" s="1919"/>
    </row>
    <row r="179" spans="1:7" ht="15.9" customHeight="1">
      <c r="A179" s="1917"/>
      <c r="G179" s="1872"/>
    </row>
    <row r="180" spans="1:7" ht="15.9" customHeight="1">
      <c r="A180" s="1964"/>
      <c r="B180" s="1966"/>
      <c r="C180" s="147"/>
      <c r="D180" s="147"/>
      <c r="E180" s="2030"/>
      <c r="F180" s="147"/>
      <c r="G180" s="261"/>
    </row>
    <row r="181" spans="1:7" ht="15.9" customHeight="1">
      <c r="A181" s="1964"/>
      <c r="B181" s="1966"/>
      <c r="C181" s="147"/>
      <c r="D181" s="147"/>
      <c r="E181" s="2030"/>
      <c r="F181" s="147"/>
      <c r="G181" s="261"/>
    </row>
    <row r="182" spans="1:7" ht="15.9" customHeight="1">
      <c r="A182" s="1964"/>
      <c r="B182" s="1966"/>
      <c r="C182" s="147"/>
      <c r="D182" s="147"/>
      <c r="E182" s="2030"/>
      <c r="F182" s="147"/>
      <c r="G182" s="261"/>
    </row>
    <row r="183" spans="1:7" ht="15.9" customHeight="1">
      <c r="A183" s="1964"/>
      <c r="B183" s="1966"/>
      <c r="C183" s="147"/>
      <c r="D183" s="147"/>
      <c r="E183" s="2030"/>
      <c r="F183" s="147"/>
      <c r="G183" s="261"/>
    </row>
    <row r="184" spans="1:7" ht="15.9" customHeight="1">
      <c r="A184" s="1964"/>
      <c r="B184" s="1966"/>
      <c r="C184" s="147"/>
      <c r="D184" s="147"/>
      <c r="E184" s="2030"/>
      <c r="F184" s="147"/>
      <c r="G184" s="261"/>
    </row>
    <row r="185" spans="1:7" ht="15.9" customHeight="1">
      <c r="A185" s="1964"/>
      <c r="B185" s="1966"/>
      <c r="C185" s="147"/>
      <c r="D185" s="147"/>
      <c r="E185" s="2030"/>
      <c r="F185" s="147"/>
      <c r="G185" s="261"/>
    </row>
    <row r="186" spans="1:7" ht="15.9" customHeight="1">
      <c r="A186" s="1964"/>
      <c r="B186" s="1966"/>
      <c r="C186" s="147"/>
      <c r="D186" s="147"/>
      <c r="E186" s="2030"/>
      <c r="F186" s="147"/>
      <c r="G186" s="261"/>
    </row>
    <row r="187" spans="1:7" ht="15.9" customHeight="1">
      <c r="A187" s="1964"/>
      <c r="B187" s="1966"/>
      <c r="C187" s="147"/>
      <c r="D187" s="147"/>
      <c r="E187" s="2030"/>
      <c r="F187" s="147"/>
      <c r="G187" s="261"/>
    </row>
    <row r="188" spans="1:7" ht="15.9" customHeight="1">
      <c r="A188" s="1964"/>
      <c r="B188" s="1966"/>
      <c r="C188" s="147"/>
      <c r="D188" s="147"/>
      <c r="E188" s="2030"/>
      <c r="F188" s="147"/>
      <c r="G188" s="261"/>
    </row>
    <row r="189" spans="1:7" ht="15.9" customHeight="1">
      <c r="A189" s="1964"/>
      <c r="B189" s="1966"/>
      <c r="C189" s="147"/>
      <c r="D189" s="147"/>
      <c r="E189" s="2030"/>
      <c r="F189" s="147"/>
      <c r="G189" s="261"/>
    </row>
    <row r="190" spans="1:7" ht="15.9" customHeight="1">
      <c r="A190" s="1964"/>
      <c r="B190" s="1966"/>
      <c r="C190" s="147"/>
      <c r="D190" s="147"/>
      <c r="E190" s="2030"/>
      <c r="F190" s="147"/>
      <c r="G190" s="261"/>
    </row>
    <row r="191" spans="1:7" ht="15.9" customHeight="1">
      <c r="A191" s="1964"/>
      <c r="B191" s="1966"/>
      <c r="C191" s="147"/>
      <c r="D191" s="147"/>
      <c r="E191" s="2030"/>
      <c r="F191" s="147"/>
      <c r="G191" s="261"/>
    </row>
    <row r="192" spans="1:7" ht="15.9" customHeight="1">
      <c r="A192" s="1964"/>
      <c r="B192" s="1966"/>
      <c r="C192" s="147"/>
      <c r="D192" s="147"/>
      <c r="E192" s="2030"/>
      <c r="F192" s="147"/>
      <c r="G192" s="261"/>
    </row>
    <row r="193" spans="1:7" ht="15.9" customHeight="1">
      <c r="A193" s="1964"/>
      <c r="B193" s="1966"/>
      <c r="C193" s="147"/>
      <c r="D193" s="147"/>
      <c r="E193" s="2030"/>
      <c r="F193" s="147"/>
      <c r="G193" s="261"/>
    </row>
    <row r="194" spans="1:7" ht="15.9" customHeight="1">
      <c r="A194" s="1964"/>
      <c r="B194" s="1966"/>
      <c r="C194" s="147"/>
      <c r="D194" s="147"/>
      <c r="E194" s="2030"/>
      <c r="F194" s="147"/>
      <c r="G194" s="261"/>
    </row>
    <row r="195" spans="1:7" ht="15.9" customHeight="1">
      <c r="A195" s="1964"/>
      <c r="B195" s="1966"/>
      <c r="C195" s="147"/>
      <c r="D195" s="147"/>
      <c r="E195" s="2030"/>
      <c r="F195" s="147"/>
      <c r="G195" s="261"/>
    </row>
    <row r="196" spans="1:7" ht="15.9" customHeight="1">
      <c r="A196" s="1964"/>
      <c r="B196" s="1966"/>
      <c r="C196" s="147"/>
      <c r="D196" s="147"/>
      <c r="E196" s="2030"/>
      <c r="F196" s="147"/>
      <c r="G196" s="261"/>
    </row>
    <row r="197" spans="1:7" ht="15.9" customHeight="1">
      <c r="A197" s="1964"/>
      <c r="B197" s="1966"/>
      <c r="C197" s="147"/>
      <c r="D197" s="147"/>
      <c r="E197" s="2030"/>
      <c r="F197" s="147"/>
      <c r="G197" s="261"/>
    </row>
    <row r="198" spans="1:7" ht="15.9" customHeight="1">
      <c r="A198" s="1964"/>
      <c r="B198" s="1966"/>
      <c r="C198" s="147"/>
      <c r="D198" s="147"/>
      <c r="E198" s="2030"/>
      <c r="F198" s="147"/>
      <c r="G198" s="261"/>
    </row>
    <row r="199" spans="1:7" ht="15.9" customHeight="1">
      <c r="A199" s="1964"/>
      <c r="B199" s="1966"/>
      <c r="C199" s="147"/>
      <c r="D199" s="147"/>
      <c r="E199" s="2030"/>
      <c r="F199" s="147"/>
      <c r="G199" s="261"/>
    </row>
    <row r="200" spans="1:7" ht="15.9" customHeight="1">
      <c r="A200" s="1964"/>
      <c r="B200" s="1966"/>
      <c r="C200" s="147"/>
      <c r="D200" s="147"/>
      <c r="E200" s="2030"/>
      <c r="F200" s="147"/>
      <c r="G200" s="261"/>
    </row>
    <row r="201" spans="1:7" ht="15.9" customHeight="1">
      <c r="A201" s="1964"/>
      <c r="B201" s="1966"/>
      <c r="C201" s="147"/>
      <c r="D201" s="147"/>
      <c r="E201" s="2030"/>
      <c r="F201" s="147"/>
      <c r="G201" s="261"/>
    </row>
    <row r="202" spans="1:7" ht="15.9" customHeight="1">
      <c r="A202" s="1964"/>
      <c r="B202" s="1966"/>
      <c r="C202" s="147"/>
      <c r="D202" s="147"/>
      <c r="E202" s="2030"/>
      <c r="F202" s="147"/>
      <c r="G202" s="261"/>
    </row>
    <row r="203" spans="1:7" ht="15.9" customHeight="1">
      <c r="A203" s="1964"/>
      <c r="B203" s="1966"/>
      <c r="C203" s="147"/>
      <c r="D203" s="147"/>
      <c r="E203" s="2030"/>
      <c r="F203" s="147"/>
      <c r="G203" s="261"/>
    </row>
    <row r="204" spans="1:7" ht="15.9" customHeight="1">
      <c r="A204" s="1964"/>
      <c r="B204" s="1966"/>
      <c r="C204" s="147"/>
      <c r="D204" s="147"/>
      <c r="E204" s="2030"/>
      <c r="F204" s="147"/>
      <c r="G204" s="261"/>
    </row>
    <row r="205" spans="1:7" ht="15.9" customHeight="1">
      <c r="A205" s="1964"/>
      <c r="B205" s="1966"/>
      <c r="C205" s="147"/>
      <c r="D205" s="147"/>
      <c r="E205" s="2030"/>
      <c r="F205" s="147"/>
      <c r="G205" s="261"/>
    </row>
    <row r="206" spans="1:7" ht="15.9" customHeight="1">
      <c r="A206" s="1964"/>
      <c r="B206" s="1966"/>
      <c r="C206" s="147"/>
      <c r="D206" s="147"/>
      <c r="E206" s="2030"/>
      <c r="F206" s="147"/>
      <c r="G206" s="261"/>
    </row>
    <row r="207" spans="1:7" ht="15.9" customHeight="1">
      <c r="A207" s="1964"/>
      <c r="B207" s="1966"/>
      <c r="C207" s="147"/>
      <c r="D207" s="147"/>
      <c r="E207" s="2030"/>
      <c r="F207" s="147"/>
      <c r="G207" s="261"/>
    </row>
    <row r="208" spans="1:7" ht="15.9" customHeight="1">
      <c r="A208" s="1964"/>
      <c r="B208" s="1966"/>
      <c r="C208" s="147"/>
      <c r="D208" s="147"/>
      <c r="E208" s="2030"/>
      <c r="F208" s="147"/>
      <c r="G208" s="261"/>
    </row>
    <row r="209" spans="1:7" ht="15.9" customHeight="1">
      <c r="A209" s="1964"/>
      <c r="B209" s="1966"/>
      <c r="C209" s="147"/>
      <c r="D209" s="147"/>
      <c r="E209" s="2030"/>
      <c r="F209" s="147"/>
      <c r="G209" s="261"/>
    </row>
    <row r="210" spans="1:7" ht="15.9" customHeight="1">
      <c r="A210" s="1964"/>
      <c r="B210" s="1966"/>
      <c r="C210" s="147"/>
      <c r="D210" s="147"/>
      <c r="E210" s="2030"/>
      <c r="F210" s="147"/>
      <c r="G210" s="261"/>
    </row>
    <row r="211" spans="1:7" ht="15.9" customHeight="1">
      <c r="A211" s="1964"/>
      <c r="B211" s="1966"/>
      <c r="C211" s="147"/>
      <c r="D211" s="147"/>
      <c r="E211" s="2030"/>
      <c r="F211" s="147"/>
      <c r="G211" s="261"/>
    </row>
    <row r="212" spans="1:7" ht="15.9" customHeight="1">
      <c r="A212" s="1964"/>
      <c r="B212" s="1966"/>
      <c r="C212" s="147"/>
      <c r="D212" s="147"/>
      <c r="E212" s="2030"/>
      <c r="F212" s="147"/>
      <c r="G212" s="261"/>
    </row>
    <row r="213" spans="1:7" ht="15.9" customHeight="1">
      <c r="A213" s="1964"/>
      <c r="B213" s="1966"/>
      <c r="C213" s="147"/>
      <c r="D213" s="147"/>
      <c r="E213" s="2030"/>
      <c r="F213" s="147"/>
      <c r="G213" s="261"/>
    </row>
    <row r="214" spans="1:7" ht="15.9" customHeight="1">
      <c r="A214" s="1964"/>
      <c r="B214" s="1966"/>
      <c r="C214" s="147"/>
      <c r="D214" s="147"/>
      <c r="E214" s="2030"/>
      <c r="F214" s="147"/>
      <c r="G214" s="261"/>
    </row>
    <row r="215" spans="1:7" ht="15.9" customHeight="1">
      <c r="A215" s="1964"/>
      <c r="B215" s="1966"/>
      <c r="C215" s="147"/>
      <c r="D215" s="147"/>
      <c r="E215" s="2030"/>
      <c r="F215" s="147"/>
      <c r="G215" s="261"/>
    </row>
    <row r="216" spans="1:7" ht="15.9" customHeight="1">
      <c r="A216" s="1964"/>
      <c r="B216" s="1966"/>
      <c r="C216" s="147"/>
      <c r="D216" s="147"/>
      <c r="E216" s="2030"/>
      <c r="F216" s="147"/>
      <c r="G216" s="261"/>
    </row>
    <row r="217" spans="1:7" ht="15.9" customHeight="1">
      <c r="A217" s="1964"/>
      <c r="B217" s="1966"/>
      <c r="C217" s="147"/>
      <c r="D217" s="147"/>
      <c r="E217" s="2030"/>
      <c r="F217" s="147"/>
      <c r="G217" s="261"/>
    </row>
    <row r="218" spans="1:7" ht="15.9" customHeight="1">
      <c r="A218" s="1964"/>
      <c r="B218" s="1966"/>
      <c r="C218" s="147"/>
      <c r="D218" s="147"/>
      <c r="E218" s="2030"/>
      <c r="F218" s="147"/>
      <c r="G218" s="261"/>
    </row>
    <row r="219" spans="1:7" ht="15.9" customHeight="1">
      <c r="A219" s="1964"/>
      <c r="B219" s="1966"/>
      <c r="C219" s="147"/>
      <c r="D219" s="147"/>
      <c r="E219" s="2030"/>
      <c r="F219" s="147"/>
      <c r="G219" s="261"/>
    </row>
    <row r="220" spans="1:7" ht="15.9" customHeight="1">
      <c r="A220" s="1964"/>
      <c r="B220" s="1966"/>
      <c r="C220" s="147"/>
      <c r="D220" s="147"/>
      <c r="E220" s="2030"/>
      <c r="F220" s="147"/>
      <c r="G220" s="261"/>
    </row>
    <row r="221" spans="1:7" ht="15.9" customHeight="1">
      <c r="A221" s="1964"/>
      <c r="B221" s="1966"/>
      <c r="C221" s="147"/>
      <c r="D221" s="147"/>
      <c r="E221" s="2030"/>
      <c r="F221" s="147"/>
      <c r="G221" s="261"/>
    </row>
    <row r="222" spans="1:7" ht="15.9" customHeight="1">
      <c r="A222" s="1964"/>
      <c r="B222" s="1966"/>
      <c r="C222" s="147"/>
      <c r="D222" s="147"/>
      <c r="E222" s="2030"/>
      <c r="F222" s="147"/>
      <c r="G222" s="261"/>
    </row>
    <row r="223" spans="1:7" ht="15.9" customHeight="1">
      <c r="A223" s="1964"/>
      <c r="B223" s="1966"/>
      <c r="C223" s="147"/>
      <c r="D223" s="147"/>
      <c r="E223" s="2030"/>
      <c r="F223" s="147"/>
      <c r="G223" s="261"/>
    </row>
    <row r="224" spans="1:7" ht="15.9" customHeight="1">
      <c r="A224" s="1964"/>
      <c r="B224" s="1966"/>
      <c r="C224" s="147"/>
      <c r="D224" s="147"/>
      <c r="E224" s="2030"/>
      <c r="F224" s="147"/>
      <c r="G224" s="261"/>
    </row>
    <row r="225" spans="1:7" ht="15.9" customHeight="1">
      <c r="A225" s="1964"/>
      <c r="B225" s="1966"/>
      <c r="C225" s="147"/>
      <c r="D225" s="147"/>
      <c r="E225" s="2030"/>
      <c r="F225" s="147"/>
      <c r="G225" s="261"/>
    </row>
    <row r="226" spans="1:7" ht="15.9" customHeight="1" thickBot="1">
      <c r="A226" s="1967"/>
      <c r="B226" s="1968"/>
      <c r="C226" s="152"/>
      <c r="D226" s="152"/>
      <c r="E226" s="2035"/>
      <c r="F226" s="152"/>
      <c r="G226" s="1969"/>
    </row>
    <row r="227" spans="1:7" ht="15.9" customHeight="1">
      <c r="G227" s="1944" t="s">
        <v>2557</v>
      </c>
    </row>
    <row r="228" spans="1:7" ht="18.899999999999999" customHeight="1">
      <c r="A228" s="1914" t="s">
        <v>81</v>
      </c>
      <c r="B228" s="1914"/>
      <c r="C228" s="1914"/>
      <c r="D228" s="1914"/>
      <c r="E228" s="2021"/>
      <c r="F228" s="1914"/>
      <c r="G228" s="1914"/>
    </row>
    <row r="229" spans="1:7">
      <c r="B229" s="126"/>
    </row>
    <row r="230" spans="1:7">
      <c r="B230" s="126"/>
    </row>
    <row r="231" spans="1:7">
      <c r="B231" s="126"/>
    </row>
    <row r="232" spans="1:7">
      <c r="B232" s="126"/>
    </row>
    <row r="233" spans="1:7">
      <c r="B233" s="126"/>
    </row>
    <row r="234" spans="1:7">
      <c r="B234" s="126"/>
    </row>
    <row r="235" spans="1:7">
      <c r="B235" s="126"/>
    </row>
    <row r="236" spans="1:7">
      <c r="B236" s="126"/>
    </row>
    <row r="237" spans="1:7">
      <c r="B237" s="126"/>
    </row>
    <row r="238" spans="1:7">
      <c r="B238" s="126"/>
    </row>
    <row r="239" spans="1:7">
      <c r="B239" s="126"/>
    </row>
    <row r="240" spans="1:7">
      <c r="B240" s="126"/>
    </row>
    <row r="241" spans="2:2">
      <c r="B241" s="126"/>
    </row>
    <row r="242" spans="2:2">
      <c r="B242" s="126"/>
    </row>
    <row r="243" spans="2:2">
      <c r="B243" s="126"/>
    </row>
    <row r="244" spans="2:2">
      <c r="B244" s="126"/>
    </row>
    <row r="245" spans="2:2">
      <c r="B245" s="126"/>
    </row>
    <row r="246" spans="2:2">
      <c r="B246" s="126"/>
    </row>
    <row r="247" spans="2:2">
      <c r="B247" s="126"/>
    </row>
    <row r="248" spans="2:2">
      <c r="B248" s="126"/>
    </row>
    <row r="249" spans="2:2">
      <c r="B249" s="126"/>
    </row>
  </sheetData>
  <printOptions horizontalCentered="1" verticalCentered="1"/>
  <pageMargins left="0.5" right="0.5" top="0.5" bottom="0.5" header="0" footer="0"/>
  <pageSetup scale="80" fitToHeight="4" orientation="portrait" r:id="rId1"/>
  <headerFooter alignWithMargins="0"/>
  <rowBreaks count="2" manualBreakCount="2">
    <brk id="61" max="16383" man="1"/>
    <brk id="118"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K138"/>
  <sheetViews>
    <sheetView defaultGridColor="0" colorId="22" zoomScale="75" zoomScaleNormal="75" workbookViewId="0">
      <pane xSplit="1" ySplit="12" topLeftCell="B13" activePane="bottomRight" state="frozen"/>
      <selection pane="topRight" activeCell="B1" sqref="B1"/>
      <selection pane="bottomLeft" activeCell="A13" sqref="A13"/>
      <selection pane="bottomRight" activeCell="H82" sqref="H82"/>
    </sheetView>
  </sheetViews>
  <sheetFormatPr defaultColWidth="9.84375" defaultRowHeight="15.5"/>
  <cols>
    <col min="1" max="1" width="2.84375" customWidth="1"/>
    <col min="2" max="2" width="5.84375" customWidth="1"/>
    <col min="3" max="3" width="1.84375" customWidth="1"/>
    <col min="4" max="4" width="6.84375" customWidth="1"/>
    <col min="5" max="5" width="49.4609375" customWidth="1"/>
    <col min="6" max="6" width="7.84375" customWidth="1"/>
    <col min="7" max="7" width="1.84375" customWidth="1"/>
    <col min="8" max="8" width="19" style="2010" customWidth="1"/>
    <col min="9" max="9" width="1.84375" customWidth="1"/>
    <col min="10" max="10" width="20.3828125" style="2010" customWidth="1"/>
  </cols>
  <sheetData>
    <row r="1" spans="1:11" ht="16" thickBot="1">
      <c r="A1" s="102" t="s">
        <v>3668</v>
      </c>
      <c r="B1" s="126"/>
      <c r="C1" s="126"/>
      <c r="D1" s="126"/>
      <c r="E1" s="147"/>
      <c r="F1" s="126"/>
      <c r="G1" s="126"/>
      <c r="H1" s="2011"/>
      <c r="I1" s="126"/>
      <c r="J1" s="2011"/>
      <c r="K1" s="126"/>
    </row>
    <row r="2" spans="1:11">
      <c r="A2" s="1915"/>
      <c r="B2" s="1946"/>
      <c r="C2" s="1946"/>
      <c r="D2" s="1946"/>
      <c r="E2" s="1946"/>
      <c r="F2" s="1946"/>
      <c r="G2" s="1946"/>
      <c r="H2" s="2026"/>
      <c r="I2" s="1946"/>
      <c r="J2" s="2012"/>
      <c r="K2" s="126"/>
    </row>
    <row r="3" spans="1:11">
      <c r="A3" s="1917"/>
      <c r="B3" s="356" t="s">
        <v>258</v>
      </c>
      <c r="C3" s="1914"/>
      <c r="D3" s="1914"/>
      <c r="E3" s="1914"/>
      <c r="F3" s="1914"/>
      <c r="G3" s="1914"/>
      <c r="H3" s="2021"/>
      <c r="I3" s="1914"/>
      <c r="J3" s="2013"/>
      <c r="K3" s="126"/>
    </row>
    <row r="4" spans="1:11">
      <c r="A4" s="1917"/>
      <c r="B4" s="126"/>
      <c r="C4" s="126"/>
      <c r="D4" s="126"/>
      <c r="E4" s="126"/>
      <c r="F4" s="126"/>
      <c r="G4" s="126"/>
      <c r="H4" s="2011"/>
      <c r="I4" s="126"/>
      <c r="J4" s="2014"/>
      <c r="K4" s="126"/>
    </row>
    <row r="5" spans="1:11">
      <c r="A5" s="1917"/>
      <c r="B5" s="126" t="s">
        <v>259</v>
      </c>
      <c r="C5" s="126"/>
      <c r="D5" s="126"/>
      <c r="E5" s="126"/>
      <c r="F5" s="126"/>
      <c r="G5" s="126"/>
      <c r="H5" s="2011"/>
      <c r="I5" s="126"/>
      <c r="J5" s="2014"/>
      <c r="K5" s="126"/>
    </row>
    <row r="6" spans="1:11">
      <c r="A6" s="1917"/>
      <c r="B6" s="126" t="s">
        <v>260</v>
      </c>
      <c r="C6" s="126"/>
      <c r="D6" s="126"/>
      <c r="E6" s="126"/>
      <c r="F6" s="126"/>
      <c r="G6" s="126"/>
      <c r="H6" s="2011"/>
      <c r="I6" s="126"/>
      <c r="J6" s="2014"/>
      <c r="K6" s="126"/>
    </row>
    <row r="7" spans="1:11">
      <c r="A7" s="1971"/>
      <c r="B7" s="1875"/>
      <c r="C7" s="1875"/>
      <c r="D7" s="1875"/>
      <c r="E7" s="1875"/>
      <c r="F7" s="1875"/>
      <c r="G7" s="1875"/>
      <c r="H7" s="2027"/>
      <c r="I7" s="1875"/>
      <c r="J7" s="2015"/>
      <c r="K7" s="126"/>
    </row>
    <row r="8" spans="1:11">
      <c r="A8" s="1917"/>
      <c r="B8" s="126"/>
      <c r="C8" s="1972"/>
      <c r="D8" s="126"/>
      <c r="E8" s="126"/>
      <c r="F8" s="1972"/>
      <c r="G8" s="1973" t="s">
        <v>261</v>
      </c>
      <c r="H8" s="2028"/>
      <c r="I8" s="1941"/>
      <c r="J8" s="2016"/>
      <c r="K8" s="126"/>
    </row>
    <row r="9" spans="1:11">
      <c r="A9" s="1917"/>
      <c r="B9" s="126"/>
      <c r="C9" s="1972"/>
      <c r="D9" s="126"/>
      <c r="E9" s="126"/>
      <c r="F9" s="1974" t="s">
        <v>1048</v>
      </c>
      <c r="G9" s="1972"/>
      <c r="H9" s="2029" t="s">
        <v>262</v>
      </c>
      <c r="I9" s="1972"/>
      <c r="J9" s="2017" t="s">
        <v>263</v>
      </c>
      <c r="K9" s="126"/>
    </row>
    <row r="10" spans="1:11">
      <c r="A10" s="1917"/>
      <c r="B10" s="533" t="s">
        <v>35</v>
      </c>
      <c r="C10" s="1972"/>
      <c r="D10" s="1914" t="s">
        <v>549</v>
      </c>
      <c r="E10" s="1914"/>
      <c r="F10" s="1974" t="s">
        <v>264</v>
      </c>
      <c r="G10" s="1972"/>
      <c r="H10" s="2029" t="s">
        <v>52</v>
      </c>
      <c r="I10" s="1972"/>
      <c r="J10" s="2017" t="s">
        <v>52</v>
      </c>
      <c r="K10" s="126"/>
    </row>
    <row r="11" spans="1:11">
      <c r="A11" s="1917"/>
      <c r="B11" s="533" t="s">
        <v>47</v>
      </c>
      <c r="C11" s="1972"/>
      <c r="D11" s="1914" t="s">
        <v>462</v>
      </c>
      <c r="E11" s="1914"/>
      <c r="F11" s="1974" t="s">
        <v>463</v>
      </c>
      <c r="G11" s="1972"/>
      <c r="H11" s="2029" t="s">
        <v>464</v>
      </c>
      <c r="I11" s="1972"/>
      <c r="J11" s="2017" t="s">
        <v>61</v>
      </c>
      <c r="K11" s="126"/>
    </row>
    <row r="12" spans="1:11">
      <c r="A12" s="1971"/>
      <c r="B12" s="1875"/>
      <c r="C12" s="1908"/>
      <c r="D12" s="1875"/>
      <c r="E12" s="1875"/>
      <c r="F12" s="1908"/>
      <c r="G12" s="1908"/>
      <c r="H12" s="2027"/>
      <c r="I12" s="1908"/>
      <c r="J12" s="2015"/>
      <c r="K12" s="126"/>
    </row>
    <row r="13" spans="1:11">
      <c r="A13" s="1917"/>
      <c r="B13" s="126"/>
      <c r="C13" s="1972"/>
      <c r="D13" s="1914" t="s">
        <v>1565</v>
      </c>
      <c r="E13" s="1914"/>
      <c r="F13" s="1972"/>
      <c r="G13" s="1972"/>
      <c r="H13" s="2011"/>
      <c r="I13" s="1972"/>
      <c r="J13" s="2014"/>
      <c r="K13" s="126"/>
    </row>
    <row r="14" spans="1:11">
      <c r="A14" s="1917"/>
      <c r="B14" s="126"/>
      <c r="C14" s="1972"/>
      <c r="D14" s="1914" t="s">
        <v>1566</v>
      </c>
      <c r="E14" s="1914"/>
      <c r="F14" s="1972"/>
      <c r="G14" s="1972"/>
      <c r="H14" s="2011"/>
      <c r="I14" s="1972"/>
      <c r="J14" s="2014"/>
      <c r="K14" s="126"/>
    </row>
    <row r="15" spans="1:11">
      <c r="A15" s="1917"/>
      <c r="B15" s="533" t="s">
        <v>466</v>
      </c>
      <c r="C15" s="1972"/>
      <c r="D15" s="126"/>
      <c r="E15" s="126" t="s">
        <v>1567</v>
      </c>
      <c r="F15" s="1974" t="s">
        <v>339</v>
      </c>
      <c r="G15" s="1972"/>
      <c r="H15" s="2011">
        <f>Sch.42!D59</f>
        <v>3742061281.98</v>
      </c>
      <c r="I15" s="1975"/>
      <c r="J15" s="2014">
        <f>Sch.42!E59</f>
        <v>3920536065.3371992</v>
      </c>
      <c r="K15" s="126"/>
    </row>
    <row r="16" spans="1:11">
      <c r="A16" s="1917"/>
      <c r="B16" s="533" t="s">
        <v>955</v>
      </c>
      <c r="C16" s="1972"/>
      <c r="D16" s="126"/>
      <c r="E16" s="126" t="s">
        <v>1568</v>
      </c>
      <c r="F16" s="1974" t="s">
        <v>1569</v>
      </c>
      <c r="G16" s="1908"/>
      <c r="H16" s="2027">
        <f>Sch.44!H150</f>
        <v>5480274513.4800005</v>
      </c>
      <c r="I16" s="1976"/>
      <c r="J16" s="2015">
        <f>Sch.44!I150</f>
        <v>5319671559.3000011</v>
      </c>
      <c r="K16" s="126"/>
    </row>
    <row r="17" spans="1:11">
      <c r="A17" s="1917"/>
      <c r="B17" s="533" t="s">
        <v>1195</v>
      </c>
      <c r="C17" s="1972"/>
      <c r="D17" s="1914" t="s">
        <v>1232</v>
      </c>
      <c r="E17" s="1914"/>
      <c r="F17" s="1972"/>
      <c r="G17" s="1908"/>
      <c r="H17" s="2027">
        <f>H15-H16</f>
        <v>-1738213231.5000005</v>
      </c>
      <c r="I17" s="1977"/>
      <c r="J17" s="2015">
        <f>J15-J16</f>
        <v>-1399135493.9628019</v>
      </c>
      <c r="K17" s="126"/>
    </row>
    <row r="18" spans="1:11">
      <c r="A18" s="1917"/>
      <c r="B18" s="126"/>
      <c r="C18" s="1972"/>
      <c r="D18" s="1914" t="s">
        <v>1570</v>
      </c>
      <c r="E18" s="1914"/>
      <c r="F18" s="1972"/>
      <c r="G18" s="1972"/>
      <c r="H18" s="2011"/>
      <c r="I18" s="1978"/>
      <c r="J18" s="2014"/>
      <c r="K18" s="126"/>
    </row>
    <row r="19" spans="1:11">
      <c r="A19" s="1917"/>
      <c r="B19" s="533" t="s">
        <v>70</v>
      </c>
      <c r="C19" s="1972"/>
      <c r="D19" s="126" t="s">
        <v>1571</v>
      </c>
      <c r="E19" s="126" t="s">
        <v>1572</v>
      </c>
      <c r="F19" s="1974" t="s">
        <v>2666</v>
      </c>
      <c r="G19" s="1972"/>
      <c r="H19" s="2030">
        <v>0</v>
      </c>
      <c r="I19" s="1978"/>
      <c r="J19" s="2018">
        <v>0</v>
      </c>
      <c r="K19" s="126"/>
    </row>
    <row r="20" spans="1:11">
      <c r="A20" s="1917"/>
      <c r="B20" s="533" t="s">
        <v>71</v>
      </c>
      <c r="C20" s="1972"/>
      <c r="D20" s="126" t="s">
        <v>1573</v>
      </c>
      <c r="E20" s="126" t="s">
        <v>1574</v>
      </c>
      <c r="F20" s="1974" t="s">
        <v>2666</v>
      </c>
      <c r="G20" s="1972"/>
      <c r="H20" s="2030">
        <v>0</v>
      </c>
      <c r="I20" s="1978"/>
      <c r="J20" s="2018">
        <v>0</v>
      </c>
      <c r="K20" s="126"/>
    </row>
    <row r="21" spans="1:11">
      <c r="A21" s="1917"/>
      <c r="B21" s="533" t="s">
        <v>474</v>
      </c>
      <c r="C21" s="1972"/>
      <c r="D21" s="126" t="s">
        <v>404</v>
      </c>
      <c r="E21" s="126" t="s">
        <v>405</v>
      </c>
      <c r="F21" s="1974" t="s">
        <v>2666</v>
      </c>
      <c r="G21" s="1972"/>
      <c r="H21" s="2030">
        <v>0</v>
      </c>
      <c r="I21" s="1978"/>
      <c r="J21" s="2018">
        <v>0</v>
      </c>
      <c r="K21" s="126"/>
    </row>
    <row r="22" spans="1:11">
      <c r="A22" s="1917"/>
      <c r="B22" s="533" t="s">
        <v>477</v>
      </c>
      <c r="C22" s="1972"/>
      <c r="D22" s="126" t="s">
        <v>406</v>
      </c>
      <c r="E22" s="126" t="s">
        <v>407</v>
      </c>
      <c r="F22" s="1974" t="s">
        <v>2666</v>
      </c>
      <c r="G22" s="1972"/>
      <c r="H22" s="2030">
        <v>0</v>
      </c>
      <c r="I22" s="1978"/>
      <c r="J22" s="2018">
        <v>0</v>
      </c>
      <c r="K22" s="126"/>
    </row>
    <row r="23" spans="1:11">
      <c r="A23" s="1917"/>
      <c r="B23" s="533" t="s">
        <v>2204</v>
      </c>
      <c r="C23" s="1972"/>
      <c r="D23" s="126" t="s">
        <v>408</v>
      </c>
      <c r="E23" s="126" t="s">
        <v>409</v>
      </c>
      <c r="F23" s="1974" t="s">
        <v>2666</v>
      </c>
      <c r="G23" s="1908"/>
      <c r="H23" s="1995">
        <v>-907920.79000000039</v>
      </c>
      <c r="I23" s="1977"/>
      <c r="J23" s="2019">
        <v>-19082878.639999997</v>
      </c>
      <c r="K23" s="126"/>
    </row>
    <row r="24" spans="1:11">
      <c r="A24" s="1917"/>
      <c r="B24" s="533" t="s">
        <v>335</v>
      </c>
      <c r="C24" s="1972"/>
      <c r="D24" s="1914" t="s">
        <v>410</v>
      </c>
      <c r="E24" s="1914"/>
      <c r="F24" s="1972"/>
      <c r="G24" s="1908"/>
      <c r="H24" s="2027">
        <f>SUM(H19:H23)</f>
        <v>-907920.79000000039</v>
      </c>
      <c r="I24" s="1977"/>
      <c r="J24" s="2015">
        <f>SUM(J19:J23)</f>
        <v>-19082878.639999997</v>
      </c>
      <c r="K24" s="126"/>
    </row>
    <row r="25" spans="1:11">
      <c r="A25" s="1917"/>
      <c r="B25" s="126"/>
      <c r="C25" s="1972"/>
      <c r="D25" s="1914" t="s">
        <v>411</v>
      </c>
      <c r="E25" s="1914"/>
      <c r="F25" s="1972"/>
      <c r="G25" s="1972"/>
      <c r="H25" s="2011"/>
      <c r="I25" s="1978"/>
      <c r="J25" s="2014"/>
      <c r="K25" s="126"/>
    </row>
    <row r="26" spans="1:11">
      <c r="A26" s="1917"/>
      <c r="B26" s="533" t="s">
        <v>72</v>
      </c>
      <c r="C26" s="1972"/>
      <c r="D26" s="126" t="s">
        <v>412</v>
      </c>
      <c r="E26" s="126" t="s">
        <v>413</v>
      </c>
      <c r="F26" s="1974" t="s">
        <v>3440</v>
      </c>
      <c r="G26" s="1972"/>
      <c r="H26" s="2030"/>
      <c r="I26" s="1978"/>
      <c r="J26" s="2018"/>
      <c r="K26" s="126"/>
    </row>
    <row r="27" spans="1:11">
      <c r="A27" s="1917"/>
      <c r="B27" s="533" t="s">
        <v>73</v>
      </c>
      <c r="C27" s="1972"/>
      <c r="D27" s="126" t="s">
        <v>414</v>
      </c>
      <c r="E27" s="126" t="s">
        <v>415</v>
      </c>
      <c r="F27" s="1974" t="s">
        <v>3477</v>
      </c>
      <c r="G27" s="1972"/>
      <c r="H27" s="2011">
        <f>Sch.45!F62</f>
        <v>-451742659</v>
      </c>
      <c r="I27" s="1978"/>
      <c r="J27" s="2018">
        <v>-626684430.20000005</v>
      </c>
      <c r="K27" s="126"/>
    </row>
    <row r="28" spans="1:11">
      <c r="A28" s="1917"/>
      <c r="B28" s="533" t="s">
        <v>74</v>
      </c>
      <c r="C28" s="1972"/>
      <c r="D28" s="126" t="s">
        <v>416</v>
      </c>
      <c r="E28" s="126" t="s">
        <v>417</v>
      </c>
      <c r="F28" s="1974" t="s">
        <v>3477</v>
      </c>
      <c r="G28" s="1972"/>
      <c r="H28" s="2030">
        <v>350623</v>
      </c>
      <c r="I28" s="1978"/>
      <c r="J28" s="2018">
        <v>-20786366</v>
      </c>
      <c r="K28" s="126"/>
    </row>
    <row r="29" spans="1:11">
      <c r="A29" s="1917"/>
      <c r="B29" s="533" t="s">
        <v>75</v>
      </c>
      <c r="C29" s="1972"/>
      <c r="D29" s="126" t="s">
        <v>418</v>
      </c>
      <c r="E29" s="126" t="s">
        <v>419</v>
      </c>
      <c r="F29" s="1974" t="s">
        <v>3477</v>
      </c>
      <c r="G29" s="1972"/>
      <c r="H29" s="2011">
        <f>Sch.45!I62+Sch.45!J62</f>
        <v>464086724.51999998</v>
      </c>
      <c r="I29" s="1978"/>
      <c r="J29" s="2018">
        <v>458869425.20999998</v>
      </c>
      <c r="K29" s="126"/>
    </row>
    <row r="30" spans="1:11">
      <c r="A30" s="1917"/>
      <c r="B30" s="533" t="s">
        <v>76</v>
      </c>
      <c r="C30" s="1972"/>
      <c r="D30" s="126" t="s">
        <v>420</v>
      </c>
      <c r="E30" s="126" t="s">
        <v>421</v>
      </c>
      <c r="F30" s="1974" t="s">
        <v>3478</v>
      </c>
      <c r="G30" s="1908"/>
      <c r="H30" s="1995">
        <v>238067426.00000075</v>
      </c>
      <c r="I30" s="1977"/>
      <c r="J30" s="2019">
        <v>87477060.999999911</v>
      </c>
      <c r="K30" s="126"/>
    </row>
    <row r="31" spans="1:11">
      <c r="A31" s="1917"/>
      <c r="B31" s="533" t="s">
        <v>77</v>
      </c>
      <c r="C31" s="1972"/>
      <c r="D31" s="1914" t="s">
        <v>422</v>
      </c>
      <c r="E31" s="1914"/>
      <c r="F31" s="1972"/>
      <c r="G31" s="1908"/>
      <c r="H31" s="2027">
        <f>SUM(H26:H30)</f>
        <v>250762114.52000073</v>
      </c>
      <c r="I31" s="1977"/>
      <c r="J31" s="2015">
        <f>SUM(J26:J30)</f>
        <v>-101124309.99000016</v>
      </c>
      <c r="K31" s="126"/>
    </row>
    <row r="32" spans="1:11">
      <c r="A32" s="1917"/>
      <c r="B32" s="533" t="s">
        <v>78</v>
      </c>
      <c r="C32" s="1972"/>
      <c r="D32" s="1914" t="s">
        <v>423</v>
      </c>
      <c r="E32" s="1914"/>
      <c r="F32" s="1972"/>
      <c r="G32" s="1908"/>
      <c r="H32" s="2027">
        <f>H17+H24-H31</f>
        <v>-1989883266.8100011</v>
      </c>
      <c r="I32" s="1977"/>
      <c r="J32" s="2015">
        <f>J17+J24-J31</f>
        <v>-1317094062.6128018</v>
      </c>
      <c r="K32" s="126"/>
    </row>
    <row r="33" spans="1:11">
      <c r="A33" s="1917"/>
      <c r="B33" s="126"/>
      <c r="C33" s="1972"/>
      <c r="D33" s="1914" t="s">
        <v>424</v>
      </c>
      <c r="E33" s="1914"/>
      <c r="F33" s="1972"/>
      <c r="G33" s="1972"/>
      <c r="H33" s="2011"/>
      <c r="I33" s="1978"/>
      <c r="J33" s="2014"/>
      <c r="K33" s="126"/>
    </row>
    <row r="34" spans="1:11">
      <c r="A34" s="1917"/>
      <c r="B34" s="533" t="s">
        <v>79</v>
      </c>
      <c r="C34" s="1972"/>
      <c r="D34" s="126" t="s">
        <v>425</v>
      </c>
      <c r="E34" s="126" t="s">
        <v>426</v>
      </c>
      <c r="F34" s="1974" t="s">
        <v>2666</v>
      </c>
      <c r="G34" s="1972"/>
      <c r="H34" s="2030">
        <v>0</v>
      </c>
      <c r="I34" s="1978"/>
      <c r="J34" s="2018">
        <v>0</v>
      </c>
      <c r="K34" s="126"/>
    </row>
    <row r="35" spans="1:11">
      <c r="A35" s="1917"/>
      <c r="B35" s="533" t="s">
        <v>80</v>
      </c>
      <c r="C35" s="1972"/>
      <c r="D35" s="126" t="s">
        <v>427</v>
      </c>
      <c r="E35" s="126" t="s">
        <v>428</v>
      </c>
      <c r="F35" s="1974" t="s">
        <v>2666</v>
      </c>
      <c r="G35" s="1972"/>
      <c r="H35" s="2030">
        <v>-1297138.1200000001</v>
      </c>
      <c r="I35" s="1978"/>
      <c r="J35" s="2018">
        <v>53820.22</v>
      </c>
      <c r="K35" s="126"/>
    </row>
    <row r="36" spans="1:11">
      <c r="A36" s="1917"/>
      <c r="B36" s="533" t="s">
        <v>81</v>
      </c>
      <c r="C36" s="1972"/>
      <c r="D36" s="126" t="s">
        <v>429</v>
      </c>
      <c r="E36" s="126" t="s">
        <v>430</v>
      </c>
      <c r="F36" s="1974" t="s">
        <v>2666</v>
      </c>
      <c r="G36" s="1972"/>
      <c r="H36" s="2030">
        <v>0</v>
      </c>
      <c r="I36" s="1978"/>
      <c r="J36" s="2018">
        <v>0</v>
      </c>
      <c r="K36" s="126"/>
    </row>
    <row r="37" spans="1:11">
      <c r="A37" s="1917"/>
      <c r="B37" s="533" t="s">
        <v>82</v>
      </c>
      <c r="C37" s="1972"/>
      <c r="D37" s="126" t="s">
        <v>431</v>
      </c>
      <c r="E37" s="126" t="s">
        <v>432</v>
      </c>
      <c r="F37" s="1974" t="s">
        <v>2666</v>
      </c>
      <c r="G37" s="1972"/>
      <c r="H37" s="2030">
        <v>21275790.850000001</v>
      </c>
      <c r="I37" s="1978"/>
      <c r="J37" s="2018">
        <v>24449866.440000001</v>
      </c>
      <c r="K37" s="126"/>
    </row>
    <row r="38" spans="1:11">
      <c r="A38" s="1917"/>
      <c r="B38" s="533" t="s">
        <v>83</v>
      </c>
      <c r="C38" s="1972"/>
      <c r="D38" s="126" t="s">
        <v>433</v>
      </c>
      <c r="E38" s="126" t="s">
        <v>434</v>
      </c>
      <c r="F38" s="1974" t="s">
        <v>2666</v>
      </c>
      <c r="G38" s="1972"/>
      <c r="H38" s="2030">
        <v>0</v>
      </c>
      <c r="I38" s="1978"/>
      <c r="J38" s="2018">
        <v>0</v>
      </c>
      <c r="K38" s="126"/>
    </row>
    <row r="39" spans="1:11">
      <c r="A39" s="1917"/>
      <c r="B39" s="533" t="s">
        <v>84</v>
      </c>
      <c r="C39" s="1972"/>
      <c r="D39" s="126" t="s">
        <v>435</v>
      </c>
      <c r="E39" s="126" t="s">
        <v>436</v>
      </c>
      <c r="F39" s="1974" t="s">
        <v>3443</v>
      </c>
      <c r="G39" s="1972"/>
      <c r="H39" s="2011">
        <v>0</v>
      </c>
      <c r="I39" s="1978"/>
      <c r="J39" s="2018">
        <v>123127424.55</v>
      </c>
      <c r="K39" s="126"/>
    </row>
    <row r="40" spans="1:11">
      <c r="A40" s="1917"/>
      <c r="B40" s="533" t="s">
        <v>85</v>
      </c>
      <c r="C40" s="1972"/>
      <c r="D40" s="126" t="s">
        <v>437</v>
      </c>
      <c r="E40" s="126" t="s">
        <v>438</v>
      </c>
      <c r="F40" s="1974" t="s">
        <v>2210</v>
      </c>
      <c r="G40" s="1972"/>
      <c r="H40" s="2011">
        <v>1227415214.3500001</v>
      </c>
      <c r="I40" s="1978"/>
      <c r="J40" s="2018">
        <v>-170289762.30999997</v>
      </c>
      <c r="K40" s="126"/>
    </row>
    <row r="41" spans="1:11">
      <c r="A41" s="1917"/>
      <c r="B41" s="533" t="s">
        <v>86</v>
      </c>
      <c r="C41" s="1972"/>
      <c r="D41" s="126" t="s">
        <v>439</v>
      </c>
      <c r="E41" s="126" t="s">
        <v>440</v>
      </c>
      <c r="F41" s="1974" t="s">
        <v>357</v>
      </c>
      <c r="G41" s="1908"/>
      <c r="H41" s="2027">
        <v>7662861.9500000002</v>
      </c>
      <c r="I41" s="1977"/>
      <c r="J41" s="2019">
        <v>9751541.7399999984</v>
      </c>
      <c r="K41" s="126"/>
    </row>
    <row r="42" spans="1:11">
      <c r="A42" s="1917"/>
      <c r="B42" s="533" t="s">
        <v>87</v>
      </c>
      <c r="C42" s="1972"/>
      <c r="D42" s="1914" t="s">
        <v>441</v>
      </c>
      <c r="E42" s="1914"/>
      <c r="F42" s="1972"/>
      <c r="G42" s="1908"/>
      <c r="H42" s="2027">
        <f>SUM(H34:H40)-H41</f>
        <v>1239731005.1300001</v>
      </c>
      <c r="I42" s="1977"/>
      <c r="J42" s="2015">
        <f>SUM(J34:J40)-J41</f>
        <v>-32410192.839999963</v>
      </c>
      <c r="K42" s="126"/>
    </row>
    <row r="43" spans="1:11">
      <c r="A43" s="1917"/>
      <c r="B43" s="126"/>
      <c r="C43" s="1972"/>
      <c r="D43" s="1914" t="s">
        <v>1660</v>
      </c>
      <c r="E43" s="1914"/>
      <c r="F43" s="1972"/>
      <c r="G43" s="1972"/>
      <c r="H43" s="2011"/>
      <c r="I43" s="1978"/>
      <c r="J43" s="2014"/>
      <c r="K43" s="126"/>
    </row>
    <row r="44" spans="1:11">
      <c r="A44" s="1917"/>
      <c r="B44" s="533" t="s">
        <v>2216</v>
      </c>
      <c r="C44" s="1972"/>
      <c r="D44" s="126" t="s">
        <v>1661</v>
      </c>
      <c r="E44" s="126" t="s">
        <v>1662</v>
      </c>
      <c r="F44" s="1974" t="s">
        <v>3440</v>
      </c>
      <c r="G44" s="1972"/>
      <c r="H44" s="2030"/>
      <c r="I44" s="1978"/>
      <c r="J44" s="2018"/>
      <c r="K44" s="126"/>
    </row>
    <row r="45" spans="1:11">
      <c r="A45" s="1917"/>
      <c r="B45" s="533" t="s">
        <v>2218</v>
      </c>
      <c r="C45" s="1972"/>
      <c r="D45" s="126" t="s">
        <v>1663</v>
      </c>
      <c r="E45" s="126" t="s">
        <v>1664</v>
      </c>
      <c r="F45" s="1974" t="s">
        <v>1665</v>
      </c>
      <c r="G45" s="1972"/>
      <c r="H45" s="2011">
        <f>Sch.45!G62</f>
        <v>19425217</v>
      </c>
      <c r="I45" s="1978"/>
      <c r="J45" s="2018">
        <v>19552935</v>
      </c>
      <c r="K45" s="126"/>
    </row>
    <row r="46" spans="1:11">
      <c r="A46" s="1917"/>
      <c r="B46" s="533" t="s">
        <v>2220</v>
      </c>
      <c r="C46" s="1972"/>
      <c r="D46" s="126" t="s">
        <v>1666</v>
      </c>
      <c r="E46" s="126" t="s">
        <v>1667</v>
      </c>
      <c r="F46" s="1974" t="s">
        <v>3477</v>
      </c>
      <c r="G46" s="1972"/>
      <c r="H46" s="2030">
        <v>-64401154</v>
      </c>
      <c r="I46" s="1978"/>
      <c r="J46" s="2018">
        <v>-66309802</v>
      </c>
      <c r="K46" s="126"/>
    </row>
    <row r="47" spans="1:11">
      <c r="A47" s="1917"/>
      <c r="B47" s="533" t="s">
        <v>2223</v>
      </c>
      <c r="C47" s="1972"/>
      <c r="D47" s="126" t="s">
        <v>1668</v>
      </c>
      <c r="E47" s="126" t="s">
        <v>1669</v>
      </c>
      <c r="F47" s="1974" t="s">
        <v>3477</v>
      </c>
      <c r="G47" s="1972"/>
      <c r="H47" s="2011">
        <v>0</v>
      </c>
      <c r="I47" s="1978"/>
      <c r="J47" s="2018">
        <v>0</v>
      </c>
      <c r="K47" s="126"/>
    </row>
    <row r="48" spans="1:11">
      <c r="A48" s="1917"/>
      <c r="B48" s="533" t="s">
        <v>2577</v>
      </c>
      <c r="C48" s="1972"/>
      <c r="D48" s="126" t="s">
        <v>1670</v>
      </c>
      <c r="E48" s="126" t="s">
        <v>1671</v>
      </c>
      <c r="F48" s="1974" t="s">
        <v>3478</v>
      </c>
      <c r="G48" s="1908"/>
      <c r="H48" s="1995">
        <v>27897831</v>
      </c>
      <c r="I48" s="1977"/>
      <c r="J48" s="2019">
        <v>2002001</v>
      </c>
      <c r="K48" s="126"/>
    </row>
    <row r="49" spans="1:11">
      <c r="A49" s="1917"/>
      <c r="B49" s="533" t="s">
        <v>2580</v>
      </c>
      <c r="C49" s="1972"/>
      <c r="D49" s="1914" t="s">
        <v>1672</v>
      </c>
      <c r="E49" s="1914"/>
      <c r="F49" s="1972"/>
      <c r="G49" s="1908"/>
      <c r="H49" s="2027">
        <f>SUM(H44:H48)</f>
        <v>-17078106</v>
      </c>
      <c r="I49" s="1977"/>
      <c r="J49" s="2015">
        <f>SUM(J44:J48)</f>
        <v>-44754866</v>
      </c>
      <c r="K49" s="126"/>
    </row>
    <row r="50" spans="1:11">
      <c r="A50" s="1917"/>
      <c r="B50" s="533" t="s">
        <v>2583</v>
      </c>
      <c r="C50" s="1972"/>
      <c r="D50" s="1914" t="s">
        <v>1673</v>
      </c>
      <c r="E50" s="1914"/>
      <c r="F50" s="1972"/>
      <c r="G50" s="1908"/>
      <c r="H50" s="2027">
        <f>H42-H49</f>
        <v>1256809111.1300001</v>
      </c>
      <c r="I50" s="1977"/>
      <c r="J50" s="2015">
        <f>J42-J49</f>
        <v>12344673.160000037</v>
      </c>
      <c r="K50" s="126"/>
    </row>
    <row r="51" spans="1:11">
      <c r="A51" s="1917"/>
      <c r="B51" s="533" t="s">
        <v>2587</v>
      </c>
      <c r="C51" s="1972"/>
      <c r="D51" s="1914" t="s">
        <v>1674</v>
      </c>
      <c r="E51" s="1914"/>
      <c r="F51" s="1972"/>
      <c r="G51" s="1908"/>
      <c r="H51" s="2027">
        <f>H32+H50</f>
        <v>-733074155.68000102</v>
      </c>
      <c r="I51" s="1977"/>
      <c r="J51" s="2015">
        <f>J32+J50</f>
        <v>-1304749389.4528017</v>
      </c>
      <c r="K51" s="126"/>
    </row>
    <row r="52" spans="1:11">
      <c r="A52" s="1917"/>
      <c r="B52" s="126"/>
      <c r="C52" s="1972"/>
      <c r="D52" s="1914" t="s">
        <v>1675</v>
      </c>
      <c r="E52" s="1914"/>
      <c r="F52" s="1972"/>
      <c r="G52" s="1972"/>
      <c r="H52" s="2011"/>
      <c r="I52" s="1978"/>
      <c r="J52" s="2014"/>
      <c r="K52" s="126"/>
    </row>
    <row r="53" spans="1:11">
      <c r="A53" s="1917"/>
      <c r="B53" s="533" t="s">
        <v>2590</v>
      </c>
      <c r="C53" s="1972"/>
      <c r="D53" s="126" t="s">
        <v>1676</v>
      </c>
      <c r="E53" s="126" t="s">
        <v>1677</v>
      </c>
      <c r="F53" s="1974" t="s">
        <v>3476</v>
      </c>
      <c r="G53" s="1972"/>
      <c r="H53" s="832">
        <v>10330650.850000001</v>
      </c>
      <c r="I53" s="1978"/>
      <c r="J53" s="2018">
        <v>10334478.349999998</v>
      </c>
      <c r="K53" s="126"/>
    </row>
    <row r="54" spans="1:11">
      <c r="A54" s="1917"/>
      <c r="B54" s="533" t="s">
        <v>2593</v>
      </c>
      <c r="C54" s="1972"/>
      <c r="D54" s="126" t="s">
        <v>1678</v>
      </c>
      <c r="E54" s="126" t="s">
        <v>2196</v>
      </c>
      <c r="F54" s="1972"/>
      <c r="G54" s="1972"/>
      <c r="H54" s="832">
        <v>61493</v>
      </c>
      <c r="I54" s="1978"/>
      <c r="J54" s="2018">
        <v>74566.959999999992</v>
      </c>
      <c r="K54" s="126"/>
    </row>
    <row r="55" spans="1:11">
      <c r="A55" s="1917"/>
      <c r="B55" s="533" t="s">
        <v>1977</v>
      </c>
      <c r="C55" s="1972"/>
      <c r="D55" s="126" t="s">
        <v>1679</v>
      </c>
      <c r="E55" s="126" t="s">
        <v>2195</v>
      </c>
      <c r="F55" s="1974" t="s">
        <v>3476</v>
      </c>
      <c r="G55" s="1972"/>
      <c r="H55" s="832">
        <v>35889.79</v>
      </c>
      <c r="I55" s="1978"/>
      <c r="J55" s="2018">
        <v>39304.759999999995</v>
      </c>
      <c r="K55" s="126"/>
    </row>
    <row r="56" spans="1:11">
      <c r="A56" s="1917"/>
      <c r="B56" s="533" t="s">
        <v>1979</v>
      </c>
      <c r="C56" s="1972"/>
      <c r="D56" s="126" t="s">
        <v>1680</v>
      </c>
      <c r="E56" s="126" t="s">
        <v>1681</v>
      </c>
      <c r="F56" s="1974" t="s">
        <v>361</v>
      </c>
      <c r="G56" s="1908"/>
      <c r="H56" s="2031">
        <f>Sch.49!E33+Sch.49!E58</f>
        <v>19205229.029999997</v>
      </c>
      <c r="I56" s="1977"/>
      <c r="J56" s="2019">
        <v>385227884.19</v>
      </c>
      <c r="K56" s="126"/>
    </row>
    <row r="57" spans="1:11">
      <c r="A57" s="1917"/>
      <c r="B57" s="533" t="s">
        <v>1980</v>
      </c>
      <c r="C57" s="1972"/>
      <c r="D57" s="1914" t="s">
        <v>1682</v>
      </c>
      <c r="E57" s="1914"/>
      <c r="F57" s="1972"/>
      <c r="G57" s="1908"/>
      <c r="H57" s="2027">
        <f>SUM(H53:H56)</f>
        <v>29633262.669999998</v>
      </c>
      <c r="I57" s="1977"/>
      <c r="J57" s="2015">
        <f>SUM(J53:J56)</f>
        <v>395676234.25999999</v>
      </c>
      <c r="K57" s="126"/>
    </row>
    <row r="58" spans="1:11" ht="16" thickBot="1">
      <c r="A58" s="1979"/>
      <c r="B58" s="1980" t="s">
        <v>1984</v>
      </c>
      <c r="C58" s="1981"/>
      <c r="D58" s="1912" t="s">
        <v>1683</v>
      </c>
      <c r="E58" s="1912"/>
      <c r="F58" s="1981"/>
      <c r="G58" s="1981"/>
      <c r="H58" s="2032">
        <f>H51-H57</f>
        <v>-762707418.35000098</v>
      </c>
      <c r="I58" s="1982"/>
      <c r="J58" s="2020">
        <f>J51-J57</f>
        <v>-1700425623.7128017</v>
      </c>
      <c r="K58" s="126"/>
    </row>
    <row r="59" spans="1:11">
      <c r="A59" s="126"/>
      <c r="B59" s="126" t="s">
        <v>1412</v>
      </c>
      <c r="C59" s="126"/>
      <c r="D59" s="126"/>
      <c r="E59" s="126"/>
      <c r="F59" s="126"/>
      <c r="G59" s="126"/>
      <c r="H59" s="2011"/>
      <c r="I59" s="1125"/>
      <c r="J59" s="2011"/>
      <c r="K59" s="126"/>
    </row>
    <row r="60" spans="1:11">
      <c r="A60" s="1914" t="s">
        <v>82</v>
      </c>
      <c r="B60" s="1914"/>
      <c r="C60" s="1914"/>
      <c r="D60" s="1914"/>
      <c r="E60" s="1914"/>
      <c r="F60" s="1914"/>
      <c r="G60" s="1914"/>
      <c r="H60" s="2021"/>
      <c r="I60" s="1983"/>
      <c r="J60" s="2021"/>
      <c r="K60" s="126"/>
    </row>
    <row r="61" spans="1:11" ht="16" thickBot="1">
      <c r="A61" s="102" t="s">
        <v>3668</v>
      </c>
      <c r="B61" s="126"/>
      <c r="C61" s="126"/>
      <c r="D61" s="126"/>
      <c r="E61" s="147"/>
      <c r="F61" s="126"/>
      <c r="G61" s="126"/>
      <c r="H61" s="2011"/>
      <c r="I61" s="1125"/>
      <c r="J61" s="2011"/>
      <c r="K61" s="126"/>
    </row>
    <row r="62" spans="1:11">
      <c r="A62" s="1915"/>
      <c r="B62" s="1946"/>
      <c r="C62" s="1946"/>
      <c r="D62" s="1946"/>
      <c r="E62" s="1946"/>
      <c r="F62" s="1946"/>
      <c r="G62" s="1946"/>
      <c r="H62" s="2026"/>
      <c r="I62" s="1984"/>
      <c r="J62" s="2012"/>
      <c r="K62" s="126"/>
    </row>
    <row r="63" spans="1:11">
      <c r="A63" s="1917"/>
      <c r="B63" s="1985" t="s">
        <v>1684</v>
      </c>
      <c r="C63" s="1985"/>
      <c r="D63" s="1914"/>
      <c r="E63" s="1914"/>
      <c r="F63" s="1914"/>
      <c r="G63" s="1914"/>
      <c r="H63" s="2021"/>
      <c r="I63" s="1983"/>
      <c r="J63" s="2013"/>
      <c r="K63" s="126"/>
    </row>
    <row r="64" spans="1:11">
      <c r="A64" s="1971"/>
      <c r="B64" s="1875"/>
      <c r="C64" s="1875"/>
      <c r="D64" s="1875"/>
      <c r="E64" s="1875"/>
      <c r="F64" s="1875"/>
      <c r="G64" s="1875"/>
      <c r="H64" s="2027"/>
      <c r="I64" s="1976"/>
      <c r="J64" s="2015"/>
      <c r="K64" s="126"/>
    </row>
    <row r="65" spans="1:11">
      <c r="A65" s="1917"/>
      <c r="B65" s="126"/>
      <c r="C65" s="1972"/>
      <c r="D65" s="126"/>
      <c r="E65" s="126"/>
      <c r="F65" s="1972"/>
      <c r="G65" s="1986" t="s">
        <v>261</v>
      </c>
      <c r="H65" s="2028"/>
      <c r="I65" s="1987"/>
      <c r="J65" s="2016"/>
      <c r="K65" s="126"/>
    </row>
    <row r="66" spans="1:11">
      <c r="A66" s="1917"/>
      <c r="B66" s="126"/>
      <c r="C66" s="1972"/>
      <c r="D66" s="126"/>
      <c r="E66" s="126"/>
      <c r="F66" s="1974" t="s">
        <v>1048</v>
      </c>
      <c r="G66" s="1972"/>
      <c r="H66" s="2029" t="s">
        <v>262</v>
      </c>
      <c r="I66" s="1978"/>
      <c r="J66" s="2017" t="s">
        <v>263</v>
      </c>
      <c r="K66" s="126"/>
    </row>
    <row r="67" spans="1:11">
      <c r="A67" s="1917"/>
      <c r="B67" s="533" t="s">
        <v>35</v>
      </c>
      <c r="C67" s="1972"/>
      <c r="D67" s="1914" t="s">
        <v>549</v>
      </c>
      <c r="E67" s="1914"/>
      <c r="F67" s="1974" t="s">
        <v>264</v>
      </c>
      <c r="G67" s="1972"/>
      <c r="H67" s="2029" t="s">
        <v>52</v>
      </c>
      <c r="I67" s="1978"/>
      <c r="J67" s="2017" t="s">
        <v>52</v>
      </c>
      <c r="K67" s="126"/>
    </row>
    <row r="68" spans="1:11">
      <c r="A68" s="1917"/>
      <c r="B68" s="533" t="s">
        <v>47</v>
      </c>
      <c r="C68" s="1972"/>
      <c r="D68" s="1914" t="s">
        <v>462</v>
      </c>
      <c r="E68" s="1914"/>
      <c r="F68" s="1974" t="s">
        <v>463</v>
      </c>
      <c r="G68" s="1972"/>
      <c r="H68" s="2029" t="s">
        <v>464</v>
      </c>
      <c r="I68" s="1978"/>
      <c r="J68" s="2017" t="s">
        <v>61</v>
      </c>
      <c r="K68" s="126"/>
    </row>
    <row r="69" spans="1:11">
      <c r="A69" s="1971"/>
      <c r="B69" s="1875"/>
      <c r="C69" s="1908"/>
      <c r="D69" s="1875"/>
      <c r="E69" s="1875"/>
      <c r="F69" s="1908"/>
      <c r="G69" s="1908"/>
      <c r="H69" s="2027"/>
      <c r="I69" s="1977"/>
      <c r="J69" s="2015"/>
      <c r="K69" s="126"/>
    </row>
    <row r="70" spans="1:11">
      <c r="A70" s="1917"/>
      <c r="B70" s="126"/>
      <c r="C70" s="1972"/>
      <c r="D70" s="1914" t="s">
        <v>1685</v>
      </c>
      <c r="E70" s="1914"/>
      <c r="F70" s="1972"/>
      <c r="G70" s="1972"/>
      <c r="H70" s="2011"/>
      <c r="I70" s="1978"/>
      <c r="J70" s="2014"/>
      <c r="K70" s="126"/>
    </row>
    <row r="71" spans="1:11">
      <c r="A71" s="1917"/>
      <c r="B71" s="533" t="s">
        <v>1986</v>
      </c>
      <c r="C71" s="1972"/>
      <c r="D71" s="126" t="s">
        <v>1686</v>
      </c>
      <c r="E71" s="126" t="s">
        <v>1687</v>
      </c>
      <c r="F71" s="1974" t="s">
        <v>2214</v>
      </c>
      <c r="G71" s="1972"/>
      <c r="H71" s="2011">
        <f>Sch.51!J33</f>
        <v>0</v>
      </c>
      <c r="I71" s="1978"/>
      <c r="J71" s="2018"/>
      <c r="K71" s="126"/>
    </row>
    <row r="72" spans="1:11">
      <c r="A72" s="1917"/>
      <c r="B72" s="533" t="s">
        <v>2606</v>
      </c>
      <c r="C72" s="1972"/>
      <c r="D72" s="126" t="s">
        <v>1688</v>
      </c>
      <c r="E72" s="126" t="s">
        <v>1689</v>
      </c>
      <c r="F72" s="1974" t="s">
        <v>2214</v>
      </c>
      <c r="G72" s="1972"/>
      <c r="H72" s="2011">
        <f>Sch.51!F33</f>
        <v>0</v>
      </c>
      <c r="I72" s="1978"/>
      <c r="J72" s="2018"/>
      <c r="K72" s="126"/>
    </row>
    <row r="73" spans="1:11">
      <c r="A73" s="1917"/>
      <c r="B73" s="533" t="s">
        <v>2609</v>
      </c>
      <c r="C73" s="1972"/>
      <c r="D73" s="126" t="s">
        <v>1690</v>
      </c>
      <c r="E73" s="126" t="s">
        <v>1691</v>
      </c>
      <c r="F73" s="1974" t="s">
        <v>2214</v>
      </c>
      <c r="G73" s="1972"/>
      <c r="H73" s="2011">
        <f>Sch.51!H33</f>
        <v>0</v>
      </c>
      <c r="I73" s="1978"/>
      <c r="J73" s="2018"/>
      <c r="K73" s="126"/>
    </row>
    <row r="74" spans="1:11">
      <c r="A74" s="1917"/>
      <c r="B74" s="533" t="s">
        <v>2611</v>
      </c>
      <c r="C74" s="1972"/>
      <c r="D74" s="126" t="s">
        <v>1692</v>
      </c>
      <c r="E74" s="126" t="s">
        <v>1693</v>
      </c>
      <c r="F74" s="1974" t="s">
        <v>2214</v>
      </c>
      <c r="G74" s="1908"/>
      <c r="H74" s="2027">
        <f>Sch.51!N33</f>
        <v>0</v>
      </c>
      <c r="I74" s="1977"/>
      <c r="J74" s="2019"/>
      <c r="K74" s="126"/>
    </row>
    <row r="75" spans="1:11">
      <c r="A75" s="1917"/>
      <c r="B75" s="533" t="s">
        <v>2614</v>
      </c>
      <c r="C75" s="1972"/>
      <c r="D75" s="1914" t="s">
        <v>1694</v>
      </c>
      <c r="E75" s="1914"/>
      <c r="F75" s="1972"/>
      <c r="G75" s="1908"/>
      <c r="H75" s="2027">
        <f>SUM(H71:H74)</f>
        <v>0</v>
      </c>
      <c r="I75" s="1977"/>
      <c r="J75" s="2015">
        <f>SUM(J71:J74)</f>
        <v>0</v>
      </c>
      <c r="K75" s="126"/>
    </row>
    <row r="76" spans="1:11">
      <c r="A76" s="1917"/>
      <c r="B76" s="126"/>
      <c r="C76" s="1972"/>
      <c r="D76" s="1914" t="s">
        <v>1695</v>
      </c>
      <c r="E76" s="1914"/>
      <c r="F76" s="1972"/>
      <c r="G76" s="1972"/>
      <c r="H76" s="2011"/>
      <c r="I76" s="1978"/>
      <c r="J76" s="2014"/>
      <c r="K76" s="126"/>
    </row>
    <row r="77" spans="1:11">
      <c r="A77" s="1917"/>
      <c r="B77" s="533" t="s">
        <v>2617</v>
      </c>
      <c r="C77" s="1972"/>
      <c r="D77" s="126" t="s">
        <v>1696</v>
      </c>
      <c r="E77" s="126" t="s">
        <v>1697</v>
      </c>
      <c r="F77" s="1974" t="s">
        <v>1698</v>
      </c>
      <c r="G77" s="1972"/>
      <c r="H77" s="2033" t="s">
        <v>1699</v>
      </c>
      <c r="I77" s="1972"/>
      <c r="J77" s="2022" t="s">
        <v>1699</v>
      </c>
      <c r="K77" s="126"/>
    </row>
    <row r="78" spans="1:11">
      <c r="A78" s="1917"/>
      <c r="B78" s="533" t="s">
        <v>2619</v>
      </c>
      <c r="C78" s="1972"/>
      <c r="D78" s="126" t="s">
        <v>1700</v>
      </c>
      <c r="E78" s="126" t="s">
        <v>1701</v>
      </c>
      <c r="F78" s="1974" t="s">
        <v>1698</v>
      </c>
      <c r="G78" s="1908"/>
      <c r="H78" s="1995"/>
      <c r="I78" s="1908"/>
      <c r="J78" s="2019"/>
      <c r="K78" s="126"/>
    </row>
    <row r="79" spans="1:11">
      <c r="A79" s="1917"/>
      <c r="B79" s="533" t="s">
        <v>1702</v>
      </c>
      <c r="C79" s="1972"/>
      <c r="D79" s="1914" t="s">
        <v>1703</v>
      </c>
      <c r="E79" s="1914"/>
      <c r="F79" s="1972"/>
      <c r="G79" s="1908"/>
      <c r="H79" s="2027">
        <f>H75+H78</f>
        <v>0</v>
      </c>
      <c r="I79" s="1977"/>
      <c r="J79" s="2015">
        <f>J75+J78</f>
        <v>0</v>
      </c>
      <c r="K79" s="126"/>
    </row>
    <row r="80" spans="1:11" ht="16" thickBot="1">
      <c r="A80" s="1971"/>
      <c r="B80" s="1907" t="s">
        <v>791</v>
      </c>
      <c r="C80" s="1908"/>
      <c r="D80" s="1941" t="s">
        <v>1704</v>
      </c>
      <c r="E80" s="1941"/>
      <c r="F80" s="1908"/>
      <c r="G80" s="1988"/>
      <c r="H80" s="2034">
        <f>H58+H79</f>
        <v>-762707418.35000098</v>
      </c>
      <c r="I80" s="1909"/>
      <c r="J80" s="2023">
        <f>J58+J79</f>
        <v>-1700425623.7128017</v>
      </c>
      <c r="K80" s="126"/>
    </row>
    <row r="81" spans="1:11" ht="16" thickTop="1">
      <c r="A81" s="1917"/>
      <c r="B81" s="126"/>
      <c r="C81" s="1972"/>
      <c r="D81" s="1914" t="s">
        <v>1705</v>
      </c>
      <c r="E81" s="1914"/>
      <c r="F81" s="1972"/>
      <c r="G81" s="1972"/>
      <c r="H81" s="2011"/>
      <c r="I81" s="1972"/>
      <c r="J81" s="2014"/>
      <c r="K81" s="126"/>
    </row>
    <row r="82" spans="1:11">
      <c r="A82" s="1917"/>
      <c r="B82" s="533" t="s">
        <v>2261</v>
      </c>
      <c r="C82" s="1972"/>
      <c r="D82" s="126" t="s">
        <v>1497</v>
      </c>
      <c r="E82" s="126" t="s">
        <v>1706</v>
      </c>
      <c r="F82" s="1972"/>
      <c r="G82" s="1908"/>
      <c r="H82" s="1995">
        <v>-16147279185.472801</v>
      </c>
      <c r="I82" s="1989"/>
      <c r="J82" s="2019">
        <v>-14108928737.26</v>
      </c>
      <c r="K82" s="126"/>
    </row>
    <row r="83" spans="1:11">
      <c r="A83" s="1917"/>
      <c r="B83" s="533" t="s">
        <v>1707</v>
      </c>
      <c r="C83" s="1972"/>
      <c r="D83" s="126" t="s">
        <v>1708</v>
      </c>
      <c r="E83" s="126" t="s">
        <v>2197</v>
      </c>
      <c r="F83" s="1972"/>
      <c r="G83" s="1972"/>
      <c r="H83" s="2011">
        <f>H80-H39</f>
        <v>-762707418.35000098</v>
      </c>
      <c r="I83" s="1978"/>
      <c r="J83" s="2014">
        <f>J80-J39</f>
        <v>-1823553048.2628016</v>
      </c>
      <c r="K83" s="126"/>
    </row>
    <row r="84" spans="1:11">
      <c r="A84" s="1917"/>
      <c r="B84" s="533" t="s">
        <v>1709</v>
      </c>
      <c r="C84" s="1972"/>
      <c r="D84" s="126" t="s">
        <v>1710</v>
      </c>
      <c r="E84" s="126" t="s">
        <v>2198</v>
      </c>
      <c r="F84" s="1972"/>
      <c r="G84" s="1972"/>
      <c r="H84" s="2030"/>
      <c r="I84" s="1978"/>
      <c r="J84" s="2018"/>
      <c r="K84" s="126"/>
    </row>
    <row r="85" spans="1:11">
      <c r="A85" s="1917"/>
      <c r="B85" s="533" t="s">
        <v>1711</v>
      </c>
      <c r="C85" s="1972"/>
      <c r="D85" s="126" t="s">
        <v>1712</v>
      </c>
      <c r="E85" s="126" t="s">
        <v>1713</v>
      </c>
      <c r="F85" s="1974" t="s">
        <v>478</v>
      </c>
      <c r="G85" s="1972"/>
      <c r="H85" s="2011">
        <f>Sch.36!K62</f>
        <v>0</v>
      </c>
      <c r="I85" s="1978"/>
      <c r="J85" s="2018"/>
      <c r="K85" s="126"/>
    </row>
    <row r="86" spans="1:11">
      <c r="A86" s="1917"/>
      <c r="B86" s="533" t="s">
        <v>1714</v>
      </c>
      <c r="C86" s="1972"/>
      <c r="D86" s="126" t="s">
        <v>1715</v>
      </c>
      <c r="E86" s="126" t="s">
        <v>1716</v>
      </c>
      <c r="F86" s="1974" t="s">
        <v>478</v>
      </c>
      <c r="G86" s="1972"/>
      <c r="H86" s="2011">
        <f>Sch.36!K55</f>
        <v>0</v>
      </c>
      <c r="I86" s="1978"/>
      <c r="J86" s="2018"/>
      <c r="K86" s="126"/>
    </row>
    <row r="87" spans="1:11">
      <c r="A87" s="1917"/>
      <c r="B87" s="533" t="s">
        <v>1991</v>
      </c>
      <c r="C87" s="1972"/>
      <c r="D87" s="126" t="s">
        <v>1717</v>
      </c>
      <c r="E87" s="126" t="s">
        <v>1718</v>
      </c>
      <c r="F87" s="1974" t="s">
        <v>337</v>
      </c>
      <c r="G87" s="1908"/>
      <c r="H87" s="1995">
        <f>+Sch.41!D26-Sch.41!E26-Sch.41!E34+Sch.41!D34</f>
        <v>191498573.19719949</v>
      </c>
      <c r="I87" s="1977"/>
      <c r="J87" s="2019">
        <v>214797399.749998</v>
      </c>
      <c r="K87" s="126"/>
    </row>
    <row r="88" spans="1:11">
      <c r="A88" s="1917"/>
      <c r="B88" s="533" t="s">
        <v>1993</v>
      </c>
      <c r="C88" s="1972"/>
      <c r="D88" s="1914" t="s">
        <v>1719</v>
      </c>
      <c r="E88" s="1914"/>
      <c r="F88" s="1972"/>
      <c r="G88" s="1908"/>
      <c r="H88" s="2027">
        <f>H83-SUM(H84:H87)</f>
        <v>-954205991.54720044</v>
      </c>
      <c r="I88" s="1977"/>
      <c r="J88" s="2015">
        <f>J83-SUM(J84:J87)</f>
        <v>-2038350448.0127997</v>
      </c>
      <c r="K88" s="126"/>
    </row>
    <row r="89" spans="1:11">
      <c r="A89" s="1917"/>
      <c r="B89" s="533" t="s">
        <v>1994</v>
      </c>
      <c r="C89" s="1972"/>
      <c r="D89" s="126" t="s">
        <v>1497</v>
      </c>
      <c r="E89" s="126" t="s">
        <v>2199</v>
      </c>
      <c r="F89" s="1972"/>
      <c r="G89" s="1972"/>
      <c r="H89" s="2011">
        <f>H82+H88</f>
        <v>-17101485177.020002</v>
      </c>
      <c r="I89" s="1978"/>
      <c r="J89" s="2014">
        <f>J82+J88</f>
        <v>-16147279185.2728</v>
      </c>
      <c r="K89" s="126"/>
    </row>
    <row r="90" spans="1:11">
      <c r="A90" s="1917"/>
      <c r="B90" s="533" t="s">
        <v>1995</v>
      </c>
      <c r="C90" s="1972"/>
      <c r="D90" s="126" t="s">
        <v>1493</v>
      </c>
      <c r="E90" s="126" t="s">
        <v>2200</v>
      </c>
      <c r="F90" s="1972"/>
      <c r="G90" s="1908"/>
      <c r="H90" s="1995"/>
      <c r="I90" s="1977"/>
      <c r="J90" s="2019"/>
      <c r="K90" s="126"/>
    </row>
    <row r="91" spans="1:11" ht="16" thickBot="1">
      <c r="A91" s="1917"/>
      <c r="B91" s="533" t="s">
        <v>1720</v>
      </c>
      <c r="C91" s="1972"/>
      <c r="D91" s="1914" t="s">
        <v>1721</v>
      </c>
      <c r="E91" s="1914"/>
      <c r="F91" s="1972"/>
      <c r="G91" s="1988"/>
      <c r="H91" s="2034">
        <f>H89+H90</f>
        <v>-17101485177.020002</v>
      </c>
      <c r="I91" s="1909"/>
      <c r="J91" s="2023">
        <f>J89+J90</f>
        <v>-16147279185.2728</v>
      </c>
      <c r="K91" s="126"/>
    </row>
    <row r="92" spans="1:11" ht="16" thickTop="1">
      <c r="A92" s="1990"/>
      <c r="B92" s="1991"/>
      <c r="C92" s="1886"/>
      <c r="D92" s="1885" t="s">
        <v>1722</v>
      </c>
      <c r="E92" s="1885"/>
      <c r="F92" s="1886"/>
      <c r="G92" s="1972"/>
      <c r="H92" s="2011"/>
      <c r="I92" s="1972"/>
      <c r="J92" s="2014"/>
      <c r="K92" s="126"/>
    </row>
    <row r="93" spans="1:11">
      <c r="A93" s="1917"/>
      <c r="B93" s="533" t="s">
        <v>1723</v>
      </c>
      <c r="C93" s="1972"/>
      <c r="D93" s="126" t="s">
        <v>1495</v>
      </c>
      <c r="E93" s="126" t="s">
        <v>772</v>
      </c>
      <c r="F93" s="1972"/>
      <c r="G93" s="1972"/>
      <c r="H93" s="2011"/>
      <c r="I93" s="1972"/>
      <c r="J93" s="2014"/>
      <c r="K93" s="126"/>
    </row>
    <row r="94" spans="1:11">
      <c r="A94" s="1917"/>
      <c r="B94" s="126"/>
      <c r="C94" s="1972"/>
      <c r="D94" s="126"/>
      <c r="E94" s="1944" t="s">
        <v>773</v>
      </c>
      <c r="F94" s="1972"/>
      <c r="G94" s="1908"/>
      <c r="H94" s="1995">
        <v>558303866.88999999</v>
      </c>
      <c r="I94" s="1989"/>
      <c r="J94" s="2019">
        <v>435176442.34000003</v>
      </c>
      <c r="K94" s="126"/>
    </row>
    <row r="95" spans="1:11">
      <c r="A95" s="1917"/>
      <c r="B95" s="533" t="s">
        <v>469</v>
      </c>
      <c r="C95" s="1972"/>
      <c r="D95" s="126"/>
      <c r="E95" s="126" t="s">
        <v>774</v>
      </c>
      <c r="F95" s="1974" t="s">
        <v>1709</v>
      </c>
      <c r="G95" s="1972"/>
      <c r="H95" s="2011">
        <v>0</v>
      </c>
      <c r="I95" s="1978"/>
      <c r="J95" s="2018">
        <v>123127424.55</v>
      </c>
      <c r="K95" s="126"/>
    </row>
    <row r="96" spans="1:11">
      <c r="A96" s="1917"/>
      <c r="B96" s="533" t="s">
        <v>472</v>
      </c>
      <c r="C96" s="1972"/>
      <c r="D96" s="126"/>
      <c r="E96" s="126" t="s">
        <v>2201</v>
      </c>
      <c r="F96" s="1972"/>
      <c r="G96" s="1972"/>
      <c r="H96" s="2030"/>
      <c r="I96" s="1978"/>
      <c r="J96" s="2018"/>
      <c r="K96" s="126"/>
    </row>
    <row r="97" spans="1:11">
      <c r="A97" s="1917"/>
      <c r="B97" s="533" t="s">
        <v>475</v>
      </c>
      <c r="C97" s="1972"/>
      <c r="D97" s="126"/>
      <c r="E97" s="126" t="s">
        <v>2202</v>
      </c>
      <c r="F97" s="1972"/>
      <c r="G97" s="1908"/>
      <c r="H97" s="1995"/>
      <c r="I97" s="1977"/>
      <c r="J97" s="2019"/>
      <c r="K97" s="126"/>
    </row>
    <row r="98" spans="1:11">
      <c r="A98" s="1917"/>
      <c r="B98" s="533" t="s">
        <v>478</v>
      </c>
      <c r="C98" s="1972"/>
      <c r="D98" s="126" t="s">
        <v>1495</v>
      </c>
      <c r="E98" s="126" t="s">
        <v>772</v>
      </c>
      <c r="F98" s="1972"/>
      <c r="G98" s="1972"/>
      <c r="H98" s="2011"/>
      <c r="I98" s="1972"/>
      <c r="J98" s="2014"/>
      <c r="K98" s="126"/>
    </row>
    <row r="99" spans="1:11" ht="16" thickBot="1">
      <c r="A99" s="1971"/>
      <c r="B99" s="1875"/>
      <c r="C99" s="1908"/>
      <c r="D99" s="1875"/>
      <c r="E99" s="1992" t="s">
        <v>775</v>
      </c>
      <c r="F99" s="1908"/>
      <c r="G99" s="1988"/>
      <c r="H99" s="2034">
        <f>H94+H95-H96+H97</f>
        <v>558303866.88999999</v>
      </c>
      <c r="I99" s="1988"/>
      <c r="J99" s="2023">
        <f>J94+J95-J96+J97</f>
        <v>558303866.88999999</v>
      </c>
      <c r="K99" s="126"/>
    </row>
    <row r="100" spans="1:11" ht="16" thickTop="1">
      <c r="A100" s="1917"/>
      <c r="B100" s="1914" t="s">
        <v>776</v>
      </c>
      <c r="C100" s="1914"/>
      <c r="D100" s="1914"/>
      <c r="E100" s="1914"/>
      <c r="F100" s="1914"/>
      <c r="G100" s="1914"/>
      <c r="H100" s="2021"/>
      <c r="I100" s="1914"/>
      <c r="J100" s="2013"/>
      <c r="K100" s="126"/>
    </row>
    <row r="101" spans="1:11">
      <c r="A101" s="1917"/>
      <c r="B101" s="126"/>
      <c r="C101" s="126"/>
      <c r="D101" s="126"/>
      <c r="E101" s="126"/>
      <c r="F101" s="126"/>
      <c r="G101" s="126"/>
      <c r="H101" s="2011"/>
      <c r="I101" s="126"/>
      <c r="J101" s="2014"/>
      <c r="K101" s="126"/>
    </row>
    <row r="102" spans="1:11">
      <c r="A102" s="1917"/>
      <c r="B102" s="1993" t="s">
        <v>777</v>
      </c>
      <c r="C102" s="147"/>
      <c r="D102" s="147" t="s">
        <v>778</v>
      </c>
      <c r="E102" s="147"/>
      <c r="F102" s="147"/>
      <c r="G102" s="147"/>
      <c r="H102" s="2030"/>
      <c r="I102" s="147"/>
      <c r="J102" s="2018"/>
      <c r="K102" s="126"/>
    </row>
    <row r="103" spans="1:11">
      <c r="A103" s="1917"/>
      <c r="B103" s="147"/>
      <c r="C103" s="147"/>
      <c r="D103" s="147" t="s">
        <v>779</v>
      </c>
      <c r="E103" s="147"/>
      <c r="F103" s="147"/>
      <c r="G103" s="147"/>
      <c r="H103" s="2030"/>
      <c r="I103" s="147"/>
      <c r="J103" s="2018"/>
      <c r="K103" s="126"/>
    </row>
    <row r="104" spans="1:11">
      <c r="A104" s="1964"/>
      <c r="B104" s="147"/>
      <c r="C104" s="147"/>
      <c r="D104" s="147"/>
      <c r="E104" s="147"/>
      <c r="F104" s="147"/>
      <c r="G104" s="147"/>
      <c r="H104" s="2030"/>
      <c r="I104" s="147"/>
      <c r="J104" s="2018"/>
      <c r="K104" s="126"/>
    </row>
    <row r="105" spans="1:11">
      <c r="A105" s="1964"/>
      <c r="B105" s="147"/>
      <c r="C105" s="147"/>
      <c r="D105" s="147"/>
      <c r="E105" s="147"/>
      <c r="F105" s="147"/>
      <c r="G105" s="147"/>
      <c r="H105" s="2030"/>
      <c r="I105" s="147"/>
      <c r="J105" s="2018"/>
      <c r="K105" s="126"/>
    </row>
    <row r="106" spans="1:11">
      <c r="A106" s="1964"/>
      <c r="B106" s="147"/>
      <c r="C106" s="147"/>
      <c r="D106" s="147"/>
      <c r="E106" s="147"/>
      <c r="F106" s="147"/>
      <c r="G106" s="147"/>
      <c r="H106" s="2030"/>
      <c r="I106" s="147"/>
      <c r="J106" s="2018"/>
      <c r="K106" s="126"/>
    </row>
    <row r="107" spans="1:11">
      <c r="A107" s="1964"/>
      <c r="B107" s="147"/>
      <c r="C107" s="147"/>
      <c r="D107" s="147"/>
      <c r="E107" s="147"/>
      <c r="F107" s="147"/>
      <c r="G107" s="147"/>
      <c r="H107" s="2030"/>
      <c r="I107" s="147"/>
      <c r="J107" s="2018"/>
      <c r="K107" s="126"/>
    </row>
    <row r="108" spans="1:11">
      <c r="A108" s="1964"/>
      <c r="B108" s="147"/>
      <c r="C108" s="147"/>
      <c r="D108" s="147"/>
      <c r="E108" s="147"/>
      <c r="F108" s="147"/>
      <c r="G108" s="147"/>
      <c r="H108" s="2030"/>
      <c r="I108" s="147"/>
      <c r="J108" s="2018"/>
      <c r="K108" s="126"/>
    </row>
    <row r="109" spans="1:11">
      <c r="A109" s="1964"/>
      <c r="B109" s="147"/>
      <c r="C109" s="147"/>
      <c r="D109" s="147"/>
      <c r="E109" s="147"/>
      <c r="F109" s="147"/>
      <c r="G109" s="147"/>
      <c r="H109" s="2030"/>
      <c r="I109" s="147"/>
      <c r="J109" s="2018"/>
      <c r="K109" s="126"/>
    </row>
    <row r="110" spans="1:11">
      <c r="A110" s="1964"/>
      <c r="B110" s="147"/>
      <c r="C110" s="147"/>
      <c r="D110" s="147"/>
      <c r="E110" s="147"/>
      <c r="F110" s="147"/>
      <c r="G110" s="147"/>
      <c r="H110" s="2030"/>
      <c r="I110" s="147"/>
      <c r="J110" s="2018"/>
      <c r="K110" s="126"/>
    </row>
    <row r="111" spans="1:11">
      <c r="A111" s="1964"/>
      <c r="B111" s="147"/>
      <c r="C111" s="147"/>
      <c r="D111" s="147"/>
      <c r="E111" s="147"/>
      <c r="F111" s="147"/>
      <c r="G111" s="147"/>
      <c r="H111" s="2030"/>
      <c r="I111" s="147"/>
      <c r="J111" s="2018"/>
      <c r="K111" s="126"/>
    </row>
    <row r="112" spans="1:11">
      <c r="A112" s="1964"/>
      <c r="B112" s="147"/>
      <c r="C112" s="147"/>
      <c r="D112" s="147"/>
      <c r="E112" s="147"/>
      <c r="F112" s="147"/>
      <c r="G112" s="147"/>
      <c r="H112" s="2030"/>
      <c r="I112" s="147"/>
      <c r="J112" s="2018"/>
      <c r="K112" s="126"/>
    </row>
    <row r="113" spans="1:11">
      <c r="A113" s="1964"/>
      <c r="B113" s="147"/>
      <c r="C113" s="147"/>
      <c r="D113" s="147"/>
      <c r="E113" s="147"/>
      <c r="F113" s="147"/>
      <c r="G113" s="147"/>
      <c r="H113" s="2030"/>
      <c r="I113" s="147"/>
      <c r="J113" s="2018"/>
      <c r="K113" s="126"/>
    </row>
    <row r="114" spans="1:11">
      <c r="A114" s="1964"/>
      <c r="B114" s="147"/>
      <c r="C114" s="147"/>
      <c r="D114" s="147"/>
      <c r="E114" s="147"/>
      <c r="F114" s="147"/>
      <c r="G114" s="147"/>
      <c r="H114" s="2030"/>
      <c r="I114" s="147"/>
      <c r="J114" s="2018"/>
      <c r="K114" s="126"/>
    </row>
    <row r="115" spans="1:11">
      <c r="A115" s="1964"/>
      <c r="B115" s="147"/>
      <c r="C115" s="147"/>
      <c r="D115" s="147"/>
      <c r="E115" s="147"/>
      <c r="F115" s="147"/>
      <c r="G115" s="147"/>
      <c r="H115" s="2030"/>
      <c r="I115" s="147"/>
      <c r="J115" s="2018"/>
      <c r="K115" s="126"/>
    </row>
    <row r="116" spans="1:11">
      <c r="A116" s="1964"/>
      <c r="B116" s="147"/>
      <c r="C116" s="147"/>
      <c r="D116" s="147"/>
      <c r="E116" s="147"/>
      <c r="F116" s="147"/>
      <c r="G116" s="147"/>
      <c r="H116" s="2030"/>
      <c r="I116" s="147"/>
      <c r="J116" s="2018"/>
      <c r="K116" s="126"/>
    </row>
    <row r="117" spans="1:11">
      <c r="A117" s="1964"/>
      <c r="B117" s="147"/>
      <c r="C117" s="147"/>
      <c r="D117" s="147"/>
      <c r="E117" s="147"/>
      <c r="F117" s="147"/>
      <c r="G117" s="147"/>
      <c r="H117" s="2030"/>
      <c r="I117" s="147"/>
      <c r="J117" s="2018"/>
      <c r="K117" s="126"/>
    </row>
    <row r="118" spans="1:11" ht="16" thickBot="1">
      <c r="A118" s="1967"/>
      <c r="B118" s="152"/>
      <c r="C118" s="152"/>
      <c r="D118" s="152"/>
      <c r="E118" s="152"/>
      <c r="F118" s="152"/>
      <c r="G118" s="152"/>
      <c r="H118" s="2035"/>
      <c r="I118" s="152"/>
      <c r="J118" s="2024"/>
      <c r="K118" s="126"/>
    </row>
    <row r="119" spans="1:11">
      <c r="A119" s="126"/>
      <c r="B119" s="126"/>
      <c r="C119" s="126"/>
      <c r="D119" s="126"/>
      <c r="E119" s="126"/>
      <c r="F119" s="126"/>
      <c r="G119" s="126"/>
      <c r="H119" s="2011"/>
      <c r="I119" s="126"/>
      <c r="J119" s="2025" t="s">
        <v>1412</v>
      </c>
      <c r="K119" s="126"/>
    </row>
    <row r="120" spans="1:11">
      <c r="A120" s="1914" t="s">
        <v>83</v>
      </c>
      <c r="B120" s="1914"/>
      <c r="C120" s="1914"/>
      <c r="D120" s="1914"/>
      <c r="E120" s="1914"/>
      <c r="F120" s="1914"/>
      <c r="G120" s="1914"/>
      <c r="H120" s="2021"/>
      <c r="I120" s="1914"/>
      <c r="J120" s="2021"/>
      <c r="K120" s="126"/>
    </row>
    <row r="121" spans="1:11">
      <c r="A121" s="126"/>
    </row>
    <row r="122" spans="1:11">
      <c r="A122" s="126"/>
    </row>
    <row r="123" spans="1:11">
      <c r="A123" s="126"/>
    </row>
    <row r="124" spans="1:11">
      <c r="A124" s="126"/>
    </row>
    <row r="125" spans="1:11">
      <c r="A125" s="126"/>
    </row>
    <row r="126" spans="1:11">
      <c r="A126" s="126"/>
    </row>
    <row r="127" spans="1:11">
      <c r="A127" s="126"/>
    </row>
    <row r="128" spans="1:11">
      <c r="A128" s="126"/>
    </row>
    <row r="129" spans="1:1">
      <c r="A129" s="126"/>
    </row>
    <row r="130" spans="1:1">
      <c r="A130" s="126"/>
    </row>
    <row r="131" spans="1:1">
      <c r="A131" s="126"/>
    </row>
    <row r="132" spans="1:1">
      <c r="A132" s="126"/>
    </row>
    <row r="133" spans="1:1">
      <c r="A133" s="126"/>
    </row>
    <row r="134" spans="1:1">
      <c r="A134" s="126"/>
    </row>
    <row r="135" spans="1:1">
      <c r="A135" s="126"/>
    </row>
    <row r="136" spans="1:1">
      <c r="A136" s="126"/>
    </row>
    <row r="137" spans="1:1">
      <c r="A137" s="126"/>
    </row>
    <row r="138" spans="1:1">
      <c r="A138" s="126"/>
    </row>
  </sheetData>
  <printOptions horizontalCentered="1" verticalCentered="1"/>
  <pageMargins left="0.5" right="0.5" top="0.5" bottom="0.5" header="0" footer="0"/>
  <pageSetup scale="71" fitToHeight="2" orientation="portrait" r:id="rId1"/>
  <headerFooter alignWithMargins="0"/>
  <rowBreaks count="1" manualBreakCount="1">
    <brk id="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26" r:id="rId4" name="Button 18">
              <controlPr locked="0" defaultSize="0" autoFill="0" autoLine="0" autoPict="0">
                <anchor moveWithCells="1" sizeWithCells="1">
                  <from>
                    <xdr:col>0</xdr:col>
                    <xdr:colOff>0</xdr:colOff>
                    <xdr:row>121</xdr:row>
                    <xdr:rowOff>0</xdr:rowOff>
                  </from>
                  <to>
                    <xdr:col>0</xdr:col>
                    <xdr:colOff>0</xdr:colOff>
                    <xdr:row>123</xdr:row>
                    <xdr:rowOff>38100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G228"/>
  <sheetViews>
    <sheetView defaultGridColor="0" colorId="22" zoomScale="75" zoomScaleNormal="75" workbookViewId="0">
      <pane xSplit="1" ySplit="6" topLeftCell="B7" activePane="bottomRight" state="frozen"/>
      <selection pane="topRight" activeCell="B1" sqref="B1"/>
      <selection pane="bottomLeft" activeCell="A7" sqref="A7"/>
      <selection pane="bottomRight" activeCell="B3" sqref="B3"/>
    </sheetView>
  </sheetViews>
  <sheetFormatPr defaultColWidth="9.84375" defaultRowHeight="15.5"/>
  <cols>
    <col min="1" max="1" width="1.84375" style="677" customWidth="1"/>
    <col min="2" max="2" width="5.84375" style="677" customWidth="1"/>
    <col min="3" max="3" width="2.84375" style="677" customWidth="1"/>
    <col min="4" max="4" width="55.84375" style="677" customWidth="1"/>
    <col min="5" max="5" width="8.84375" style="677" customWidth="1"/>
    <col min="6" max="6" width="16.84375" style="1444" customWidth="1"/>
    <col min="7" max="7" width="19.53515625" style="1444" customWidth="1"/>
    <col min="8" max="16384" width="9.84375" style="677"/>
  </cols>
  <sheetData>
    <row r="1" spans="1:7" ht="16" thickBot="1">
      <c r="A1" s="568"/>
      <c r="B1" s="1531" t="str">
        <f>'Data Sheet'!A54</f>
        <v>Annual Report of VERIZON NEW YORK INC.                                                                            For the period ending DECEMBER 31, 2021</v>
      </c>
      <c r="C1" s="568"/>
      <c r="D1" s="568"/>
      <c r="E1" s="568"/>
      <c r="F1" s="808"/>
      <c r="G1" s="808"/>
    </row>
    <row r="2" spans="1:7">
      <c r="A2" s="568"/>
      <c r="B2" s="1488"/>
      <c r="C2" s="1416"/>
      <c r="D2" s="1416"/>
      <c r="E2" s="1416"/>
      <c r="F2" s="1522"/>
      <c r="G2" s="1433"/>
    </row>
    <row r="3" spans="1:7">
      <c r="A3" s="568"/>
      <c r="B3" s="958" t="s">
        <v>780</v>
      </c>
      <c r="C3" s="570"/>
      <c r="D3" s="1177"/>
      <c r="E3" s="1177"/>
      <c r="F3" s="1532"/>
      <c r="G3" s="1533"/>
    </row>
    <row r="4" spans="1:7">
      <c r="A4" s="568"/>
      <c r="B4" s="1298"/>
      <c r="C4" s="1300"/>
      <c r="D4" s="1300"/>
      <c r="E4" s="1300"/>
      <c r="F4" s="1499"/>
      <c r="G4" s="1436"/>
    </row>
    <row r="5" spans="1:7">
      <c r="A5" s="568"/>
      <c r="B5" s="1295" t="s">
        <v>35</v>
      </c>
      <c r="C5" s="1229"/>
      <c r="D5" s="1294" t="s">
        <v>781</v>
      </c>
      <c r="E5" s="641"/>
      <c r="F5" s="1524" t="s">
        <v>782</v>
      </c>
      <c r="G5" s="1534" t="s">
        <v>783</v>
      </c>
    </row>
    <row r="6" spans="1:7">
      <c r="A6" s="568"/>
      <c r="B6" s="1520" t="s">
        <v>47</v>
      </c>
      <c r="C6" s="1299"/>
      <c r="D6" s="1500" t="s">
        <v>462</v>
      </c>
      <c r="E6" s="1301"/>
      <c r="F6" s="1535" t="s">
        <v>463</v>
      </c>
      <c r="G6" s="1536" t="s">
        <v>464</v>
      </c>
    </row>
    <row r="7" spans="1:7">
      <c r="A7" s="568"/>
      <c r="B7" s="1295"/>
      <c r="C7" s="1229"/>
      <c r="D7" s="568" t="s">
        <v>784</v>
      </c>
      <c r="E7" s="647"/>
      <c r="F7" s="808"/>
      <c r="G7" s="1537"/>
    </row>
    <row r="8" spans="1:7">
      <c r="A8" s="568"/>
      <c r="B8" s="1295">
        <v>1</v>
      </c>
      <c r="C8" s="1229"/>
      <c r="D8" s="568" t="s">
        <v>785</v>
      </c>
      <c r="E8" s="1306"/>
      <c r="F8" s="1499">
        <f>Sch.12!H80</f>
        <v>-762707418.35000098</v>
      </c>
      <c r="G8" s="1538">
        <f>Sch.12!J80</f>
        <v>-1700425623.7128017</v>
      </c>
    </row>
    <row r="9" spans="1:7">
      <c r="A9" s="568"/>
      <c r="B9" s="1295"/>
      <c r="C9" s="1229"/>
      <c r="D9" s="568" t="s">
        <v>786</v>
      </c>
      <c r="E9" s="647"/>
      <c r="F9" s="1539"/>
      <c r="G9" s="1537"/>
    </row>
    <row r="10" spans="1:7">
      <c r="A10" s="568"/>
      <c r="B10" s="1295"/>
      <c r="C10" s="1229"/>
      <c r="D10" s="568" t="s">
        <v>787</v>
      </c>
      <c r="E10" s="647"/>
      <c r="F10" s="1539"/>
      <c r="G10" s="1537"/>
    </row>
    <row r="11" spans="1:7">
      <c r="A11" s="568"/>
      <c r="B11" s="1295">
        <v>2</v>
      </c>
      <c r="C11" s="1229"/>
      <c r="D11" s="1540" t="s">
        <v>2182</v>
      </c>
      <c r="E11" s="647"/>
      <c r="F11" s="1541">
        <v>1038135997.9300001</v>
      </c>
      <c r="G11" s="1537">
        <v>965385159.16999996</v>
      </c>
    </row>
    <row r="12" spans="1:7">
      <c r="A12" s="568"/>
      <c r="B12" s="1295">
        <v>3</v>
      </c>
      <c r="C12" s="1229"/>
      <c r="D12" s="1540" t="s">
        <v>2183</v>
      </c>
      <c r="E12" s="647"/>
      <c r="F12" s="1541">
        <v>221692092.72</v>
      </c>
      <c r="G12" s="1537">
        <v>94018080.510000005</v>
      </c>
    </row>
    <row r="13" spans="1:7">
      <c r="A13" s="568"/>
      <c r="B13" s="1295">
        <v>4</v>
      </c>
      <c r="C13" s="1229"/>
      <c r="D13" s="1540" t="s">
        <v>2184</v>
      </c>
      <c r="E13" s="647"/>
      <c r="F13" s="1541">
        <v>238067426</v>
      </c>
      <c r="G13" s="1537">
        <v>87477061</v>
      </c>
    </row>
    <row r="14" spans="1:7">
      <c r="A14" s="568"/>
      <c r="B14" s="1295">
        <v>5</v>
      </c>
      <c r="C14" s="1229"/>
      <c r="D14" s="1540" t="s">
        <v>2185</v>
      </c>
      <c r="E14" s="647"/>
      <c r="F14" s="1541"/>
      <c r="G14" s="1537"/>
    </row>
    <row r="15" spans="1:7">
      <c r="A15" s="568"/>
      <c r="B15" s="1295">
        <v>6</v>
      </c>
      <c r="C15" s="1229"/>
      <c r="D15" s="1540" t="s">
        <v>2186</v>
      </c>
      <c r="E15" s="647"/>
      <c r="F15" s="1541">
        <v>520033547.79000157</v>
      </c>
      <c r="G15" s="1537">
        <v>262120106.9099997</v>
      </c>
    </row>
    <row r="16" spans="1:7">
      <c r="A16" s="568"/>
      <c r="B16" s="1295"/>
      <c r="C16" s="1229"/>
      <c r="D16" s="1540" t="s">
        <v>2187</v>
      </c>
      <c r="E16" s="647"/>
      <c r="F16" s="1541"/>
      <c r="G16" s="1537"/>
    </row>
    <row r="17" spans="1:7">
      <c r="A17" s="568"/>
      <c r="B17" s="1295">
        <v>7</v>
      </c>
      <c r="C17" s="1229"/>
      <c r="D17" s="1540" t="s">
        <v>2188</v>
      </c>
      <c r="E17" s="647"/>
      <c r="F17" s="1541">
        <v>-11866.640000002459</v>
      </c>
      <c r="G17" s="1537">
        <v>13072.120000001974</v>
      </c>
    </row>
    <row r="18" spans="1:7">
      <c r="A18" s="568"/>
      <c r="B18" s="1295">
        <v>8</v>
      </c>
      <c r="C18" s="1229"/>
      <c r="D18" s="1540" t="s">
        <v>2189</v>
      </c>
      <c r="E18" s="647"/>
      <c r="F18" s="1541">
        <v>921749630.84000182</v>
      </c>
      <c r="G18" s="1537">
        <v>-380178443.54999924</v>
      </c>
    </row>
    <row r="19" spans="1:7">
      <c r="A19" s="568"/>
      <c r="B19" s="1295"/>
      <c r="C19" s="1229"/>
      <c r="D19" s="1540" t="s">
        <v>2190</v>
      </c>
      <c r="E19" s="647"/>
      <c r="F19" s="1541"/>
      <c r="G19" s="1537"/>
    </row>
    <row r="20" spans="1:7">
      <c r="A20" s="568"/>
      <c r="B20" s="1295">
        <v>9</v>
      </c>
      <c r="C20" s="1229"/>
      <c r="D20" s="1540" t="s">
        <v>2191</v>
      </c>
      <c r="E20" s="647"/>
      <c r="F20" s="1541">
        <v>-1049649.659999907</v>
      </c>
      <c r="G20" s="1537">
        <v>-6165863.3500000238</v>
      </c>
    </row>
    <row r="21" spans="1:7">
      <c r="A21" s="568"/>
      <c r="B21" s="1295">
        <v>10</v>
      </c>
      <c r="C21" s="1229"/>
      <c r="D21" s="1540" t="s">
        <v>2192</v>
      </c>
      <c r="E21" s="647"/>
      <c r="F21" s="1541">
        <v>121354231.76999988</v>
      </c>
      <c r="G21" s="1537">
        <v>34148148.25000006</v>
      </c>
    </row>
    <row r="22" spans="1:7">
      <c r="A22" s="568"/>
      <c r="B22" s="1295">
        <v>11</v>
      </c>
      <c r="C22" s="1229"/>
      <c r="D22" s="1540" t="s">
        <v>2193</v>
      </c>
      <c r="E22" s="647"/>
      <c r="F22" s="1541">
        <v>-29166506.140000008</v>
      </c>
      <c r="G22" s="1537">
        <v>2921964.8100000061</v>
      </c>
    </row>
    <row r="23" spans="1:7">
      <c r="A23" s="568"/>
      <c r="B23" s="1295">
        <v>12</v>
      </c>
      <c r="C23" s="1229"/>
      <c r="D23" s="1540" t="s">
        <v>2194</v>
      </c>
      <c r="E23" s="647"/>
      <c r="F23" s="1541">
        <v>0</v>
      </c>
      <c r="G23" s="1537">
        <v>-123127424.55</v>
      </c>
    </row>
    <row r="24" spans="1:7">
      <c r="A24" s="568"/>
      <c r="B24" s="1295">
        <v>13</v>
      </c>
      <c r="C24" s="1229"/>
      <c r="D24" s="1540" t="s">
        <v>1917</v>
      </c>
      <c r="E24" s="647"/>
      <c r="F24" s="1541">
        <v>0</v>
      </c>
      <c r="G24" s="1537">
        <v>0</v>
      </c>
    </row>
    <row r="25" spans="1:7">
      <c r="A25" s="568"/>
      <c r="B25" s="1295"/>
      <c r="C25" s="1229"/>
      <c r="D25" s="1540" t="s">
        <v>1918</v>
      </c>
      <c r="E25" s="647"/>
      <c r="F25" s="1541"/>
      <c r="G25" s="1537"/>
    </row>
    <row r="26" spans="1:7">
      <c r="A26" s="568"/>
      <c r="B26" s="1295"/>
      <c r="C26" s="1229"/>
      <c r="D26" s="1540" t="s">
        <v>1919</v>
      </c>
      <c r="E26" s="647"/>
      <c r="F26" s="1541"/>
      <c r="G26" s="1537"/>
    </row>
    <row r="27" spans="1:7">
      <c r="A27" s="568"/>
      <c r="B27" s="1295">
        <v>14</v>
      </c>
      <c r="C27" s="1229"/>
      <c r="D27" s="1542" t="s">
        <v>3103</v>
      </c>
      <c r="E27" s="1543"/>
      <c r="F27" s="1541">
        <v>143967374.47</v>
      </c>
      <c r="G27" s="1537">
        <v>158141452.36000001</v>
      </c>
    </row>
    <row r="28" spans="1:7">
      <c r="A28" s="568"/>
      <c r="B28" s="1295">
        <v>15</v>
      </c>
      <c r="C28" s="1229"/>
      <c r="D28" s="1542" t="s">
        <v>3104</v>
      </c>
      <c r="E28" s="1543"/>
      <c r="F28" s="1541">
        <v>5181239.47</v>
      </c>
      <c r="G28" s="1537">
        <v>31110643.290000003</v>
      </c>
    </row>
    <row r="29" spans="1:7">
      <c r="A29" s="568"/>
      <c r="B29" s="1295">
        <v>16</v>
      </c>
      <c r="C29" s="1229"/>
      <c r="D29" s="1542" t="s">
        <v>45</v>
      </c>
      <c r="E29" s="1543"/>
      <c r="F29" s="1541">
        <v>-1659701559.7299757</v>
      </c>
      <c r="G29" s="1537">
        <v>285820621.3900122</v>
      </c>
    </row>
    <row r="30" spans="1:7">
      <c r="A30" s="568"/>
      <c r="B30" s="1295">
        <v>17</v>
      </c>
      <c r="C30" s="1229"/>
      <c r="D30" s="568" t="s">
        <v>1920</v>
      </c>
      <c r="E30" s="647"/>
      <c r="F30" s="1544">
        <f>SUM(F11:F29)</f>
        <v>1520251958.8200274</v>
      </c>
      <c r="G30" s="1545">
        <f>SUM(G11:G29)</f>
        <v>1411684578.3600125</v>
      </c>
    </row>
    <row r="31" spans="1:7">
      <c r="A31" s="568"/>
      <c r="B31" s="1295">
        <v>18</v>
      </c>
      <c r="C31" s="1229"/>
      <c r="D31" s="1294" t="s">
        <v>1921</v>
      </c>
      <c r="E31" s="647"/>
      <c r="F31" s="1544">
        <f>F8+F30</f>
        <v>757544540.47002637</v>
      </c>
      <c r="G31" s="1545">
        <f>G8+G30</f>
        <v>-288741045.35278916</v>
      </c>
    </row>
    <row r="32" spans="1:7">
      <c r="A32" s="568"/>
      <c r="B32" s="1295"/>
      <c r="C32" s="1229"/>
      <c r="D32" s="568"/>
      <c r="E32" s="647"/>
      <c r="F32" s="808"/>
      <c r="G32" s="1537"/>
    </row>
    <row r="33" spans="1:7">
      <c r="A33" s="568"/>
      <c r="B33" s="1295"/>
      <c r="C33" s="1229"/>
      <c r="D33" s="568" t="s">
        <v>1922</v>
      </c>
      <c r="E33" s="647"/>
      <c r="F33" s="808"/>
      <c r="G33" s="1537"/>
    </row>
    <row r="34" spans="1:7">
      <c r="A34" s="568"/>
      <c r="B34" s="1295"/>
      <c r="C34" s="1229"/>
      <c r="D34" s="568" t="s">
        <v>1923</v>
      </c>
      <c r="E34" s="647"/>
      <c r="F34" s="1440"/>
      <c r="G34" s="1546"/>
    </row>
    <row r="35" spans="1:7">
      <c r="A35" s="568"/>
      <c r="B35" s="1295"/>
      <c r="C35" s="1229"/>
      <c r="D35" s="568" t="s">
        <v>1924</v>
      </c>
      <c r="E35" s="647"/>
      <c r="F35" s="1440"/>
      <c r="G35" s="1546"/>
    </row>
    <row r="36" spans="1:7">
      <c r="A36" s="568"/>
      <c r="B36" s="1295">
        <v>19</v>
      </c>
      <c r="C36" s="1229"/>
      <c r="D36" s="1540" t="s">
        <v>1925</v>
      </c>
      <c r="E36" s="647"/>
      <c r="F36" s="1284">
        <v>-1006871363.1</v>
      </c>
      <c r="G36" s="1547">
        <v>-1134428271</v>
      </c>
    </row>
    <row r="37" spans="1:7">
      <c r="A37" s="568"/>
      <c r="B37" s="1295">
        <v>20</v>
      </c>
      <c r="C37" s="1229"/>
      <c r="D37" s="1540" t="s">
        <v>1926</v>
      </c>
      <c r="E37" s="647"/>
      <c r="F37" s="1284"/>
      <c r="G37" s="1547"/>
    </row>
    <row r="38" spans="1:7">
      <c r="A38" s="568"/>
      <c r="B38" s="1295">
        <v>21</v>
      </c>
      <c r="C38" s="1229"/>
      <c r="D38" s="1540" t="s">
        <v>1927</v>
      </c>
      <c r="E38" s="647"/>
      <c r="F38" s="1284"/>
      <c r="G38" s="1547"/>
    </row>
    <row r="39" spans="1:7">
      <c r="A39" s="568"/>
      <c r="B39" s="1295">
        <v>22</v>
      </c>
      <c r="C39" s="1229"/>
      <c r="D39" s="1540" t="s">
        <v>1928</v>
      </c>
      <c r="E39" s="647"/>
      <c r="F39" s="1284"/>
      <c r="G39" s="1547"/>
    </row>
    <row r="40" spans="1:7">
      <c r="A40" s="568"/>
      <c r="B40" s="1295"/>
      <c r="C40" s="1229"/>
      <c r="D40" s="1540" t="s">
        <v>196</v>
      </c>
      <c r="E40" s="647"/>
      <c r="F40" s="1284"/>
      <c r="G40" s="1547"/>
    </row>
    <row r="41" spans="1:7">
      <c r="A41" s="568"/>
      <c r="B41" s="1295">
        <f>B39+1</f>
        <v>23</v>
      </c>
      <c r="C41" s="1229"/>
      <c r="D41" s="1540" t="s">
        <v>197</v>
      </c>
      <c r="E41" s="647"/>
      <c r="F41" s="1284"/>
      <c r="G41" s="1547"/>
    </row>
    <row r="42" spans="1:7">
      <c r="A42" s="568"/>
      <c r="B42" s="1295">
        <f t="shared" ref="B42:B50" si="0">B41+1</f>
        <v>24</v>
      </c>
      <c r="C42" s="1229"/>
      <c r="D42" s="1540" t="s">
        <v>198</v>
      </c>
      <c r="E42" s="647"/>
      <c r="F42" s="1284"/>
      <c r="G42" s="1547"/>
    </row>
    <row r="43" spans="1:7">
      <c r="A43" s="568"/>
      <c r="B43" s="1295">
        <f t="shared" si="0"/>
        <v>25</v>
      </c>
      <c r="C43" s="1229"/>
      <c r="D43" s="1540" t="s">
        <v>199</v>
      </c>
      <c r="E43" s="647"/>
      <c r="F43" s="1284"/>
      <c r="G43" s="1547"/>
    </row>
    <row r="44" spans="1:7">
      <c r="A44" s="568"/>
      <c r="B44" s="1295">
        <f t="shared" si="0"/>
        <v>26</v>
      </c>
      <c r="C44" s="1229"/>
      <c r="D44" s="1540" t="s">
        <v>200</v>
      </c>
      <c r="E44" s="647"/>
      <c r="F44" s="1284"/>
      <c r="G44" s="1547"/>
    </row>
    <row r="45" spans="1:7">
      <c r="A45" s="568"/>
      <c r="B45" s="1295">
        <f t="shared" si="0"/>
        <v>27</v>
      </c>
      <c r="C45" s="1229"/>
      <c r="D45" s="1540" t="s">
        <v>201</v>
      </c>
      <c r="E45" s="647"/>
      <c r="F45" s="1541">
        <v>-102730322.78001034</v>
      </c>
      <c r="G45" s="1537">
        <v>5565152.0300002098</v>
      </c>
    </row>
    <row r="46" spans="1:7">
      <c r="A46" s="568"/>
      <c r="B46" s="1295">
        <f t="shared" si="0"/>
        <v>28</v>
      </c>
      <c r="C46" s="1229"/>
      <c r="D46" s="1540" t="s">
        <v>202</v>
      </c>
      <c r="E46" s="647"/>
      <c r="F46" s="1544">
        <f>SUM(F36:F45)</f>
        <v>-1109601685.8800104</v>
      </c>
      <c r="G46" s="1544">
        <f>SUM(G36:G45)</f>
        <v>-1128863118.9699998</v>
      </c>
    </row>
    <row r="47" spans="1:7">
      <c r="A47" s="568"/>
      <c r="B47" s="1295">
        <f t="shared" si="0"/>
        <v>29</v>
      </c>
      <c r="C47" s="1229"/>
      <c r="D47" s="1540" t="s">
        <v>203</v>
      </c>
      <c r="E47" s="647"/>
      <c r="F47" s="1284"/>
      <c r="G47" s="1547"/>
    </row>
    <row r="48" spans="1:7">
      <c r="A48" s="568"/>
      <c r="B48" s="1295">
        <f t="shared" si="0"/>
        <v>30</v>
      </c>
      <c r="C48" s="1229"/>
      <c r="D48" s="1540" t="s">
        <v>204</v>
      </c>
      <c r="E48" s="647"/>
      <c r="F48" s="1284"/>
      <c r="G48" s="1547"/>
    </row>
    <row r="49" spans="1:7">
      <c r="A49" s="568"/>
      <c r="B49" s="1295">
        <f t="shared" si="0"/>
        <v>31</v>
      </c>
      <c r="C49" s="1229"/>
      <c r="D49" s="1540" t="s">
        <v>205</v>
      </c>
      <c r="E49" s="647"/>
      <c r="F49" s="1284"/>
      <c r="G49" s="1547"/>
    </row>
    <row r="50" spans="1:7">
      <c r="A50" s="568"/>
      <c r="B50" s="1295">
        <f t="shared" si="0"/>
        <v>32</v>
      </c>
      <c r="C50" s="1229"/>
      <c r="D50" s="1540" t="s">
        <v>206</v>
      </c>
      <c r="E50" s="647"/>
      <c r="F50" s="1284"/>
      <c r="G50" s="1547"/>
    </row>
    <row r="51" spans="1:7">
      <c r="A51" s="568"/>
      <c r="B51" s="1295"/>
      <c r="C51" s="1229"/>
      <c r="D51" s="1540" t="s">
        <v>207</v>
      </c>
      <c r="E51" s="647"/>
      <c r="F51" s="832"/>
      <c r="G51" s="1547"/>
    </row>
    <row r="52" spans="1:7">
      <c r="A52" s="568"/>
      <c r="B52" s="1295">
        <v>33</v>
      </c>
      <c r="C52" s="1229"/>
      <c r="D52" s="1540" t="s">
        <v>208</v>
      </c>
      <c r="E52" s="647"/>
      <c r="F52" s="1284">
        <v>0</v>
      </c>
      <c r="G52" s="1547">
        <v>0</v>
      </c>
    </row>
    <row r="53" spans="1:7">
      <c r="A53" s="568"/>
      <c r="B53" s="1295">
        <f>B52+1</f>
        <v>34</v>
      </c>
      <c r="C53" s="1229"/>
      <c r="D53" s="1540" t="s">
        <v>209</v>
      </c>
      <c r="E53" s="647"/>
      <c r="F53" s="1284"/>
      <c r="G53" s="1547"/>
    </row>
    <row r="54" spans="1:7">
      <c r="A54" s="568"/>
      <c r="B54" s="1295">
        <f>B53+1</f>
        <v>35</v>
      </c>
      <c r="C54" s="1229"/>
      <c r="D54" s="1540" t="s">
        <v>210</v>
      </c>
      <c r="E54" s="647"/>
      <c r="F54" s="1284"/>
      <c r="G54" s="1547"/>
    </row>
    <row r="55" spans="1:7">
      <c r="A55" s="568"/>
      <c r="B55" s="1295">
        <f>B54+1</f>
        <v>36</v>
      </c>
      <c r="C55" s="1229"/>
      <c r="D55" s="1540" t="s">
        <v>2670</v>
      </c>
      <c r="E55" s="647"/>
      <c r="F55" s="1284"/>
      <c r="G55" s="1547"/>
    </row>
    <row r="56" spans="1:7">
      <c r="A56" s="568"/>
      <c r="B56" s="1295"/>
      <c r="C56" s="1229"/>
      <c r="D56" s="1540" t="s">
        <v>2671</v>
      </c>
      <c r="E56" s="647"/>
      <c r="F56" s="1284">
        <v>-28972677.839999992</v>
      </c>
      <c r="G56" s="1547">
        <v>910216.26999999909</v>
      </c>
    </row>
    <row r="57" spans="1:7">
      <c r="A57" s="568"/>
      <c r="B57" s="1295">
        <v>37</v>
      </c>
      <c r="C57" s="1229"/>
      <c r="D57" s="1548"/>
      <c r="E57" s="1543"/>
      <c r="F57" s="1284"/>
      <c r="G57" s="1547"/>
    </row>
    <row r="58" spans="1:7">
      <c r="A58" s="568"/>
      <c r="B58" s="1295">
        <f>B57+1</f>
        <v>38</v>
      </c>
      <c r="C58" s="1229"/>
      <c r="D58" s="1548"/>
      <c r="E58" s="1543"/>
      <c r="F58" s="1284"/>
      <c r="G58" s="1547"/>
    </row>
    <row r="59" spans="1:7">
      <c r="A59" s="568"/>
      <c r="B59" s="1295">
        <f>B58+1</f>
        <v>39</v>
      </c>
      <c r="C59" s="1229"/>
      <c r="D59" s="1540" t="s">
        <v>2672</v>
      </c>
      <c r="E59" s="647"/>
      <c r="F59" s="1549"/>
      <c r="G59" s="1439"/>
    </row>
    <row r="60" spans="1:7" ht="16" thickBot="1">
      <c r="A60" s="568"/>
      <c r="B60" s="1550">
        <f>B59+1</f>
        <v>40</v>
      </c>
      <c r="C60" s="1526"/>
      <c r="D60" s="1525" t="s">
        <v>2673</v>
      </c>
      <c r="E60" s="1551"/>
      <c r="F60" s="1552">
        <f>F46+SUM(F47:F59)</f>
        <v>-1138574363.7200103</v>
      </c>
      <c r="G60" s="1552">
        <f>G46+SUM(G47:G59)</f>
        <v>-1127952902.6999998</v>
      </c>
    </row>
    <row r="61" spans="1:7">
      <c r="A61" s="568"/>
      <c r="B61" s="1294" t="s">
        <v>1412</v>
      </c>
      <c r="C61" s="568"/>
      <c r="D61" s="568"/>
      <c r="E61" s="1517"/>
      <c r="F61" s="808"/>
      <c r="G61" s="808"/>
    </row>
    <row r="62" spans="1:7">
      <c r="A62" s="570">
        <v>22</v>
      </c>
      <c r="B62" s="570"/>
      <c r="C62" s="570"/>
      <c r="D62" s="570"/>
      <c r="E62" s="570"/>
      <c r="F62" s="1438"/>
      <c r="G62" s="1438"/>
    </row>
    <row r="63" spans="1:7">
      <c r="A63" s="568"/>
      <c r="B63" s="568"/>
      <c r="C63" s="568"/>
      <c r="D63" s="568"/>
      <c r="E63" s="568"/>
      <c r="F63" s="808"/>
      <c r="G63" s="808"/>
    </row>
    <row r="64" spans="1:7" ht="16" thickBot="1">
      <c r="A64" s="568"/>
      <c r="B64" s="1531" t="str">
        <f>'Data Sheet'!A54</f>
        <v>Annual Report of VERIZON NEW YORK INC.                                                                            For the period ending DECEMBER 31, 2021</v>
      </c>
      <c r="C64" s="568"/>
      <c r="D64" s="568"/>
      <c r="E64" s="568"/>
      <c r="F64" s="808"/>
      <c r="G64" s="808"/>
    </row>
    <row r="65" spans="1:7">
      <c r="A65" s="568"/>
      <c r="B65" s="1488"/>
      <c r="C65" s="1416"/>
      <c r="D65" s="1416"/>
      <c r="E65" s="1416"/>
      <c r="F65" s="1522"/>
      <c r="G65" s="1433"/>
    </row>
    <row r="66" spans="1:7" ht="18">
      <c r="A66" s="568"/>
      <c r="B66" s="960"/>
      <c r="C66" s="1214" t="s">
        <v>2674</v>
      </c>
      <c r="D66" s="570"/>
      <c r="E66" s="570"/>
      <c r="F66" s="1438"/>
      <c r="G66" s="1434"/>
    </row>
    <row r="67" spans="1:7">
      <c r="A67" s="568"/>
      <c r="B67" s="1298"/>
      <c r="C67" s="1300"/>
      <c r="D67" s="1300"/>
      <c r="E67" s="1300"/>
      <c r="F67" s="1499"/>
      <c r="G67" s="1436"/>
    </row>
    <row r="68" spans="1:7">
      <c r="A68" s="568"/>
      <c r="B68" s="640" t="s">
        <v>35</v>
      </c>
      <c r="C68" s="568"/>
      <c r="D68" s="1294" t="s">
        <v>781</v>
      </c>
      <c r="E68" s="641"/>
      <c r="F68" s="1524" t="s">
        <v>782</v>
      </c>
      <c r="G68" s="1534" t="s">
        <v>783</v>
      </c>
    </row>
    <row r="69" spans="1:7">
      <c r="A69" s="568"/>
      <c r="B69" s="1553" t="s">
        <v>47</v>
      </c>
      <c r="C69" s="1300"/>
      <c r="D69" s="1500" t="s">
        <v>462</v>
      </c>
      <c r="E69" s="1301"/>
      <c r="F69" s="1535" t="s">
        <v>463</v>
      </c>
      <c r="G69" s="1536" t="s">
        <v>464</v>
      </c>
    </row>
    <row r="70" spans="1:7">
      <c r="A70" s="568"/>
      <c r="B70" s="644"/>
      <c r="C70" s="568"/>
      <c r="D70" s="568" t="s">
        <v>2675</v>
      </c>
      <c r="E70" s="641"/>
      <c r="F70" s="1440"/>
      <c r="G70" s="1546"/>
    </row>
    <row r="71" spans="1:7">
      <c r="A71" s="568"/>
      <c r="B71" s="644"/>
      <c r="C71" s="568"/>
      <c r="D71" s="568" t="s">
        <v>2676</v>
      </c>
      <c r="E71" s="641"/>
      <c r="F71" s="1440"/>
      <c r="G71" s="1546"/>
    </row>
    <row r="72" spans="1:7">
      <c r="A72" s="568"/>
      <c r="B72" s="640">
        <v>41</v>
      </c>
      <c r="C72" s="568"/>
      <c r="D72" s="568" t="s">
        <v>2677</v>
      </c>
      <c r="E72" s="641"/>
      <c r="F72" s="1440"/>
      <c r="G72" s="1546"/>
    </row>
    <row r="73" spans="1:7">
      <c r="A73" s="568"/>
      <c r="B73" s="640">
        <v>42</v>
      </c>
      <c r="C73" s="568"/>
      <c r="D73" s="568" t="s">
        <v>2678</v>
      </c>
      <c r="E73" s="641"/>
      <c r="F73" s="1440"/>
      <c r="G73" s="1546"/>
    </row>
    <row r="74" spans="1:7">
      <c r="A74" s="568"/>
      <c r="B74" s="640">
        <v>43</v>
      </c>
      <c r="C74" s="568"/>
      <c r="D74" s="568" t="s">
        <v>2679</v>
      </c>
      <c r="E74" s="641"/>
      <c r="F74" s="1440"/>
      <c r="G74" s="1546"/>
    </row>
    <row r="75" spans="1:7">
      <c r="A75" s="568"/>
      <c r="B75" s="640">
        <v>44</v>
      </c>
      <c r="C75" s="568"/>
      <c r="D75" s="1540" t="s">
        <v>1414</v>
      </c>
      <c r="E75" s="641"/>
      <c r="F75" s="1284">
        <v>571482011.93000221</v>
      </c>
      <c r="G75" s="1547">
        <v>1631140306.7299995</v>
      </c>
    </row>
    <row r="76" spans="1:7">
      <c r="A76" s="568"/>
      <c r="B76" s="640">
        <v>45</v>
      </c>
      <c r="C76" s="568"/>
      <c r="D76" s="1540" t="s">
        <v>1415</v>
      </c>
      <c r="E76" s="641"/>
      <c r="F76" s="1284"/>
      <c r="G76" s="1547"/>
    </row>
    <row r="77" spans="1:7">
      <c r="A77" s="568"/>
      <c r="B77" s="640">
        <v>46</v>
      </c>
      <c r="C77" s="568"/>
      <c r="D77" s="1540" t="s">
        <v>1416</v>
      </c>
      <c r="E77" s="641"/>
      <c r="F77" s="1284">
        <v>0</v>
      </c>
      <c r="G77" s="1547">
        <v>0</v>
      </c>
    </row>
    <row r="78" spans="1:7">
      <c r="A78" s="568"/>
      <c r="B78" s="640"/>
      <c r="C78" s="568"/>
      <c r="D78" s="1540" t="s">
        <v>1417</v>
      </c>
      <c r="E78" s="641"/>
      <c r="F78" s="1284"/>
      <c r="G78" s="1547"/>
    </row>
    <row r="79" spans="1:7">
      <c r="A79" s="568"/>
      <c r="B79" s="640">
        <v>47</v>
      </c>
      <c r="C79" s="568"/>
      <c r="D79" s="1540" t="s">
        <v>2677</v>
      </c>
      <c r="E79" s="641"/>
      <c r="F79" s="1284"/>
      <c r="G79" s="1547"/>
    </row>
    <row r="80" spans="1:7">
      <c r="A80" s="568"/>
      <c r="B80" s="640">
        <v>48</v>
      </c>
      <c r="C80" s="568"/>
      <c r="D80" s="1540" t="s">
        <v>2678</v>
      </c>
      <c r="E80" s="641"/>
      <c r="F80" s="1284"/>
      <c r="G80" s="1547"/>
    </row>
    <row r="81" spans="1:7">
      <c r="A81" s="568"/>
      <c r="B81" s="640">
        <v>49</v>
      </c>
      <c r="C81" s="568"/>
      <c r="D81" s="1540" t="s">
        <v>2679</v>
      </c>
      <c r="E81" s="641"/>
      <c r="F81" s="1284">
        <v>0</v>
      </c>
      <c r="G81" s="1547">
        <v>0</v>
      </c>
    </row>
    <row r="82" spans="1:7">
      <c r="A82" s="568"/>
      <c r="B82" s="640"/>
      <c r="C82" s="568"/>
      <c r="D82" s="1540" t="s">
        <v>1418</v>
      </c>
      <c r="E82" s="641"/>
      <c r="F82" s="1284"/>
      <c r="G82" s="1547"/>
    </row>
    <row r="83" spans="1:7">
      <c r="A83" s="568"/>
      <c r="B83" s="640">
        <v>50</v>
      </c>
      <c r="C83" s="568"/>
      <c r="D83" s="1540" t="s">
        <v>2677</v>
      </c>
      <c r="E83" s="641"/>
      <c r="F83" s="1284"/>
      <c r="G83" s="1547"/>
    </row>
    <row r="84" spans="1:7">
      <c r="A84" s="568"/>
      <c r="B84" s="640">
        <v>51</v>
      </c>
      <c r="C84" s="568"/>
      <c r="D84" s="1540" t="s">
        <v>2678</v>
      </c>
      <c r="E84" s="641"/>
      <c r="F84" s="1284"/>
      <c r="G84" s="1547"/>
    </row>
    <row r="85" spans="1:7">
      <c r="A85" s="568"/>
      <c r="B85" s="640"/>
      <c r="C85" s="568"/>
      <c r="D85" s="1540" t="s">
        <v>1419</v>
      </c>
      <c r="E85" s="641"/>
      <c r="F85" s="1284"/>
      <c r="G85" s="1547"/>
    </row>
    <row r="86" spans="1:7">
      <c r="A86" s="568"/>
      <c r="B86" s="640">
        <v>52</v>
      </c>
      <c r="C86" s="568"/>
      <c r="D86" s="1542" t="s">
        <v>3105</v>
      </c>
      <c r="E86" s="1554"/>
      <c r="F86" s="1284"/>
      <c r="G86" s="1547"/>
    </row>
    <row r="87" spans="1:7">
      <c r="A87" s="568"/>
      <c r="B87" s="640">
        <v>53</v>
      </c>
      <c r="C87" s="568"/>
      <c r="D87" s="1542" t="s">
        <v>3106</v>
      </c>
      <c r="E87" s="1554"/>
      <c r="F87" s="1284"/>
      <c r="G87" s="1547"/>
    </row>
    <row r="88" spans="1:7">
      <c r="A88" s="568"/>
      <c r="B88" s="640">
        <v>54</v>
      </c>
      <c r="C88" s="568"/>
      <c r="D88" s="1542" t="s">
        <v>3107</v>
      </c>
      <c r="E88" s="1554"/>
      <c r="F88" s="1284"/>
      <c r="G88" s="1547"/>
    </row>
    <row r="89" spans="1:7">
      <c r="A89" s="568"/>
      <c r="B89" s="640">
        <v>55</v>
      </c>
      <c r="C89" s="568"/>
      <c r="D89" s="1542" t="s">
        <v>3108</v>
      </c>
      <c r="E89" s="1554"/>
      <c r="F89" s="1284">
        <v>-1269810.2971998311</v>
      </c>
      <c r="G89" s="1547">
        <v>353388.86000108719</v>
      </c>
    </row>
    <row r="90" spans="1:7">
      <c r="A90" s="568"/>
      <c r="B90" s="640">
        <v>56</v>
      </c>
      <c r="C90" s="568"/>
      <c r="D90" s="1542" t="s">
        <v>3290</v>
      </c>
      <c r="E90" s="1554"/>
      <c r="F90" s="1284">
        <v>-5.2386894822120667E-10</v>
      </c>
      <c r="G90" s="1547">
        <v>4.5110937207937241E-10</v>
      </c>
    </row>
    <row r="91" spans="1:7">
      <c r="A91" s="568"/>
      <c r="B91" s="640">
        <v>57</v>
      </c>
      <c r="C91" s="568"/>
      <c r="D91" s="1542"/>
      <c r="E91" s="1554"/>
      <c r="F91" s="1284"/>
      <c r="G91" s="1547"/>
    </row>
    <row r="92" spans="1:7">
      <c r="A92" s="568"/>
      <c r="B92" s="640">
        <v>58</v>
      </c>
      <c r="C92" s="568"/>
      <c r="D92" s="1542" t="s">
        <v>3321</v>
      </c>
      <c r="E92" s="641"/>
      <c r="F92" s="1310">
        <v>-189182378.34999982</v>
      </c>
      <c r="G92" s="1555">
        <v>-214799747.96999997</v>
      </c>
    </row>
    <row r="93" spans="1:7">
      <c r="A93" s="568"/>
      <c r="B93" s="640">
        <f>B92+1</f>
        <v>59</v>
      </c>
      <c r="C93" s="568"/>
      <c r="D93" s="570" t="s">
        <v>1420</v>
      </c>
      <c r="E93" s="643"/>
      <c r="F93" s="1499">
        <f>SUM(F72:F92)</f>
        <v>381029823.28280258</v>
      </c>
      <c r="G93" s="1538">
        <f>SUM(G72:G92)</f>
        <v>1416693947.6200006</v>
      </c>
    </row>
    <row r="94" spans="1:7">
      <c r="A94" s="568"/>
      <c r="B94" s="640">
        <f>B93+1</f>
        <v>60</v>
      </c>
      <c r="C94" s="568"/>
      <c r="D94" s="568" t="s">
        <v>1421</v>
      </c>
      <c r="E94" s="641"/>
      <c r="F94" s="1499">
        <f>F31+F60+F93</f>
        <v>3.281867504119873E-2</v>
      </c>
      <c r="G94" s="1538">
        <f>G31+G60+G93</f>
        <v>-0.43278837203979492</v>
      </c>
    </row>
    <row r="95" spans="1:7">
      <c r="A95" s="568"/>
      <c r="B95" s="640">
        <f>B94+1</f>
        <v>61</v>
      </c>
      <c r="C95" s="568"/>
      <c r="D95" s="568" t="s">
        <v>1422</v>
      </c>
      <c r="E95" s="641"/>
      <c r="F95" s="1499">
        <f>G96</f>
        <v>-0.18926024436950684</v>
      </c>
      <c r="G95" s="1555">
        <v>0.24352812767028809</v>
      </c>
    </row>
    <row r="96" spans="1:7">
      <c r="A96" s="568"/>
      <c r="B96" s="1553">
        <f>B95+1</f>
        <v>62</v>
      </c>
      <c r="C96" s="1300"/>
      <c r="D96" s="1300" t="s">
        <v>1423</v>
      </c>
      <c r="E96" s="1301"/>
      <c r="F96" s="1499">
        <f>F94+F95</f>
        <v>-0.15644156932830811</v>
      </c>
      <c r="G96" s="1538">
        <f>G94+G95</f>
        <v>-0.18926024436950684</v>
      </c>
    </row>
    <row r="97" spans="1:7">
      <c r="A97" s="568"/>
      <c r="B97" s="578"/>
      <c r="C97" s="568"/>
      <c r="D97" s="568"/>
      <c r="E97" s="568"/>
      <c r="F97" s="808"/>
      <c r="G97" s="1435"/>
    </row>
    <row r="98" spans="1:7">
      <c r="A98" s="568"/>
      <c r="B98" s="1556" t="s">
        <v>1424</v>
      </c>
      <c r="C98" s="570"/>
      <c r="D98" s="570"/>
      <c r="E98" s="570"/>
      <c r="F98" s="1438"/>
      <c r="G98" s="1434"/>
    </row>
    <row r="99" spans="1:7">
      <c r="A99" s="568"/>
      <c r="B99" s="1556"/>
      <c r="C99" s="570"/>
      <c r="D99" s="570"/>
      <c r="E99" s="570"/>
      <c r="F99" s="1438"/>
      <c r="G99" s="1434"/>
    </row>
    <row r="100" spans="1:7">
      <c r="A100" s="568"/>
      <c r="B100" s="578" t="s">
        <v>1425</v>
      </c>
      <c r="C100" s="568"/>
      <c r="D100" s="568"/>
      <c r="E100" s="568" t="s">
        <v>1426</v>
      </c>
      <c r="F100" s="1438"/>
      <c r="G100" s="1434"/>
    </row>
    <row r="101" spans="1:7">
      <c r="A101" s="568"/>
      <c r="B101" s="578" t="s">
        <v>1427</v>
      </c>
      <c r="C101" s="568"/>
      <c r="D101" s="568"/>
      <c r="E101" s="568" t="s">
        <v>1428</v>
      </c>
      <c r="F101" s="808"/>
      <c r="G101" s="1435"/>
    </row>
    <row r="102" spans="1:7">
      <c r="A102" s="568"/>
      <c r="B102" s="578" t="s">
        <v>1429</v>
      </c>
      <c r="C102" s="568"/>
      <c r="D102" s="568"/>
      <c r="E102" s="568" t="s">
        <v>1430</v>
      </c>
      <c r="F102" s="808"/>
      <c r="G102" s="1435"/>
    </row>
    <row r="103" spans="1:7">
      <c r="A103" s="568"/>
      <c r="B103" s="578" t="s">
        <v>1431</v>
      </c>
      <c r="C103" s="568"/>
      <c r="D103" s="568"/>
      <c r="E103" s="568" t="s">
        <v>1432</v>
      </c>
      <c r="F103" s="808"/>
      <c r="G103" s="1435"/>
    </row>
    <row r="104" spans="1:7">
      <c r="A104" s="568"/>
      <c r="B104" s="578" t="s">
        <v>1433</v>
      </c>
      <c r="C104" s="568"/>
      <c r="D104" s="568"/>
      <c r="E104" s="568" t="s">
        <v>1434</v>
      </c>
      <c r="F104" s="808"/>
      <c r="G104" s="1435"/>
    </row>
    <row r="105" spans="1:7">
      <c r="A105" s="568"/>
      <c r="B105" s="578" t="s">
        <v>1435</v>
      </c>
      <c r="C105" s="568"/>
      <c r="D105" s="568"/>
      <c r="E105" s="568"/>
      <c r="F105" s="808"/>
      <c r="G105" s="1435"/>
    </row>
    <row r="106" spans="1:7">
      <c r="A106" s="568"/>
      <c r="B106" s="578"/>
      <c r="C106" s="568"/>
      <c r="D106" s="568"/>
      <c r="E106" s="568" t="s">
        <v>1436</v>
      </c>
      <c r="F106" s="808"/>
      <c r="G106" s="1435"/>
    </row>
    <row r="107" spans="1:7">
      <c r="A107" s="568"/>
      <c r="B107" s="578" t="s">
        <v>1437</v>
      </c>
      <c r="C107" s="568"/>
      <c r="D107" s="568"/>
      <c r="E107" s="568" t="s">
        <v>1438</v>
      </c>
      <c r="F107" s="808"/>
      <c r="G107" s="1435"/>
    </row>
    <row r="108" spans="1:7">
      <c r="A108" s="568"/>
      <c r="B108" s="578" t="s">
        <v>1439</v>
      </c>
      <c r="C108" s="568"/>
      <c r="D108" s="568"/>
      <c r="E108" s="568" t="s">
        <v>1440</v>
      </c>
      <c r="F108" s="808"/>
      <c r="G108" s="1435"/>
    </row>
    <row r="109" spans="1:7">
      <c r="A109" s="568"/>
      <c r="B109" s="578" t="s">
        <v>1441</v>
      </c>
      <c r="C109" s="568"/>
      <c r="D109" s="568"/>
      <c r="E109" s="568" t="s">
        <v>1442</v>
      </c>
      <c r="F109" s="808"/>
      <c r="G109" s="1435"/>
    </row>
    <row r="110" spans="1:7">
      <c r="A110" s="568"/>
      <c r="B110" s="578"/>
      <c r="C110" s="568"/>
      <c r="D110" s="568"/>
      <c r="E110" s="568" t="s">
        <v>1443</v>
      </c>
      <c r="F110" s="808"/>
      <c r="G110" s="1435"/>
    </row>
    <row r="111" spans="1:7">
      <c r="A111" s="568"/>
      <c r="B111" s="578" t="s">
        <v>1444</v>
      </c>
      <c r="C111" s="568"/>
      <c r="D111" s="568"/>
      <c r="E111" s="568" t="s">
        <v>1445</v>
      </c>
      <c r="F111" s="808"/>
      <c r="G111" s="1435"/>
    </row>
    <row r="112" spans="1:7">
      <c r="A112" s="568"/>
      <c r="B112" s="578" t="s">
        <v>1446</v>
      </c>
      <c r="C112" s="1517"/>
      <c r="D112" s="568"/>
      <c r="E112" s="568" t="s">
        <v>1447</v>
      </c>
      <c r="F112" s="808"/>
      <c r="G112" s="1435"/>
    </row>
    <row r="113" spans="1:7">
      <c r="A113" s="568"/>
      <c r="B113" s="578" t="s">
        <v>1448</v>
      </c>
      <c r="C113" s="1517"/>
      <c r="D113" s="568"/>
      <c r="E113" s="568" t="s">
        <v>1449</v>
      </c>
      <c r="F113" s="808"/>
      <c r="G113" s="1435"/>
    </row>
    <row r="114" spans="1:7">
      <c r="A114" s="568"/>
      <c r="B114" s="578" t="s">
        <v>1450</v>
      </c>
      <c r="C114" s="1517"/>
      <c r="D114" s="568"/>
      <c r="E114" s="568" t="s">
        <v>1451</v>
      </c>
      <c r="F114" s="808"/>
      <c r="G114" s="1435"/>
    </row>
    <row r="115" spans="1:7">
      <c r="A115" s="568"/>
      <c r="B115" s="578" t="s">
        <v>1452</v>
      </c>
      <c r="C115" s="1517"/>
      <c r="D115" s="568"/>
      <c r="E115" s="1517"/>
      <c r="F115" s="808"/>
      <c r="G115" s="1435"/>
    </row>
    <row r="116" spans="1:7">
      <c r="A116" s="568"/>
      <c r="B116" s="1527"/>
      <c r="C116" s="1523"/>
      <c r="D116" s="1523"/>
      <c r="E116" s="1523"/>
      <c r="F116" s="1440"/>
      <c r="G116" s="1441"/>
    </row>
    <row r="117" spans="1:7">
      <c r="A117" s="568"/>
      <c r="B117" s="1527"/>
      <c r="C117" s="1523"/>
      <c r="D117" s="1523"/>
      <c r="E117" s="1523"/>
      <c r="F117" s="1440"/>
      <c r="G117" s="1441"/>
    </row>
    <row r="118" spans="1:7">
      <c r="A118" s="568"/>
      <c r="B118" s="1527"/>
      <c r="C118" s="1523"/>
      <c r="D118" s="1523"/>
      <c r="E118" s="1523"/>
      <c r="F118" s="1440"/>
      <c r="G118" s="1441"/>
    </row>
    <row r="119" spans="1:7">
      <c r="A119" s="568"/>
      <c r="B119" s="1527"/>
      <c r="C119" s="1523"/>
      <c r="D119" s="1523"/>
      <c r="E119" s="1523"/>
      <c r="F119" s="1440"/>
      <c r="G119" s="1441"/>
    </row>
    <row r="120" spans="1:7">
      <c r="A120" s="568"/>
      <c r="B120" s="1527"/>
      <c r="C120" s="1523"/>
      <c r="D120" s="1523"/>
      <c r="E120" s="1523"/>
      <c r="F120" s="1440"/>
      <c r="G120" s="1441"/>
    </row>
    <row r="121" spans="1:7">
      <c r="A121" s="568"/>
      <c r="B121" s="1527"/>
      <c r="C121" s="1523"/>
      <c r="D121" s="1523"/>
      <c r="E121" s="1523"/>
      <c r="F121" s="1440"/>
      <c r="G121" s="1441"/>
    </row>
    <row r="122" spans="1:7">
      <c r="A122" s="568"/>
      <c r="B122" s="1527"/>
      <c r="C122" s="1523"/>
      <c r="D122" s="1523"/>
      <c r="E122" s="1523"/>
      <c r="F122" s="1440"/>
      <c r="G122" s="1441"/>
    </row>
    <row r="123" spans="1:7">
      <c r="A123" s="568"/>
      <c r="B123" s="1527"/>
      <c r="C123" s="1523"/>
      <c r="D123" s="1523"/>
      <c r="E123" s="1523"/>
      <c r="F123" s="1440"/>
      <c r="G123" s="1441"/>
    </row>
    <row r="124" spans="1:7" ht="16" thickBot="1">
      <c r="A124" s="568"/>
      <c r="B124" s="1528"/>
      <c r="C124" s="1529"/>
      <c r="D124" s="1529"/>
      <c r="E124" s="1529"/>
      <c r="F124" s="1530"/>
      <c r="G124" s="1442"/>
    </row>
    <row r="125" spans="1:7">
      <c r="A125" s="568"/>
      <c r="B125" s="568"/>
      <c r="C125" s="568"/>
      <c r="D125" s="568"/>
      <c r="E125" s="1517"/>
      <c r="F125" s="808"/>
      <c r="G125" s="1443" t="s">
        <v>1412</v>
      </c>
    </row>
    <row r="126" spans="1:7">
      <c r="A126" s="570">
        <v>23</v>
      </c>
      <c r="B126" s="570"/>
      <c r="C126" s="570"/>
      <c r="D126" s="570"/>
      <c r="E126" s="1557"/>
      <c r="F126" s="1438"/>
      <c r="G126" s="1438"/>
    </row>
    <row r="127" spans="1:7">
      <c r="A127" s="568"/>
      <c r="B127" s="570" t="s">
        <v>3503</v>
      </c>
      <c r="C127" s="570"/>
      <c r="D127" s="570"/>
      <c r="E127" s="570"/>
      <c r="F127" s="1438"/>
      <c r="G127" s="1438"/>
    </row>
    <row r="128" spans="1:7">
      <c r="A128" s="568"/>
      <c r="B128" s="568"/>
      <c r="C128" s="568"/>
      <c r="D128" s="568"/>
      <c r="E128" s="568"/>
      <c r="F128" s="808"/>
      <c r="G128" s="808"/>
    </row>
    <row r="129" spans="1:7" ht="16" thickBot="1">
      <c r="A129" s="568"/>
      <c r="B129" s="568"/>
      <c r="C129" s="568"/>
      <c r="D129" s="568"/>
      <c r="E129" s="568"/>
      <c r="F129" s="808"/>
      <c r="G129" s="808"/>
    </row>
    <row r="130" spans="1:7">
      <c r="A130" s="568"/>
      <c r="B130" s="1488"/>
      <c r="C130" s="1416"/>
      <c r="D130" s="1416"/>
      <c r="E130" s="1416"/>
      <c r="F130" s="1522"/>
      <c r="G130" s="1433"/>
    </row>
    <row r="131" spans="1:7">
      <c r="A131" s="568"/>
      <c r="B131" s="958" t="s">
        <v>780</v>
      </c>
      <c r="C131" s="570"/>
      <c r="D131" s="1177"/>
      <c r="E131" s="1177"/>
      <c r="F131" s="1532"/>
      <c r="G131" s="1533"/>
    </row>
    <row r="132" spans="1:7">
      <c r="A132" s="568"/>
      <c r="B132" s="1298"/>
      <c r="C132" s="1300"/>
      <c r="D132" s="1300"/>
      <c r="E132" s="1300"/>
      <c r="F132" s="1499"/>
      <c r="G132" s="1436"/>
    </row>
    <row r="133" spans="1:7">
      <c r="A133" s="568"/>
      <c r="B133" s="1295" t="s">
        <v>35</v>
      </c>
      <c r="C133" s="1229"/>
      <c r="D133" s="1294" t="s">
        <v>781</v>
      </c>
      <c r="E133" s="641"/>
      <c r="F133" s="1524" t="s">
        <v>782</v>
      </c>
      <c r="G133" s="1534" t="s">
        <v>783</v>
      </c>
    </row>
    <row r="134" spans="1:7">
      <c r="A134" s="568"/>
      <c r="B134" s="1520" t="s">
        <v>47</v>
      </c>
      <c r="C134" s="1299"/>
      <c r="D134" s="1500" t="s">
        <v>462</v>
      </c>
      <c r="E134" s="1301"/>
      <c r="F134" s="1535" t="s">
        <v>463</v>
      </c>
      <c r="G134" s="1536" t="s">
        <v>464</v>
      </c>
    </row>
    <row r="135" spans="1:7">
      <c r="A135" s="568"/>
      <c r="B135" s="1558"/>
      <c r="C135" s="1559"/>
      <c r="D135" s="1523"/>
      <c r="E135" s="1543"/>
      <c r="F135" s="1440"/>
      <c r="G135" s="1546"/>
    </row>
    <row r="136" spans="1:7">
      <c r="A136" s="568"/>
      <c r="B136" s="1558"/>
      <c r="C136" s="1559"/>
      <c r="D136" s="1523"/>
      <c r="E136" s="1560"/>
      <c r="F136" s="1440"/>
      <c r="G136" s="1546"/>
    </row>
    <row r="137" spans="1:7">
      <c r="A137" s="568"/>
      <c r="B137" s="1558"/>
      <c r="C137" s="1559"/>
      <c r="D137" s="1523"/>
      <c r="E137" s="1543"/>
      <c r="F137" s="1440"/>
      <c r="G137" s="1546"/>
    </row>
    <row r="138" spans="1:7">
      <c r="A138" s="568"/>
      <c r="B138" s="1558"/>
      <c r="C138" s="1559"/>
      <c r="D138" s="1523"/>
      <c r="E138" s="1543"/>
      <c r="F138" s="1440"/>
      <c r="G138" s="1546"/>
    </row>
    <row r="139" spans="1:7">
      <c r="A139" s="568"/>
      <c r="B139" s="1558"/>
      <c r="C139" s="1559"/>
      <c r="D139" s="1523"/>
      <c r="E139" s="1543"/>
      <c r="F139" s="1440"/>
      <c r="G139" s="1546"/>
    </row>
    <row r="140" spans="1:7">
      <c r="A140" s="568"/>
      <c r="B140" s="1558"/>
      <c r="C140" s="1559"/>
      <c r="D140" s="1523"/>
      <c r="E140" s="1543"/>
      <c r="F140" s="1440"/>
      <c r="G140" s="1546"/>
    </row>
    <row r="141" spans="1:7">
      <c r="A141" s="568"/>
      <c r="B141" s="1558"/>
      <c r="C141" s="1559"/>
      <c r="D141" s="1523"/>
      <c r="E141" s="1543"/>
      <c r="F141" s="1440"/>
      <c r="G141" s="1546"/>
    </row>
    <row r="142" spans="1:7">
      <c r="A142" s="568"/>
      <c r="B142" s="1558"/>
      <c r="C142" s="1559"/>
      <c r="D142" s="1523"/>
      <c r="E142" s="1543"/>
      <c r="F142" s="1440"/>
      <c r="G142" s="1546"/>
    </row>
    <row r="143" spans="1:7">
      <c r="A143" s="568"/>
      <c r="B143" s="1558"/>
      <c r="C143" s="1559"/>
      <c r="D143" s="1523"/>
      <c r="E143" s="1543"/>
      <c r="F143" s="1440"/>
      <c r="G143" s="1546"/>
    </row>
    <row r="144" spans="1:7">
      <c r="A144" s="568"/>
      <c r="B144" s="1558"/>
      <c r="C144" s="1559"/>
      <c r="D144" s="1523"/>
      <c r="E144" s="1543"/>
      <c r="F144" s="1440"/>
      <c r="G144" s="1546"/>
    </row>
    <row r="145" spans="1:7">
      <c r="A145" s="568"/>
      <c r="B145" s="1558"/>
      <c r="C145" s="1559"/>
      <c r="D145" s="1523"/>
      <c r="E145" s="1543"/>
      <c r="F145" s="1440"/>
      <c r="G145" s="1546"/>
    </row>
    <row r="146" spans="1:7">
      <c r="A146" s="568"/>
      <c r="B146" s="1558"/>
      <c r="C146" s="1559"/>
      <c r="D146" s="1523"/>
      <c r="E146" s="1543"/>
      <c r="F146" s="1440"/>
      <c r="G146" s="1546"/>
    </row>
    <row r="147" spans="1:7">
      <c r="A147" s="568"/>
      <c r="B147" s="1558"/>
      <c r="C147" s="1559"/>
      <c r="D147" s="1523"/>
      <c r="E147" s="1543"/>
      <c r="F147" s="1440"/>
      <c r="G147" s="1546"/>
    </row>
    <row r="148" spans="1:7">
      <c r="A148" s="568"/>
      <c r="B148" s="1558"/>
      <c r="C148" s="1559"/>
      <c r="D148" s="1523"/>
      <c r="E148" s="1543"/>
      <c r="F148" s="1440"/>
      <c r="G148" s="1546"/>
    </row>
    <row r="149" spans="1:7">
      <c r="A149" s="568"/>
      <c r="B149" s="1558"/>
      <c r="C149" s="1559"/>
      <c r="D149" s="1523"/>
      <c r="E149" s="1543"/>
      <c r="F149" s="1440"/>
      <c r="G149" s="1546"/>
    </row>
    <row r="150" spans="1:7">
      <c r="A150" s="568"/>
      <c r="B150" s="1558"/>
      <c r="C150" s="1559"/>
      <c r="D150" s="1523"/>
      <c r="E150" s="1543"/>
      <c r="F150" s="1440"/>
      <c r="G150" s="1546"/>
    </row>
    <row r="151" spans="1:7">
      <c r="A151" s="568"/>
      <c r="B151" s="1558"/>
      <c r="C151" s="1559"/>
      <c r="D151" s="1523"/>
      <c r="E151" s="1543"/>
      <c r="F151" s="1440"/>
      <c r="G151" s="1546"/>
    </row>
    <row r="152" spans="1:7">
      <c r="A152" s="568"/>
      <c r="B152" s="1558"/>
      <c r="C152" s="1559"/>
      <c r="D152" s="1523"/>
      <c r="E152" s="1543"/>
      <c r="F152" s="1440"/>
      <c r="G152" s="1546"/>
    </row>
    <row r="153" spans="1:7">
      <c r="A153" s="568"/>
      <c r="B153" s="1558"/>
      <c r="C153" s="1559"/>
      <c r="D153" s="1523"/>
      <c r="E153" s="1543"/>
      <c r="F153" s="1440"/>
      <c r="G153" s="1546"/>
    </row>
    <row r="154" spans="1:7">
      <c r="A154" s="568"/>
      <c r="B154" s="1558"/>
      <c r="C154" s="1559"/>
      <c r="D154" s="1523"/>
      <c r="E154" s="1543"/>
      <c r="F154" s="1440"/>
      <c r="G154" s="1546"/>
    </row>
    <row r="155" spans="1:7">
      <c r="A155" s="568"/>
      <c r="B155" s="1558"/>
      <c r="C155" s="1559"/>
      <c r="D155" s="1523"/>
      <c r="E155" s="1543"/>
      <c r="F155" s="1440"/>
      <c r="G155" s="1546"/>
    </row>
    <row r="156" spans="1:7">
      <c r="A156" s="568"/>
      <c r="B156" s="1558"/>
      <c r="C156" s="1559"/>
      <c r="D156" s="1523"/>
      <c r="E156" s="1543"/>
      <c r="F156" s="1440"/>
      <c r="G156" s="1546"/>
    </row>
    <row r="157" spans="1:7">
      <c r="A157" s="568"/>
      <c r="B157" s="1558"/>
      <c r="C157" s="1559"/>
      <c r="D157" s="1523"/>
      <c r="E157" s="1543"/>
      <c r="F157" s="1440"/>
      <c r="G157" s="1546"/>
    </row>
    <row r="158" spans="1:7">
      <c r="A158" s="568"/>
      <c r="B158" s="1558"/>
      <c r="C158" s="1559"/>
      <c r="D158" s="1523"/>
      <c r="E158" s="1543"/>
      <c r="F158" s="1549"/>
      <c r="G158" s="1441"/>
    </row>
    <row r="159" spans="1:7">
      <c r="A159" s="568"/>
      <c r="B159" s="1558"/>
      <c r="C159" s="1559"/>
      <c r="D159" s="1523"/>
      <c r="E159" s="1543"/>
      <c r="F159" s="1549"/>
      <c r="G159" s="1441"/>
    </row>
    <row r="160" spans="1:7">
      <c r="A160" s="568"/>
      <c r="B160" s="1558"/>
      <c r="C160" s="1559"/>
      <c r="D160" s="1523"/>
      <c r="E160" s="1543"/>
      <c r="F160" s="1440"/>
      <c r="G160" s="1546"/>
    </row>
    <row r="161" spans="1:7">
      <c r="A161" s="568"/>
      <c r="B161" s="1558"/>
      <c r="C161" s="1559"/>
      <c r="D161" s="1523"/>
      <c r="E161" s="1543"/>
      <c r="F161" s="1440"/>
      <c r="G161" s="1546"/>
    </row>
    <row r="162" spans="1:7">
      <c r="A162" s="568"/>
      <c r="B162" s="1558"/>
      <c r="C162" s="1559"/>
      <c r="D162" s="1523"/>
      <c r="E162" s="1543"/>
      <c r="F162" s="1440"/>
      <c r="G162" s="1546"/>
    </row>
    <row r="163" spans="1:7">
      <c r="A163" s="568"/>
      <c r="B163" s="1558"/>
      <c r="C163" s="1559"/>
      <c r="D163" s="1523"/>
      <c r="E163" s="1543"/>
      <c r="F163" s="1440"/>
      <c r="G163" s="1546"/>
    </row>
    <row r="164" spans="1:7">
      <c r="A164" s="568"/>
      <c r="B164" s="1558"/>
      <c r="C164" s="1559"/>
      <c r="D164" s="1523"/>
      <c r="E164" s="1543"/>
      <c r="F164" s="1440"/>
      <c r="G164" s="1546"/>
    </row>
    <row r="165" spans="1:7">
      <c r="A165" s="568"/>
      <c r="B165" s="1558"/>
      <c r="C165" s="1559"/>
      <c r="D165" s="1523"/>
      <c r="E165" s="1543"/>
      <c r="F165" s="1440"/>
      <c r="G165" s="1546"/>
    </row>
    <row r="166" spans="1:7">
      <c r="A166" s="568"/>
      <c r="B166" s="1558"/>
      <c r="C166" s="1559"/>
      <c r="D166" s="1523"/>
      <c r="E166" s="1543"/>
      <c r="F166" s="1440"/>
      <c r="G166" s="1546"/>
    </row>
    <row r="167" spans="1:7">
      <c r="A167" s="568"/>
      <c r="B167" s="1558"/>
      <c r="C167" s="1559"/>
      <c r="D167" s="1523"/>
      <c r="E167" s="1543"/>
      <c r="F167" s="1440"/>
      <c r="G167" s="1546"/>
    </row>
    <row r="168" spans="1:7">
      <c r="A168" s="568"/>
      <c r="B168" s="1558"/>
      <c r="C168" s="1559"/>
      <c r="D168" s="1523"/>
      <c r="E168" s="1543"/>
      <c r="F168" s="1440"/>
      <c r="G168" s="1546"/>
    </row>
    <row r="169" spans="1:7">
      <c r="A169" s="568"/>
      <c r="B169" s="1558"/>
      <c r="C169" s="1559"/>
      <c r="D169" s="1523"/>
      <c r="E169" s="1543"/>
      <c r="F169" s="1440"/>
      <c r="G169" s="1546"/>
    </row>
    <row r="170" spans="1:7">
      <c r="A170" s="568"/>
      <c r="B170" s="1558"/>
      <c r="C170" s="1559"/>
      <c r="D170" s="1523"/>
      <c r="E170" s="1543"/>
      <c r="F170" s="1440"/>
      <c r="G170" s="1546"/>
    </row>
    <row r="171" spans="1:7">
      <c r="A171" s="568"/>
      <c r="B171" s="1558"/>
      <c r="C171" s="1559"/>
      <c r="D171" s="1523"/>
      <c r="E171" s="1543"/>
      <c r="F171" s="1440"/>
      <c r="G171" s="1546"/>
    </row>
    <row r="172" spans="1:7">
      <c r="A172" s="568"/>
      <c r="B172" s="1558"/>
      <c r="C172" s="1559"/>
      <c r="D172" s="1523"/>
      <c r="E172" s="1543"/>
      <c r="F172" s="1440"/>
      <c r="G172" s="1546"/>
    </row>
    <row r="173" spans="1:7">
      <c r="A173" s="568"/>
      <c r="B173" s="1558"/>
      <c r="C173" s="1559"/>
      <c r="D173" s="1523"/>
      <c r="E173" s="1543"/>
      <c r="F173" s="1440"/>
      <c r="G173" s="1546"/>
    </row>
    <row r="174" spans="1:7">
      <c r="A174" s="568"/>
      <c r="B174" s="1558"/>
      <c r="C174" s="1559"/>
      <c r="D174" s="1523"/>
      <c r="E174" s="1543"/>
      <c r="F174" s="1549"/>
      <c r="G174" s="1441"/>
    </row>
    <row r="175" spans="1:7">
      <c r="A175" s="568"/>
      <c r="B175" s="1558"/>
      <c r="C175" s="1559"/>
      <c r="D175" s="1523"/>
      <c r="E175" s="1543"/>
      <c r="F175" s="1440"/>
      <c r="G175" s="1546"/>
    </row>
    <row r="176" spans="1:7">
      <c r="A176" s="568"/>
      <c r="B176" s="1558"/>
      <c r="C176" s="1559"/>
      <c r="D176" s="1523"/>
      <c r="E176" s="1543"/>
      <c r="F176" s="1440"/>
      <c r="G176" s="1546"/>
    </row>
    <row r="177" spans="1:7">
      <c r="A177" s="568"/>
      <c r="B177" s="1558"/>
      <c r="C177" s="1559"/>
      <c r="D177" s="1523"/>
      <c r="E177" s="1543"/>
      <c r="F177" s="1440"/>
      <c r="G177" s="1546"/>
    </row>
    <row r="178" spans="1:7">
      <c r="A178" s="568"/>
      <c r="B178" s="1558"/>
      <c r="C178" s="1559"/>
      <c r="D178" s="1523"/>
      <c r="E178" s="1543"/>
      <c r="F178" s="1440"/>
      <c r="G178" s="1546"/>
    </row>
    <row r="179" spans="1:7">
      <c r="A179" s="568"/>
      <c r="B179" s="1558"/>
      <c r="C179" s="1559"/>
      <c r="D179" s="1523"/>
      <c r="E179" s="1543"/>
      <c r="F179" s="1440"/>
      <c r="G179" s="1546"/>
    </row>
    <row r="180" spans="1:7">
      <c r="A180" s="568"/>
      <c r="B180" s="1558"/>
      <c r="C180" s="1559"/>
      <c r="D180" s="1523"/>
      <c r="E180" s="1543"/>
      <c r="F180" s="1440"/>
      <c r="G180" s="1546"/>
    </row>
    <row r="181" spans="1:7">
      <c r="A181" s="568"/>
      <c r="B181" s="1558"/>
      <c r="C181" s="1559"/>
      <c r="D181" s="1523"/>
      <c r="E181" s="1543"/>
      <c r="F181" s="1440"/>
      <c r="G181" s="1546"/>
    </row>
    <row r="182" spans="1:7">
      <c r="A182" s="568"/>
      <c r="B182" s="1558"/>
      <c r="C182" s="1559"/>
      <c r="D182" s="1523"/>
      <c r="E182" s="1543"/>
      <c r="F182" s="1440"/>
      <c r="G182" s="1546"/>
    </row>
    <row r="183" spans="1:7">
      <c r="A183" s="568"/>
      <c r="B183" s="1558"/>
      <c r="C183" s="1559"/>
      <c r="D183" s="1523"/>
      <c r="E183" s="1543"/>
      <c r="F183" s="1440"/>
      <c r="G183" s="1546"/>
    </row>
    <row r="184" spans="1:7">
      <c r="A184" s="568"/>
      <c r="B184" s="1558"/>
      <c r="C184" s="1559"/>
      <c r="D184" s="1523"/>
      <c r="E184" s="1543"/>
      <c r="F184" s="1440"/>
      <c r="G184" s="1546"/>
    </row>
    <row r="185" spans="1:7">
      <c r="A185" s="568"/>
      <c r="B185" s="1558"/>
      <c r="C185" s="1559"/>
      <c r="D185" s="1523"/>
      <c r="E185" s="1543"/>
      <c r="F185" s="1440"/>
      <c r="G185" s="1546"/>
    </row>
    <row r="186" spans="1:7">
      <c r="A186" s="568"/>
      <c r="B186" s="1558"/>
      <c r="C186" s="1559"/>
      <c r="D186" s="1523"/>
      <c r="E186" s="1543"/>
      <c r="F186" s="1440"/>
      <c r="G186" s="1546"/>
    </row>
    <row r="187" spans="1:7">
      <c r="A187" s="568"/>
      <c r="B187" s="1558"/>
      <c r="C187" s="1559"/>
      <c r="D187" s="1523"/>
      <c r="E187" s="1543"/>
      <c r="F187" s="1549"/>
      <c r="G187" s="1441"/>
    </row>
    <row r="188" spans="1:7" ht="16" thickBot="1">
      <c r="A188" s="568"/>
      <c r="B188" s="1561"/>
      <c r="C188" s="1562"/>
      <c r="D188" s="1563"/>
      <c r="E188" s="1564"/>
      <c r="F188" s="1565"/>
      <c r="G188" s="1442"/>
    </row>
    <row r="189" spans="1:7">
      <c r="A189" s="568"/>
      <c r="B189" s="570" t="s">
        <v>3504</v>
      </c>
      <c r="C189" s="1566"/>
      <c r="D189" s="1566"/>
      <c r="E189" s="1566"/>
      <c r="F189" s="1567"/>
      <c r="G189" s="1567"/>
    </row>
    <row r="190" spans="1:7">
      <c r="A190" s="568"/>
      <c r="B190" s="568"/>
      <c r="C190" s="1523"/>
      <c r="D190" s="1523"/>
      <c r="E190" s="1523"/>
      <c r="F190" s="1440"/>
      <c r="G190" s="1440"/>
    </row>
    <row r="191" spans="1:7">
      <c r="A191" s="568"/>
      <c r="B191" s="568"/>
      <c r="C191" s="1523"/>
      <c r="D191" s="1523" t="s">
        <v>3505</v>
      </c>
      <c r="E191" s="1523"/>
      <c r="F191" s="1440"/>
      <c r="G191" s="1440"/>
    </row>
    <row r="192" spans="1:7">
      <c r="A192" s="568"/>
      <c r="B192" s="568"/>
      <c r="C192" s="1523"/>
      <c r="D192" s="1523"/>
      <c r="E192" s="1523"/>
      <c r="F192" s="1440"/>
      <c r="G192" s="1440"/>
    </row>
    <row r="193" spans="1:7">
      <c r="A193" s="568"/>
      <c r="B193" s="568"/>
      <c r="C193" s="1523"/>
      <c r="D193" s="1523"/>
      <c r="E193" s="1523"/>
      <c r="F193" s="1440"/>
      <c r="G193" s="1440"/>
    </row>
    <row r="194" spans="1:7">
      <c r="A194" s="568"/>
      <c r="B194" s="568"/>
      <c r="C194" s="1523"/>
      <c r="D194" s="1523"/>
      <c r="E194" s="1523"/>
      <c r="F194" s="1440"/>
      <c r="G194" s="1440"/>
    </row>
    <row r="195" spans="1:7">
      <c r="A195" s="568"/>
      <c r="B195" s="568"/>
      <c r="C195" s="1523"/>
      <c r="D195" s="1523"/>
      <c r="E195" s="1523"/>
      <c r="F195" s="1440"/>
      <c r="G195" s="1440"/>
    </row>
    <row r="196" spans="1:7">
      <c r="A196" s="568"/>
      <c r="B196" s="568"/>
      <c r="C196" s="1523"/>
      <c r="D196" s="1523"/>
      <c r="E196" s="1523"/>
      <c r="F196" s="1440"/>
      <c r="G196" s="1440"/>
    </row>
    <row r="197" spans="1:7">
      <c r="A197" s="568"/>
      <c r="B197" s="568"/>
      <c r="C197" s="1523"/>
      <c r="D197" s="1523"/>
      <c r="E197" s="1523"/>
      <c r="F197" s="1440"/>
      <c r="G197" s="1440"/>
    </row>
    <row r="198" spans="1:7">
      <c r="A198" s="568"/>
      <c r="B198" s="568"/>
      <c r="C198" s="1523"/>
      <c r="D198" s="1523"/>
      <c r="E198" s="1523"/>
      <c r="F198" s="1440"/>
      <c r="G198" s="1440"/>
    </row>
    <row r="199" spans="1:7">
      <c r="A199" s="568"/>
      <c r="B199" s="568"/>
      <c r="C199" s="1523"/>
      <c r="D199" s="1523"/>
      <c r="E199" s="1523"/>
      <c r="F199" s="1440"/>
      <c r="G199" s="1440"/>
    </row>
    <row r="200" spans="1:7">
      <c r="A200" s="568"/>
      <c r="B200" s="568"/>
      <c r="C200" s="1523"/>
      <c r="D200" s="1523"/>
      <c r="E200" s="1523"/>
      <c r="F200" s="1440"/>
      <c r="G200" s="1440"/>
    </row>
    <row r="201" spans="1:7">
      <c r="A201" s="568"/>
      <c r="B201" s="568"/>
      <c r="C201" s="1523"/>
      <c r="D201" s="1523"/>
      <c r="E201" s="1523"/>
      <c r="F201" s="1440"/>
      <c r="G201" s="1440"/>
    </row>
    <row r="202" spans="1:7">
      <c r="A202" s="568"/>
      <c r="B202" s="568"/>
      <c r="C202" s="1523"/>
      <c r="D202" s="1523"/>
      <c r="E202" s="1523"/>
      <c r="F202" s="1440"/>
      <c r="G202" s="1440"/>
    </row>
    <row r="203" spans="1:7">
      <c r="A203" s="568"/>
      <c r="B203" s="568"/>
      <c r="C203" s="1523"/>
      <c r="D203" s="1523"/>
      <c r="E203" s="1523"/>
      <c r="F203" s="1440"/>
      <c r="G203" s="1440"/>
    </row>
    <row r="204" spans="1:7">
      <c r="A204" s="568"/>
      <c r="B204" s="568"/>
      <c r="C204" s="1523"/>
      <c r="D204" s="1523"/>
      <c r="E204" s="1523"/>
      <c r="F204" s="1440"/>
      <c r="G204" s="1440"/>
    </row>
    <row r="205" spans="1:7">
      <c r="A205" s="568"/>
      <c r="B205" s="568"/>
      <c r="C205" s="1523"/>
      <c r="D205" s="1523"/>
      <c r="E205" s="1523"/>
      <c r="F205" s="1440"/>
      <c r="G205" s="1440"/>
    </row>
    <row r="206" spans="1:7">
      <c r="A206" s="568"/>
      <c r="B206" s="568"/>
      <c r="C206" s="1523"/>
      <c r="D206" s="1523"/>
      <c r="E206" s="1523"/>
      <c r="F206" s="1440"/>
      <c r="G206" s="1440"/>
    </row>
    <row r="207" spans="1:7">
      <c r="A207" s="568"/>
      <c r="B207" s="568"/>
      <c r="C207" s="1523"/>
      <c r="D207" s="1523"/>
      <c r="E207" s="1523"/>
      <c r="F207" s="1440"/>
      <c r="G207" s="1440"/>
    </row>
    <row r="208" spans="1:7">
      <c r="A208" s="568"/>
      <c r="B208" s="568"/>
      <c r="C208" s="1523"/>
      <c r="D208" s="1523"/>
      <c r="E208" s="1523"/>
      <c r="F208" s="1440"/>
      <c r="G208" s="1440"/>
    </row>
    <row r="209" spans="1:7">
      <c r="A209" s="568"/>
      <c r="B209" s="568"/>
      <c r="C209" s="1523"/>
      <c r="D209" s="1523"/>
      <c r="E209" s="1523"/>
      <c r="F209" s="1440"/>
      <c r="G209" s="1440"/>
    </row>
    <row r="210" spans="1:7">
      <c r="A210" s="568"/>
      <c r="B210" s="568"/>
      <c r="C210" s="1523"/>
      <c r="D210" s="1523"/>
      <c r="E210" s="1523"/>
      <c r="F210" s="1440"/>
      <c r="G210" s="1440"/>
    </row>
    <row r="211" spans="1:7">
      <c r="A211" s="568"/>
      <c r="B211" s="568"/>
      <c r="C211" s="1523"/>
      <c r="D211" s="1523"/>
      <c r="E211" s="1523"/>
      <c r="F211" s="1440"/>
      <c r="G211" s="1440"/>
    </row>
    <row r="212" spans="1:7">
      <c r="A212" s="568"/>
      <c r="B212" s="568"/>
      <c r="C212" s="1523"/>
      <c r="D212" s="1523"/>
      <c r="E212" s="1523"/>
      <c r="F212" s="1440"/>
      <c r="G212" s="1440"/>
    </row>
    <row r="213" spans="1:7">
      <c r="A213" s="568"/>
      <c r="B213" s="568"/>
      <c r="C213" s="1523"/>
      <c r="D213" s="1523"/>
      <c r="E213" s="1523"/>
      <c r="F213" s="1440"/>
      <c r="G213" s="1440"/>
    </row>
    <row r="214" spans="1:7">
      <c r="A214" s="568"/>
      <c r="B214" s="568"/>
      <c r="C214" s="1523"/>
      <c r="D214" s="1523"/>
      <c r="E214" s="1523"/>
      <c r="F214" s="1440"/>
      <c r="G214" s="1440"/>
    </row>
    <row r="215" spans="1:7">
      <c r="A215" s="568"/>
      <c r="B215" s="568"/>
      <c r="C215" s="1523"/>
      <c r="D215" s="1523"/>
      <c r="E215" s="1523"/>
      <c r="F215" s="1440"/>
      <c r="G215" s="1440"/>
    </row>
    <row r="216" spans="1:7">
      <c r="A216" s="568"/>
      <c r="B216" s="568"/>
      <c r="C216" s="1523"/>
      <c r="D216" s="1523"/>
      <c r="E216" s="1523"/>
      <c r="F216" s="1440"/>
      <c r="G216" s="1440"/>
    </row>
    <row r="217" spans="1:7">
      <c r="A217" s="568"/>
      <c r="B217" s="568"/>
      <c r="C217" s="1523"/>
      <c r="D217" s="1523"/>
      <c r="E217" s="1523"/>
      <c r="F217" s="1440"/>
      <c r="G217" s="1440"/>
    </row>
    <row r="218" spans="1:7">
      <c r="A218" s="568"/>
      <c r="B218" s="568"/>
      <c r="C218" s="1523"/>
      <c r="D218" s="1523"/>
      <c r="E218" s="1523"/>
      <c r="F218" s="1440"/>
      <c r="G218" s="1440"/>
    </row>
    <row r="219" spans="1:7">
      <c r="A219" s="568"/>
      <c r="B219" s="568"/>
      <c r="C219" s="1523"/>
      <c r="D219" s="1523"/>
      <c r="E219" s="1523"/>
      <c r="F219" s="1440"/>
      <c r="G219" s="1440"/>
    </row>
    <row r="220" spans="1:7">
      <c r="A220" s="568"/>
      <c r="B220" s="568"/>
      <c r="C220" s="1523"/>
      <c r="D220" s="1523"/>
      <c r="E220" s="1523"/>
      <c r="F220" s="1440"/>
      <c r="G220" s="1440"/>
    </row>
    <row r="221" spans="1:7">
      <c r="A221" s="568"/>
      <c r="B221" s="568"/>
      <c r="C221" s="1523"/>
      <c r="D221" s="1523"/>
      <c r="E221" s="1523"/>
      <c r="F221" s="1440"/>
      <c r="G221" s="1440"/>
    </row>
    <row r="222" spans="1:7">
      <c r="A222" s="568"/>
      <c r="B222" s="568"/>
      <c r="C222" s="1523"/>
      <c r="D222" s="1523"/>
      <c r="E222" s="1523"/>
      <c r="F222" s="1440"/>
      <c r="G222" s="1440"/>
    </row>
    <row r="223" spans="1:7">
      <c r="A223" s="568"/>
      <c r="B223" s="568"/>
      <c r="C223" s="1523"/>
      <c r="D223" s="1523"/>
      <c r="E223" s="1523"/>
      <c r="F223" s="1440"/>
      <c r="G223" s="1440"/>
    </row>
    <row r="224" spans="1:7">
      <c r="A224" s="568"/>
      <c r="B224" s="568"/>
      <c r="C224" s="1523"/>
      <c r="D224" s="1523"/>
      <c r="E224" s="1523"/>
      <c r="F224" s="1440"/>
      <c r="G224" s="1440"/>
    </row>
    <row r="225" spans="1:7">
      <c r="A225" s="568"/>
      <c r="B225" s="568"/>
      <c r="C225" s="1523"/>
      <c r="D225" s="1523"/>
      <c r="E225" s="1523"/>
      <c r="F225" s="1440"/>
      <c r="G225" s="1440"/>
    </row>
    <row r="226" spans="1:7">
      <c r="A226" s="568"/>
      <c r="B226" s="568"/>
      <c r="C226" s="1523"/>
      <c r="D226" s="1523"/>
      <c r="E226" s="1523"/>
      <c r="F226" s="1440"/>
      <c r="G226" s="1440"/>
    </row>
    <row r="227" spans="1:7">
      <c r="A227" s="568"/>
      <c r="B227" s="568"/>
      <c r="C227" s="1523"/>
      <c r="D227" s="1523"/>
      <c r="E227" s="1523"/>
      <c r="F227" s="1440"/>
      <c r="G227" s="1440"/>
    </row>
    <row r="228" spans="1:7">
      <c r="A228" s="568"/>
      <c r="B228" s="568"/>
      <c r="C228" s="1523"/>
      <c r="D228" s="1523"/>
      <c r="E228" s="1523"/>
      <c r="F228" s="1440"/>
      <c r="G228" s="1440"/>
    </row>
  </sheetData>
  <printOptions horizontalCentered="1"/>
  <pageMargins left="0.5" right="0.5" top="0.5" bottom="0.5" header="0.5" footer="0.5"/>
  <pageSetup scale="67" fitToHeight="3" orientation="portrait" r:id="rId1"/>
  <headerFooter alignWithMargins="0"/>
  <rowBreaks count="1" manualBreakCount="1">
    <brk id="6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Button 1">
              <controlPr locked="0" defaultSize="0" autoFill="0" autoLine="0" autoPict="0">
                <anchor moveWithCells="1" sizeWithCells="1">
                  <from>
                    <xdr:col>3</xdr:col>
                    <xdr:colOff>3651250</xdr:colOff>
                    <xdr:row>127</xdr:row>
                    <xdr:rowOff>0</xdr:rowOff>
                  </from>
                  <to>
                    <xdr:col>4</xdr:col>
                    <xdr:colOff>501650</xdr:colOff>
                    <xdr:row>127</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15"/>
  <sheetViews>
    <sheetView defaultGridColor="0" colorId="22" zoomScale="75" zoomScaleNormal="75" workbookViewId="0">
      <pane xSplit="3" topLeftCell="D1" activePane="topRight" state="frozen"/>
      <selection pane="topRight" activeCell="G81" sqref="G81"/>
    </sheetView>
  </sheetViews>
  <sheetFormatPr defaultColWidth="9.84375" defaultRowHeight="15.5"/>
  <cols>
    <col min="1" max="1" width="4.84375" style="677" customWidth="1"/>
    <col min="2" max="2" width="6.84375" style="677" customWidth="1"/>
    <col min="3" max="3" width="35.84375" style="677" customWidth="1"/>
    <col min="4" max="4" width="20.07421875" style="677" customWidth="1"/>
    <col min="5" max="5" width="23.15234375" style="677" customWidth="1"/>
    <col min="6" max="6" width="19.07421875" style="677" customWidth="1"/>
    <col min="7" max="9" width="15.84375" style="677" customWidth="1"/>
    <col min="10" max="10" width="16.84375" style="677" customWidth="1"/>
    <col min="11" max="11" width="15.61328125" style="677" bestFit="1" customWidth="1"/>
    <col min="12" max="16384" width="9.84375" style="677"/>
  </cols>
  <sheetData>
    <row r="1" spans="1:10">
      <c r="A1" s="756" t="str">
        <f>'Data Sheet'!A58</f>
        <v>Annual Report of VERIZON NEW YORK INC.                                                                 For the period ending DECEMBER 31, 2021</v>
      </c>
      <c r="B1" s="568"/>
      <c r="C1" s="568"/>
      <c r="D1" s="568"/>
      <c r="E1" s="568"/>
      <c r="F1" s="568"/>
      <c r="G1" s="568"/>
      <c r="H1" s="568"/>
      <c r="I1" s="568"/>
      <c r="J1" s="568"/>
    </row>
    <row r="2" spans="1:10">
      <c r="A2" s="1221"/>
      <c r="B2" s="636"/>
      <c r="C2" s="636"/>
      <c r="D2" s="636"/>
      <c r="E2" s="636"/>
      <c r="F2" s="636"/>
      <c r="G2" s="636"/>
      <c r="H2" s="636"/>
      <c r="I2" s="636"/>
      <c r="J2" s="637"/>
    </row>
    <row r="3" spans="1:10">
      <c r="A3" s="1229"/>
      <c r="B3" s="1214" t="s">
        <v>1453</v>
      </c>
      <c r="C3" s="570"/>
      <c r="D3" s="570"/>
      <c r="E3" s="570"/>
      <c r="F3" s="570"/>
      <c r="G3" s="570"/>
      <c r="H3" s="570"/>
      <c r="I3" s="570"/>
      <c r="J3" s="643"/>
    </row>
    <row r="4" spans="1:10">
      <c r="A4" s="1232"/>
      <c r="B4" s="1214"/>
      <c r="C4" s="570"/>
      <c r="D4" s="570"/>
      <c r="E4" s="568"/>
      <c r="F4" s="568"/>
      <c r="G4" s="568"/>
      <c r="H4" s="568"/>
      <c r="I4" s="568"/>
      <c r="J4" s="641"/>
    </row>
    <row r="5" spans="1:10">
      <c r="A5" s="1492" t="s">
        <v>1998</v>
      </c>
      <c r="B5" s="568" t="s">
        <v>1454</v>
      </c>
      <c r="C5" s="568"/>
      <c r="D5" s="568"/>
      <c r="E5" s="568"/>
      <c r="F5" s="1225" t="s">
        <v>1455</v>
      </c>
      <c r="G5" s="568"/>
      <c r="H5" s="568"/>
      <c r="I5" s="568"/>
      <c r="J5" s="641"/>
    </row>
    <row r="6" spans="1:10">
      <c r="A6" s="1229"/>
      <c r="B6" s="568" t="s">
        <v>684</v>
      </c>
      <c r="C6" s="568"/>
      <c r="D6" s="568"/>
      <c r="E6" s="568"/>
      <c r="F6" s="1225" t="s">
        <v>685</v>
      </c>
      <c r="G6" s="568"/>
      <c r="H6" s="568"/>
      <c r="I6" s="570"/>
      <c r="J6" s="643"/>
    </row>
    <row r="7" spans="1:10">
      <c r="A7" s="1229"/>
      <c r="B7" s="568" t="s">
        <v>686</v>
      </c>
      <c r="C7" s="568"/>
      <c r="D7" s="568"/>
      <c r="E7" s="568"/>
      <c r="F7" s="1225" t="s">
        <v>687</v>
      </c>
      <c r="G7" s="568"/>
      <c r="H7" s="568"/>
      <c r="I7" s="568"/>
      <c r="J7" s="641"/>
    </row>
    <row r="8" spans="1:10">
      <c r="A8" s="1229"/>
      <c r="B8" s="568" t="s">
        <v>688</v>
      </c>
      <c r="C8" s="568"/>
      <c r="D8" s="568"/>
      <c r="E8" s="568"/>
      <c r="F8" s="1225" t="s">
        <v>689</v>
      </c>
      <c r="G8" s="568"/>
      <c r="H8" s="568"/>
      <c r="I8" s="568"/>
      <c r="J8" s="641"/>
    </row>
    <row r="9" spans="1:10">
      <c r="A9" s="1229"/>
      <c r="B9" s="568"/>
      <c r="C9" s="568"/>
      <c r="D9" s="568"/>
      <c r="E9" s="568"/>
      <c r="F9" s="1225" t="s">
        <v>690</v>
      </c>
      <c r="G9" s="568"/>
      <c r="H9" s="568"/>
      <c r="I9" s="568"/>
      <c r="J9" s="641"/>
    </row>
    <row r="10" spans="1:10">
      <c r="A10" s="1492" t="s">
        <v>2012</v>
      </c>
      <c r="B10" s="568" t="s">
        <v>691</v>
      </c>
      <c r="C10" s="568"/>
      <c r="D10" s="568"/>
      <c r="E10" s="568"/>
      <c r="F10" s="1225" t="s">
        <v>692</v>
      </c>
      <c r="G10" s="568"/>
      <c r="H10" s="568"/>
      <c r="I10" s="568"/>
      <c r="J10" s="641"/>
    </row>
    <row r="11" spans="1:10">
      <c r="A11" s="1229"/>
      <c r="B11" s="568" t="s">
        <v>693</v>
      </c>
      <c r="C11" s="568"/>
      <c r="D11" s="568"/>
      <c r="E11" s="568"/>
      <c r="F11" s="1225" t="s">
        <v>694</v>
      </c>
      <c r="G11" s="568"/>
      <c r="H11" s="568"/>
      <c r="I11" s="568"/>
      <c r="J11" s="641"/>
    </row>
    <row r="12" spans="1:10">
      <c r="A12" s="1229"/>
      <c r="B12" s="568"/>
      <c r="C12" s="568"/>
      <c r="D12" s="568"/>
      <c r="E12" s="568"/>
      <c r="F12" s="1225" t="s">
        <v>695</v>
      </c>
      <c r="G12" s="568"/>
      <c r="H12" s="568"/>
      <c r="I12" s="568"/>
      <c r="J12" s="641"/>
    </row>
    <row r="13" spans="1:10">
      <c r="A13" s="1492" t="s">
        <v>1360</v>
      </c>
      <c r="B13" s="568" t="s">
        <v>364</v>
      </c>
      <c r="C13" s="568"/>
      <c r="D13" s="568"/>
      <c r="E13" s="568"/>
      <c r="F13" s="1225" t="s">
        <v>365</v>
      </c>
      <c r="G13" s="568"/>
      <c r="H13" s="568"/>
      <c r="I13" s="568"/>
      <c r="J13" s="641"/>
    </row>
    <row r="14" spans="1:10">
      <c r="A14" s="1229"/>
      <c r="B14" s="568"/>
      <c r="C14" s="568"/>
      <c r="D14" s="568"/>
      <c r="E14" s="568"/>
      <c r="F14" s="1225" t="s">
        <v>366</v>
      </c>
      <c r="G14" s="568"/>
      <c r="H14" s="568"/>
      <c r="I14" s="568"/>
      <c r="J14" s="641"/>
    </row>
    <row r="15" spans="1:10">
      <c r="A15" s="1229"/>
      <c r="B15" s="568"/>
      <c r="C15" s="568"/>
      <c r="D15" s="568"/>
      <c r="E15" s="568"/>
      <c r="F15" s="1225"/>
      <c r="G15" s="568"/>
      <c r="H15" s="568"/>
      <c r="I15" s="568"/>
      <c r="J15" s="641"/>
    </row>
    <row r="16" spans="1:10">
      <c r="A16" s="1518"/>
      <c r="B16" s="636"/>
      <c r="C16" s="636"/>
      <c r="D16" s="1568" t="s">
        <v>1049</v>
      </c>
      <c r="E16" s="1569" t="s">
        <v>367</v>
      </c>
      <c r="F16" s="1569"/>
      <c r="G16" s="1570" t="s">
        <v>368</v>
      </c>
      <c r="H16" s="1571"/>
      <c r="I16" s="1568" t="s">
        <v>369</v>
      </c>
      <c r="J16" s="638" t="s">
        <v>1049</v>
      </c>
    </row>
    <row r="17" spans="1:10">
      <c r="A17" s="1519"/>
      <c r="B17" s="568"/>
      <c r="C17" s="568"/>
      <c r="D17" s="1572" t="s">
        <v>370</v>
      </c>
      <c r="E17" s="1294" t="s">
        <v>371</v>
      </c>
      <c r="F17" s="1492" t="s">
        <v>371</v>
      </c>
      <c r="G17" s="1573" t="s">
        <v>372</v>
      </c>
      <c r="H17" s="1568" t="s">
        <v>373</v>
      </c>
      <c r="I17" s="1572" t="s">
        <v>1209</v>
      </c>
      <c r="J17" s="642" t="s">
        <v>374</v>
      </c>
    </row>
    <row r="18" spans="1:10">
      <c r="A18" s="1572" t="s">
        <v>35</v>
      </c>
      <c r="B18" s="568"/>
      <c r="C18" s="1294" t="s">
        <v>375</v>
      </c>
      <c r="D18" s="1572" t="s">
        <v>376</v>
      </c>
      <c r="E18" s="1294" t="s">
        <v>377</v>
      </c>
      <c r="F18" s="1492" t="s">
        <v>378</v>
      </c>
      <c r="G18" s="1492" t="s">
        <v>379</v>
      </c>
      <c r="H18" s="1572" t="s">
        <v>378</v>
      </c>
      <c r="I18" s="642" t="s">
        <v>380</v>
      </c>
      <c r="J18" s="642" t="s">
        <v>376</v>
      </c>
    </row>
    <row r="19" spans="1:10">
      <c r="A19" s="1572" t="s">
        <v>47</v>
      </c>
      <c r="B19" s="568"/>
      <c r="C19" s="1294" t="s">
        <v>381</v>
      </c>
      <c r="D19" s="1572" t="s">
        <v>463</v>
      </c>
      <c r="E19" s="1294" t="s">
        <v>464</v>
      </c>
      <c r="F19" s="1492" t="s">
        <v>61</v>
      </c>
      <c r="G19" s="1492" t="s">
        <v>62</v>
      </c>
      <c r="H19" s="1572" t="s">
        <v>63</v>
      </c>
      <c r="I19" s="642" t="s">
        <v>64</v>
      </c>
      <c r="J19" s="642" t="s">
        <v>65</v>
      </c>
    </row>
    <row r="20" spans="1:10">
      <c r="A20" s="1574"/>
      <c r="B20" s="1299"/>
      <c r="C20" s="1300"/>
      <c r="D20" s="1574"/>
      <c r="E20" s="1300"/>
      <c r="F20" s="1299"/>
      <c r="G20" s="1299"/>
      <c r="H20" s="1574"/>
      <c r="I20" s="1301"/>
      <c r="J20" s="1301"/>
    </row>
    <row r="21" spans="1:10">
      <c r="A21" s="1229"/>
      <c r="B21" s="1575" t="s">
        <v>382</v>
      </c>
      <c r="C21" s="568"/>
      <c r="D21" s="1519"/>
      <c r="E21" s="568"/>
      <c r="F21" s="1229"/>
      <c r="G21" s="1229"/>
      <c r="H21" s="1229"/>
      <c r="I21" s="1519"/>
      <c r="J21" s="1519"/>
    </row>
    <row r="22" spans="1:10">
      <c r="A22" s="1229"/>
      <c r="B22" s="1575" t="s">
        <v>383</v>
      </c>
      <c r="C22" s="568"/>
      <c r="D22" s="1519"/>
      <c r="E22" s="568"/>
      <c r="F22" s="1229"/>
      <c r="G22" s="1229"/>
      <c r="H22" s="1229"/>
      <c r="I22" s="1519"/>
      <c r="J22" s="1519"/>
    </row>
    <row r="23" spans="1:10">
      <c r="A23" s="1492" t="s">
        <v>466</v>
      </c>
      <c r="B23" s="1576" t="s">
        <v>384</v>
      </c>
      <c r="C23" s="568" t="s">
        <v>385</v>
      </c>
      <c r="D23" s="822">
        <v>58168703.07</v>
      </c>
      <c r="E23" s="1019"/>
      <c r="F23" s="1020">
        <v>99541</v>
      </c>
      <c r="G23" s="1021"/>
      <c r="H23" s="1020">
        <v>0</v>
      </c>
      <c r="I23" s="1022">
        <v>0</v>
      </c>
      <c r="J23" s="1577">
        <f t="shared" ref="J23:J34" si="0">D23+SUM(E23:F23)-SUM(G23:H23)+I23</f>
        <v>58268244.07</v>
      </c>
    </row>
    <row r="24" spans="1:10">
      <c r="A24" s="1492" t="s">
        <v>955</v>
      </c>
      <c r="B24" s="1576" t="s">
        <v>386</v>
      </c>
      <c r="C24" s="568" t="s">
        <v>387</v>
      </c>
      <c r="D24" s="822">
        <v>76954450.489999995</v>
      </c>
      <c r="E24" s="1023"/>
      <c r="F24" s="1020">
        <v>74021</v>
      </c>
      <c r="G24" s="1024"/>
      <c r="H24" s="1020">
        <v>0</v>
      </c>
      <c r="I24" s="1022">
        <v>0</v>
      </c>
      <c r="J24" s="1578">
        <f t="shared" si="0"/>
        <v>77028471.489999995</v>
      </c>
    </row>
    <row r="25" spans="1:10">
      <c r="A25" s="1492" t="s">
        <v>1195</v>
      </c>
      <c r="B25" s="1576" t="s">
        <v>388</v>
      </c>
      <c r="C25" s="568" t="s">
        <v>389</v>
      </c>
      <c r="D25" s="822">
        <v>0</v>
      </c>
      <c r="E25" s="1023"/>
      <c r="F25" s="1020">
        <v>0</v>
      </c>
      <c r="G25" s="1024"/>
      <c r="H25" s="1020">
        <v>0</v>
      </c>
      <c r="I25" s="1022">
        <v>0</v>
      </c>
      <c r="J25" s="1578">
        <f t="shared" si="0"/>
        <v>0</v>
      </c>
    </row>
    <row r="26" spans="1:10">
      <c r="A26" s="1492" t="s">
        <v>70</v>
      </c>
      <c r="B26" s="1576" t="s">
        <v>390</v>
      </c>
      <c r="C26" s="568" t="s">
        <v>391</v>
      </c>
      <c r="D26" s="822">
        <v>203551475.80000001</v>
      </c>
      <c r="E26" s="1023"/>
      <c r="F26" s="1020">
        <v>12273187</v>
      </c>
      <c r="G26" s="1024"/>
      <c r="H26" s="1020">
        <v>-2940724</v>
      </c>
      <c r="I26" s="1022">
        <v>-5881447.7500000298</v>
      </c>
      <c r="J26" s="1578">
        <f t="shared" si="0"/>
        <v>212883939.04999998</v>
      </c>
    </row>
    <row r="27" spans="1:10">
      <c r="A27" s="1492" t="s">
        <v>71</v>
      </c>
      <c r="B27" s="1576" t="s">
        <v>392</v>
      </c>
      <c r="C27" s="568" t="s">
        <v>393</v>
      </c>
      <c r="D27" s="822">
        <v>0</v>
      </c>
      <c r="E27" s="1023"/>
      <c r="F27" s="1020">
        <v>0</v>
      </c>
      <c r="G27" s="1024"/>
      <c r="H27" s="1020">
        <v>0</v>
      </c>
      <c r="I27" s="1022">
        <v>0</v>
      </c>
      <c r="J27" s="1578">
        <f t="shared" si="0"/>
        <v>0</v>
      </c>
    </row>
    <row r="28" spans="1:10">
      <c r="A28" s="1492" t="s">
        <v>474</v>
      </c>
      <c r="B28" s="1576" t="s">
        <v>394</v>
      </c>
      <c r="C28" s="568" t="s">
        <v>395</v>
      </c>
      <c r="D28" s="822">
        <v>0</v>
      </c>
      <c r="E28" s="1023"/>
      <c r="F28" s="1020">
        <v>0</v>
      </c>
      <c r="G28" s="1024"/>
      <c r="H28" s="1020">
        <v>0</v>
      </c>
      <c r="I28" s="1022">
        <v>0</v>
      </c>
      <c r="J28" s="1578">
        <f t="shared" si="0"/>
        <v>0</v>
      </c>
    </row>
    <row r="29" spans="1:10">
      <c r="A29" s="1492" t="s">
        <v>477</v>
      </c>
      <c r="B29" s="1576" t="s">
        <v>396</v>
      </c>
      <c r="C29" s="568" t="s">
        <v>397</v>
      </c>
      <c r="D29" s="822">
        <v>3494480413.5799999</v>
      </c>
      <c r="E29" s="1023"/>
      <c r="F29" s="1020">
        <v>100502624</v>
      </c>
      <c r="G29" s="1024"/>
      <c r="H29" s="1020">
        <v>-2311567</v>
      </c>
      <c r="I29" s="1022">
        <v>-3238396.8400001144</v>
      </c>
      <c r="J29" s="1578">
        <f t="shared" si="0"/>
        <v>3594056207.7399998</v>
      </c>
    </row>
    <row r="30" spans="1:10">
      <c r="A30" s="1492" t="s">
        <v>2204</v>
      </c>
      <c r="B30" s="1576" t="s">
        <v>398</v>
      </c>
      <c r="C30" s="568" t="s">
        <v>399</v>
      </c>
      <c r="D30" s="822">
        <v>5285313.59</v>
      </c>
      <c r="E30" s="1023"/>
      <c r="F30" s="1020">
        <v>1465778</v>
      </c>
      <c r="G30" s="1024"/>
      <c r="H30" s="1020">
        <v>-138893</v>
      </c>
      <c r="I30" s="1022">
        <v>-81815.280000000261</v>
      </c>
      <c r="J30" s="1578">
        <f t="shared" si="0"/>
        <v>6808169.3099999996</v>
      </c>
    </row>
    <row r="31" spans="1:10">
      <c r="A31" s="1492" t="s">
        <v>335</v>
      </c>
      <c r="B31" s="1576" t="s">
        <v>400</v>
      </c>
      <c r="C31" s="568" t="s">
        <v>401</v>
      </c>
      <c r="D31" s="822">
        <v>5999255.3000000007</v>
      </c>
      <c r="E31" s="1023"/>
      <c r="F31" s="1020">
        <v>148125</v>
      </c>
      <c r="G31" s="1024"/>
      <c r="H31" s="1020">
        <v>-14557</v>
      </c>
      <c r="I31" s="1022">
        <v>248181.63999999966</v>
      </c>
      <c r="J31" s="1578">
        <f t="shared" si="0"/>
        <v>6410118.9400000004</v>
      </c>
    </row>
    <row r="32" spans="1:10">
      <c r="A32" s="1492" t="s">
        <v>72</v>
      </c>
      <c r="B32" s="1229"/>
      <c r="C32" s="568" t="s">
        <v>2388</v>
      </c>
      <c r="D32" s="822">
        <v>3553070.06</v>
      </c>
      <c r="E32" s="1023"/>
      <c r="F32" s="1020">
        <v>139002.72</v>
      </c>
      <c r="G32" s="1024"/>
      <c r="H32" s="1020">
        <v>-14557.26</v>
      </c>
      <c r="I32" s="1022">
        <v>248181.06999999983</v>
      </c>
      <c r="J32" s="1578">
        <f t="shared" si="0"/>
        <v>3954811.11</v>
      </c>
    </row>
    <row r="33" spans="1:10">
      <c r="A33" s="1492" t="s">
        <v>73</v>
      </c>
      <c r="B33" s="1229"/>
      <c r="C33" s="568" t="s">
        <v>2389</v>
      </c>
      <c r="D33" s="822">
        <v>2446185.2400000002</v>
      </c>
      <c r="E33" s="1023"/>
      <c r="F33" s="1020">
        <v>9122.59</v>
      </c>
      <c r="G33" s="1024"/>
      <c r="H33" s="1020">
        <v>0</v>
      </c>
      <c r="I33" s="1022">
        <v>0</v>
      </c>
      <c r="J33" s="1578">
        <f t="shared" si="0"/>
        <v>2455307.83</v>
      </c>
    </row>
    <row r="34" spans="1:10">
      <c r="A34" s="1492" t="s">
        <v>74</v>
      </c>
      <c r="B34" s="1576" t="s">
        <v>2390</v>
      </c>
      <c r="C34" s="568" t="s">
        <v>2391</v>
      </c>
      <c r="D34" s="822">
        <v>41487555.089999996</v>
      </c>
      <c r="E34" s="1023"/>
      <c r="F34" s="1020">
        <v>0</v>
      </c>
      <c r="G34" s="1024"/>
      <c r="H34" s="1020">
        <v>-2661224</v>
      </c>
      <c r="I34" s="1022">
        <v>-5352970.93</v>
      </c>
      <c r="J34" s="1578">
        <f t="shared" si="0"/>
        <v>38795808.159999996</v>
      </c>
    </row>
    <row r="35" spans="1:10">
      <c r="A35" s="1492" t="s">
        <v>75</v>
      </c>
      <c r="B35" s="1575" t="s">
        <v>2392</v>
      </c>
      <c r="C35" s="568"/>
      <c r="D35" s="1829">
        <f>SUM(D23:D34)-D31</f>
        <v>3885927166.9200001</v>
      </c>
      <c r="E35" s="1829">
        <f t="shared" ref="E35:J35" si="1">SUM(E23:E34)-E31</f>
        <v>0</v>
      </c>
      <c r="F35" s="1829">
        <f t="shared" si="1"/>
        <v>114563276.31</v>
      </c>
      <c r="G35" s="1829">
        <f t="shared" si="1"/>
        <v>0</v>
      </c>
      <c r="H35" s="1829">
        <f t="shared" si="1"/>
        <v>-8066965.2599999998</v>
      </c>
      <c r="I35" s="1829">
        <f t="shared" si="1"/>
        <v>-14306449.730000146</v>
      </c>
      <c r="J35" s="1829">
        <f t="shared" si="1"/>
        <v>3994250958.7599998</v>
      </c>
    </row>
    <row r="36" spans="1:10">
      <c r="A36" s="1229"/>
      <c r="B36" s="1229"/>
      <c r="C36" s="568"/>
      <c r="D36" s="1519"/>
      <c r="E36" s="568"/>
      <c r="F36" s="1229"/>
      <c r="G36" s="1229"/>
      <c r="H36" s="1229"/>
      <c r="I36" s="1519"/>
      <c r="J36" s="1519"/>
    </row>
    <row r="37" spans="1:10">
      <c r="A37" s="1229"/>
      <c r="B37" s="1575" t="s">
        <v>2393</v>
      </c>
      <c r="C37" s="568"/>
      <c r="D37" s="1578"/>
      <c r="E37" s="1517"/>
      <c r="F37" s="1581"/>
      <c r="G37" s="1229"/>
      <c r="H37" s="1229"/>
      <c r="I37" s="1519"/>
      <c r="J37" s="1519"/>
    </row>
    <row r="38" spans="1:10">
      <c r="A38" s="1492" t="s">
        <v>76</v>
      </c>
      <c r="B38" s="1576" t="s">
        <v>2394</v>
      </c>
      <c r="C38" s="568" t="s">
        <v>2395</v>
      </c>
      <c r="D38" s="1830">
        <v>-1925345.81</v>
      </c>
      <c r="E38" s="1284"/>
      <c r="F38" s="1831">
        <v>0</v>
      </c>
      <c r="G38" s="1832"/>
      <c r="H38" s="1831">
        <v>0</v>
      </c>
      <c r="I38" s="1022">
        <v>161.44999999995343</v>
      </c>
      <c r="J38" s="1577">
        <f t="shared" ref="J38:J48" si="2">D38+SUM(E38:F38)-SUM(G38:H38)+I38</f>
        <v>-1925184.36</v>
      </c>
    </row>
    <row r="39" spans="1:10">
      <c r="A39" s="1492" t="s">
        <v>77</v>
      </c>
      <c r="B39" s="1576" t="s">
        <v>2396</v>
      </c>
      <c r="C39" s="568" t="s">
        <v>2397</v>
      </c>
      <c r="D39" s="1830">
        <v>3071065064.5400004</v>
      </c>
      <c r="E39" s="1284"/>
      <c r="F39" s="1831">
        <v>21237546</v>
      </c>
      <c r="G39" s="1832"/>
      <c r="H39" s="1831">
        <v>-66488397</v>
      </c>
      <c r="I39" s="1022">
        <v>-130304840.95999956</v>
      </c>
      <c r="J39" s="1578">
        <f t="shared" si="2"/>
        <v>3028486166.5800009</v>
      </c>
    </row>
    <row r="40" spans="1:10">
      <c r="A40" s="1492" t="s">
        <v>78</v>
      </c>
      <c r="B40" s="1576" t="s">
        <v>2398</v>
      </c>
      <c r="C40" s="568" t="s">
        <v>2399</v>
      </c>
      <c r="D40" s="1830">
        <v>0</v>
      </c>
      <c r="E40" s="1284"/>
      <c r="F40" s="1831">
        <v>0</v>
      </c>
      <c r="G40" s="1832"/>
      <c r="H40" s="1831">
        <v>0</v>
      </c>
      <c r="I40" s="1022">
        <v>0</v>
      </c>
      <c r="J40" s="1578">
        <f t="shared" si="2"/>
        <v>0</v>
      </c>
    </row>
    <row r="41" spans="1:10">
      <c r="A41" s="1492" t="s">
        <v>79</v>
      </c>
      <c r="B41" s="1229"/>
      <c r="C41" s="568" t="s">
        <v>622</v>
      </c>
      <c r="D41" s="1830">
        <v>0</v>
      </c>
      <c r="E41" s="1284"/>
      <c r="F41" s="1831">
        <v>0</v>
      </c>
      <c r="G41" s="1832"/>
      <c r="H41" s="1831">
        <v>0</v>
      </c>
      <c r="I41" s="1022">
        <v>0</v>
      </c>
      <c r="J41" s="1578">
        <f t="shared" si="2"/>
        <v>0</v>
      </c>
    </row>
    <row r="42" spans="1:10">
      <c r="A42" s="1492" t="s">
        <v>80</v>
      </c>
      <c r="B42" s="1229"/>
      <c r="C42" s="568" t="s">
        <v>623</v>
      </c>
      <c r="D42" s="1830">
        <v>0</v>
      </c>
      <c r="E42" s="1284"/>
      <c r="F42" s="1831">
        <v>0</v>
      </c>
      <c r="G42" s="1832"/>
      <c r="H42" s="1831">
        <v>0</v>
      </c>
      <c r="I42" s="1022">
        <v>0</v>
      </c>
      <c r="J42" s="1578">
        <f t="shared" si="2"/>
        <v>0</v>
      </c>
    </row>
    <row r="43" spans="1:10">
      <c r="A43" s="1492" t="s">
        <v>81</v>
      </c>
      <c r="B43" s="1229"/>
      <c r="C43" s="568" t="s">
        <v>624</v>
      </c>
      <c r="D43" s="1830">
        <v>0</v>
      </c>
      <c r="E43" s="1284"/>
      <c r="F43" s="1831">
        <v>0</v>
      </c>
      <c r="G43" s="1832"/>
      <c r="H43" s="1831">
        <v>0</v>
      </c>
      <c r="I43" s="1022">
        <v>0</v>
      </c>
      <c r="J43" s="1578">
        <f t="shared" si="2"/>
        <v>0</v>
      </c>
    </row>
    <row r="44" spans="1:10">
      <c r="A44" s="1492" t="s">
        <v>82</v>
      </c>
      <c r="B44" s="1576" t="s">
        <v>625</v>
      </c>
      <c r="C44" s="568" t="s">
        <v>626</v>
      </c>
      <c r="D44" s="1830">
        <v>18490635.240000002</v>
      </c>
      <c r="E44" s="1284"/>
      <c r="F44" s="1831">
        <v>116107</v>
      </c>
      <c r="G44" s="1832"/>
      <c r="H44" s="1831">
        <v>-38777</v>
      </c>
      <c r="I44" s="1022">
        <v>-124989.21000000089</v>
      </c>
      <c r="J44" s="1578">
        <f t="shared" si="2"/>
        <v>18520530.030000001</v>
      </c>
    </row>
    <row r="45" spans="1:10">
      <c r="A45" s="1492" t="s">
        <v>83</v>
      </c>
      <c r="B45" s="1576" t="s">
        <v>627</v>
      </c>
      <c r="C45" s="568" t="s">
        <v>628</v>
      </c>
      <c r="D45" s="1831">
        <v>1542200.88</v>
      </c>
      <c r="E45" s="1831">
        <v>0</v>
      </c>
      <c r="F45" s="1831">
        <v>0</v>
      </c>
      <c r="G45" s="1831"/>
      <c r="H45" s="1831">
        <v>-18370</v>
      </c>
      <c r="I45" s="1022">
        <v>-36739.850000000093</v>
      </c>
      <c r="J45" s="1578">
        <f t="shared" si="2"/>
        <v>1523831.0299999998</v>
      </c>
    </row>
    <row r="46" spans="1:10">
      <c r="A46" s="1492" t="s">
        <v>84</v>
      </c>
      <c r="B46" s="1229"/>
      <c r="C46" s="568" t="s">
        <v>629</v>
      </c>
      <c r="D46" s="1830">
        <v>0</v>
      </c>
      <c r="E46" s="1284"/>
      <c r="F46" s="1831">
        <v>0</v>
      </c>
      <c r="G46" s="1832"/>
      <c r="H46" s="1831">
        <v>0</v>
      </c>
      <c r="I46" s="1022">
        <v>0</v>
      </c>
      <c r="J46" s="1578">
        <f t="shared" si="2"/>
        <v>0</v>
      </c>
    </row>
    <row r="47" spans="1:10">
      <c r="A47" s="1492" t="s">
        <v>85</v>
      </c>
      <c r="B47" s="1229"/>
      <c r="C47" s="568" t="s">
        <v>630</v>
      </c>
      <c r="D47" s="1830">
        <v>1542200.88</v>
      </c>
      <c r="E47" s="1284"/>
      <c r="F47" s="1831">
        <v>0</v>
      </c>
      <c r="G47" s="1832"/>
      <c r="H47" s="1831">
        <v>-18370</v>
      </c>
      <c r="I47" s="1022">
        <v>-36739.850000000093</v>
      </c>
      <c r="J47" s="1578">
        <f t="shared" si="2"/>
        <v>1523831.0299999998</v>
      </c>
    </row>
    <row r="48" spans="1:10">
      <c r="A48" s="1492" t="s">
        <v>86</v>
      </c>
      <c r="B48" s="1576" t="s">
        <v>631</v>
      </c>
      <c r="C48" s="568" t="s">
        <v>632</v>
      </c>
      <c r="D48" s="1830">
        <v>8259621232.3499994</v>
      </c>
      <c r="E48" s="1284"/>
      <c r="F48" s="1831">
        <v>257164285</v>
      </c>
      <c r="G48" s="1832"/>
      <c r="H48" s="1831">
        <v>-125929746</v>
      </c>
      <c r="I48" s="1022">
        <v>-184383041.86000061</v>
      </c>
      <c r="J48" s="1578">
        <f t="shared" si="2"/>
        <v>8458332221.4899979</v>
      </c>
    </row>
    <row r="49" spans="1:10">
      <c r="A49" s="1498" t="s">
        <v>87</v>
      </c>
      <c r="B49" s="1582" t="s">
        <v>633</v>
      </c>
      <c r="C49" s="1300"/>
      <c r="D49" s="1544">
        <f>SUM(D37:D48)-D45</f>
        <v>11348793787.200001</v>
      </c>
      <c r="E49" s="1544">
        <f t="shared" ref="E49:J49" si="3">SUM(E37:E48)-E45</f>
        <v>0</v>
      </c>
      <c r="F49" s="1544">
        <f t="shared" si="3"/>
        <v>278517938</v>
      </c>
      <c r="G49" s="1544">
        <f t="shared" si="3"/>
        <v>0</v>
      </c>
      <c r="H49" s="1544">
        <f t="shared" si="3"/>
        <v>-192475290</v>
      </c>
      <c r="I49" s="1544">
        <f t="shared" si="3"/>
        <v>-314849450.43000013</v>
      </c>
      <c r="J49" s="1544">
        <f t="shared" si="3"/>
        <v>11504937564.769999</v>
      </c>
    </row>
    <row r="50" spans="1:10">
      <c r="A50" s="568" t="s">
        <v>1412</v>
      </c>
      <c r="B50" s="568"/>
      <c r="C50" s="568"/>
      <c r="D50" s="636"/>
      <c r="E50" s="636"/>
      <c r="F50" s="636"/>
      <c r="G50" s="568"/>
      <c r="H50" s="568"/>
      <c r="I50" s="568"/>
      <c r="J50" s="636"/>
    </row>
    <row r="51" spans="1:10">
      <c r="A51" s="568"/>
      <c r="B51" s="568"/>
      <c r="C51" s="568"/>
      <c r="D51" s="1517" t="s">
        <v>716</v>
      </c>
      <c r="E51" s="1517"/>
      <c r="F51" s="1517"/>
      <c r="G51" s="568"/>
      <c r="H51" s="568"/>
      <c r="I51" s="568"/>
      <c r="J51" s="1583"/>
    </row>
    <row r="52" spans="1:10">
      <c r="A52" s="570">
        <v>24</v>
      </c>
      <c r="B52" s="570"/>
      <c r="C52" s="570"/>
      <c r="D52" s="1557"/>
      <c r="E52" s="1557"/>
      <c r="F52" s="1557"/>
      <c r="G52" s="570"/>
      <c r="H52" s="570"/>
      <c r="I52" s="570"/>
      <c r="J52" s="1313"/>
    </row>
    <row r="53" spans="1:10">
      <c r="A53" s="568"/>
      <c r="B53" s="568"/>
      <c r="C53" s="568"/>
      <c r="D53" s="1517"/>
      <c r="E53" s="1517"/>
      <c r="F53" s="1517"/>
      <c r="G53" s="568"/>
      <c r="H53" s="568"/>
      <c r="I53" s="568"/>
      <c r="J53" s="1583"/>
    </row>
    <row r="54" spans="1:10">
      <c r="A54" s="756" t="str">
        <f>'Data Sheet'!A58</f>
        <v>Annual Report of VERIZON NEW YORK INC.                                                                 For the period ending DECEMBER 31, 2021</v>
      </c>
      <c r="B54" s="568"/>
      <c r="C54" s="568"/>
      <c r="D54" s="568"/>
      <c r="E54" s="568"/>
      <c r="F54" s="568"/>
      <c r="G54" s="568"/>
      <c r="H54" s="568"/>
      <c r="I54" s="568"/>
      <c r="J54" s="1300"/>
    </row>
    <row r="55" spans="1:10">
      <c r="A55" s="1221"/>
      <c r="B55" s="636"/>
      <c r="C55" s="636"/>
      <c r="D55" s="636"/>
      <c r="E55" s="636"/>
      <c r="F55" s="636"/>
      <c r="G55" s="636"/>
      <c r="H55" s="636"/>
      <c r="I55" s="636"/>
      <c r="J55" s="637"/>
    </row>
    <row r="56" spans="1:10">
      <c r="A56" s="1229"/>
      <c r="B56" s="1214" t="s">
        <v>634</v>
      </c>
      <c r="C56" s="570"/>
      <c r="D56" s="570"/>
      <c r="E56" s="570"/>
      <c r="F56" s="570"/>
      <c r="G56" s="570"/>
      <c r="H56" s="570"/>
      <c r="I56" s="570"/>
      <c r="J56" s="643"/>
    </row>
    <row r="57" spans="1:10">
      <c r="A57" s="1229"/>
      <c r="B57" s="568"/>
      <c r="C57" s="568"/>
      <c r="D57" s="568"/>
      <c r="E57" s="568"/>
      <c r="F57" s="568"/>
      <c r="G57" s="568"/>
      <c r="H57" s="568"/>
      <c r="I57" s="568"/>
      <c r="J57" s="1301"/>
    </row>
    <row r="58" spans="1:10">
      <c r="A58" s="1518"/>
      <c r="B58" s="636"/>
      <c r="C58" s="636"/>
      <c r="D58" s="1568" t="s">
        <v>1049</v>
      </c>
      <c r="E58" s="1569" t="s">
        <v>367</v>
      </c>
      <c r="F58" s="1569"/>
      <c r="G58" s="1570" t="s">
        <v>368</v>
      </c>
      <c r="H58" s="1571"/>
      <c r="I58" s="1568" t="s">
        <v>369</v>
      </c>
      <c r="J58" s="638" t="s">
        <v>1049</v>
      </c>
    </row>
    <row r="59" spans="1:10">
      <c r="A59" s="1519"/>
      <c r="B59" s="568"/>
      <c r="C59" s="568"/>
      <c r="D59" s="1572" t="s">
        <v>370</v>
      </c>
      <c r="E59" s="1294" t="s">
        <v>371</v>
      </c>
      <c r="F59" s="1492" t="s">
        <v>371</v>
      </c>
      <c r="G59" s="1573" t="s">
        <v>372</v>
      </c>
      <c r="H59" s="1568" t="s">
        <v>373</v>
      </c>
      <c r="I59" s="1572" t="s">
        <v>1209</v>
      </c>
      <c r="J59" s="642" t="s">
        <v>374</v>
      </c>
    </row>
    <row r="60" spans="1:10">
      <c r="A60" s="1572" t="s">
        <v>35</v>
      </c>
      <c r="B60" s="568"/>
      <c r="C60" s="1294" t="s">
        <v>375</v>
      </c>
      <c r="D60" s="1572" t="s">
        <v>376</v>
      </c>
      <c r="E60" s="1294" t="s">
        <v>377</v>
      </c>
      <c r="F60" s="1492" t="s">
        <v>378</v>
      </c>
      <c r="G60" s="1492" t="s">
        <v>379</v>
      </c>
      <c r="H60" s="1572" t="s">
        <v>378</v>
      </c>
      <c r="I60" s="642" t="s">
        <v>380</v>
      </c>
      <c r="J60" s="642" t="s">
        <v>376</v>
      </c>
    </row>
    <row r="61" spans="1:10">
      <c r="A61" s="1572" t="s">
        <v>47</v>
      </c>
      <c r="B61" s="568"/>
      <c r="C61" s="1294" t="s">
        <v>381</v>
      </c>
      <c r="D61" s="1572" t="s">
        <v>463</v>
      </c>
      <c r="E61" s="1294" t="s">
        <v>464</v>
      </c>
      <c r="F61" s="1492" t="s">
        <v>61</v>
      </c>
      <c r="G61" s="1492" t="s">
        <v>62</v>
      </c>
      <c r="H61" s="1572" t="s">
        <v>63</v>
      </c>
      <c r="I61" s="642" t="s">
        <v>64</v>
      </c>
      <c r="J61" s="642" t="s">
        <v>65</v>
      </c>
    </row>
    <row r="62" spans="1:10">
      <c r="A62" s="1574"/>
      <c r="B62" s="1299"/>
      <c r="C62" s="1300"/>
      <c r="D62" s="1574"/>
      <c r="E62" s="1300"/>
      <c r="F62" s="1299"/>
      <c r="G62" s="1299"/>
      <c r="H62" s="1574"/>
      <c r="I62" s="1301"/>
      <c r="J62" s="1301"/>
    </row>
    <row r="63" spans="1:10">
      <c r="A63" s="1229"/>
      <c r="B63" s="1575" t="s">
        <v>635</v>
      </c>
      <c r="C63" s="568"/>
      <c r="D63" s="1519"/>
      <c r="E63" s="568"/>
      <c r="F63" s="1581"/>
      <c r="G63" s="1229"/>
      <c r="H63" s="1229"/>
      <c r="I63" s="1519"/>
      <c r="J63" s="1519"/>
    </row>
    <row r="64" spans="1:10">
      <c r="A64" s="1492" t="s">
        <v>2216</v>
      </c>
      <c r="B64" s="1576" t="s">
        <v>636</v>
      </c>
      <c r="C64" s="568" t="s">
        <v>637</v>
      </c>
      <c r="D64" s="822">
        <v>0</v>
      </c>
      <c r="E64" s="823"/>
      <c r="F64" s="1020">
        <v>0</v>
      </c>
      <c r="G64" s="1021"/>
      <c r="H64" s="1020">
        <v>0</v>
      </c>
      <c r="I64" s="1022">
        <v>0</v>
      </c>
      <c r="J64" s="1577">
        <f>D64+SUM(E64:F64)-SUM(G64:H64)+I64</f>
        <v>0</v>
      </c>
    </row>
    <row r="65" spans="1:10">
      <c r="A65" s="1492" t="s">
        <v>2218</v>
      </c>
      <c r="B65" s="1576" t="s">
        <v>638</v>
      </c>
      <c r="C65" s="568" t="s">
        <v>639</v>
      </c>
      <c r="D65" s="822">
        <v>0</v>
      </c>
      <c r="E65" s="824"/>
      <c r="F65" s="1020">
        <v>0</v>
      </c>
      <c r="G65" s="1024"/>
      <c r="H65" s="1020">
        <v>0</v>
      </c>
      <c r="I65" s="1022">
        <v>0</v>
      </c>
      <c r="J65" s="1578">
        <f>D65+SUM(E65:F65)-SUM(G65:H65)+I65</f>
        <v>0</v>
      </c>
    </row>
    <row r="66" spans="1:10">
      <c r="A66" s="1492" t="s">
        <v>2220</v>
      </c>
      <c r="B66" s="1576" t="s">
        <v>640</v>
      </c>
      <c r="C66" s="568" t="s">
        <v>641</v>
      </c>
      <c r="D66" s="822">
        <v>0</v>
      </c>
      <c r="E66" s="824"/>
      <c r="F66" s="1020">
        <v>0</v>
      </c>
      <c r="G66" s="1024"/>
      <c r="H66" s="1020">
        <v>0</v>
      </c>
      <c r="I66" s="1022">
        <v>0</v>
      </c>
      <c r="J66" s="1578">
        <f>D66+SUM(E66:F66)-SUM(G66:H66)+I66</f>
        <v>0</v>
      </c>
    </row>
    <row r="67" spans="1:10">
      <c r="A67" s="1492" t="s">
        <v>2223</v>
      </c>
      <c r="B67" s="1576" t="s">
        <v>642</v>
      </c>
      <c r="C67" s="568" t="s">
        <v>643</v>
      </c>
      <c r="D67" s="822">
        <v>10880767.409999998</v>
      </c>
      <c r="E67" s="824"/>
      <c r="F67" s="1020">
        <v>0</v>
      </c>
      <c r="G67" s="1024"/>
      <c r="H67" s="1020">
        <v>-7437039.5799999991</v>
      </c>
      <c r="I67" s="1022">
        <v>-14874079.16</v>
      </c>
      <c r="J67" s="1578">
        <f>D67+SUM(E67:F67)-SUM(G67:H67)+I67</f>
        <v>3443727.8299999982</v>
      </c>
    </row>
    <row r="68" spans="1:10">
      <c r="A68" s="1492" t="s">
        <v>2577</v>
      </c>
      <c r="B68" s="1576" t="s">
        <v>644</v>
      </c>
      <c r="C68" s="568" t="s">
        <v>645</v>
      </c>
      <c r="D68" s="822">
        <v>177259202.27999997</v>
      </c>
      <c r="E68" s="824"/>
      <c r="F68" s="1020">
        <v>498775.79</v>
      </c>
      <c r="G68" s="1024"/>
      <c r="H68" s="1020">
        <v>-1785526.91</v>
      </c>
      <c r="I68" s="1022">
        <v>-3669745.9499999997</v>
      </c>
      <c r="J68" s="1578">
        <f>D68+SUM(E68:F68)-SUM(G68:H68)+I68</f>
        <v>175873759.02999997</v>
      </c>
    </row>
    <row r="69" spans="1:10">
      <c r="A69" s="1492" t="s">
        <v>2580</v>
      </c>
      <c r="B69" s="1575" t="s">
        <v>646</v>
      </c>
      <c r="C69" s="568"/>
      <c r="D69" s="1579">
        <f t="shared" ref="D69:J69" si="4">SUM(D64:D68)</f>
        <v>188139969.68999997</v>
      </c>
      <c r="E69" s="1580">
        <f t="shared" si="4"/>
        <v>0</v>
      </c>
      <c r="F69" s="1580">
        <f t="shared" si="4"/>
        <v>498775.79</v>
      </c>
      <c r="G69" s="1580">
        <f t="shared" si="4"/>
        <v>0</v>
      </c>
      <c r="H69" s="1580">
        <f t="shared" si="4"/>
        <v>-9222566.4899999984</v>
      </c>
      <c r="I69" s="1580">
        <f t="shared" si="4"/>
        <v>-18543825.109999999</v>
      </c>
      <c r="J69" s="1580">
        <f t="shared" si="4"/>
        <v>179317486.85999995</v>
      </c>
    </row>
    <row r="70" spans="1:10">
      <c r="A70" s="1229"/>
      <c r="B70" s="1229"/>
      <c r="C70" s="568"/>
      <c r="D70" s="1519"/>
      <c r="E70" s="568"/>
      <c r="F70" s="1519"/>
      <c r="G70" s="568"/>
      <c r="H70" s="1519"/>
      <c r="I70" s="641"/>
      <c r="J70" s="641"/>
    </row>
    <row r="71" spans="1:10">
      <c r="A71" s="1229"/>
      <c r="B71" s="1575" t="s">
        <v>647</v>
      </c>
      <c r="C71" s="568"/>
      <c r="D71" s="1519"/>
      <c r="E71" s="568"/>
      <c r="F71" s="1519"/>
      <c r="G71" s="568"/>
      <c r="H71" s="1519"/>
      <c r="I71" s="641"/>
      <c r="J71" s="641"/>
    </row>
    <row r="72" spans="1:10">
      <c r="A72" s="1492" t="s">
        <v>2583</v>
      </c>
      <c r="B72" s="1229">
        <v>2411</v>
      </c>
      <c r="C72" s="568" t="s">
        <v>648</v>
      </c>
      <c r="D72" s="822">
        <v>1295553705.2999997</v>
      </c>
      <c r="E72" s="1019"/>
      <c r="F72" s="1025">
        <v>43906491</v>
      </c>
      <c r="G72" s="1019"/>
      <c r="H72" s="1025">
        <v>-4710732</v>
      </c>
      <c r="I72" s="1022">
        <v>-3778930.3099997044</v>
      </c>
      <c r="J72" s="1577">
        <f t="shared" ref="J72:J80" si="5">D72+SUM(E72:F72)-SUM(G72:H72)+I72</f>
        <v>1340391997.99</v>
      </c>
    </row>
    <row r="73" spans="1:10">
      <c r="A73" s="1492" t="s">
        <v>2587</v>
      </c>
      <c r="B73" s="1576" t="s">
        <v>649</v>
      </c>
      <c r="C73" s="568" t="s">
        <v>650</v>
      </c>
      <c r="D73" s="822">
        <v>6943572824.3799992</v>
      </c>
      <c r="E73" s="1023"/>
      <c r="F73" s="1025">
        <v>216618845</v>
      </c>
      <c r="G73" s="1023"/>
      <c r="H73" s="1025">
        <v>-9356517</v>
      </c>
      <c r="I73" s="1022">
        <v>-18713034.039999962</v>
      </c>
      <c r="J73" s="1578">
        <f t="shared" si="5"/>
        <v>7150835152.3399992</v>
      </c>
    </row>
    <row r="74" spans="1:10">
      <c r="A74" s="1492" t="s">
        <v>2590</v>
      </c>
      <c r="B74" s="1576" t="s">
        <v>651</v>
      </c>
      <c r="C74" s="568" t="s">
        <v>652</v>
      </c>
      <c r="D74" s="822">
        <v>2988236037.2200003</v>
      </c>
      <c r="E74" s="1023"/>
      <c r="F74" s="1025">
        <v>115945828</v>
      </c>
      <c r="G74" s="1023"/>
      <c r="H74" s="1025">
        <v>-3233895</v>
      </c>
      <c r="I74" s="1022">
        <v>-6467790.0000004768</v>
      </c>
      <c r="J74" s="1578">
        <f t="shared" si="5"/>
        <v>3100947970.2199998</v>
      </c>
    </row>
    <row r="75" spans="1:10">
      <c r="A75" s="1492" t="s">
        <v>2593</v>
      </c>
      <c r="B75" s="1576" t="s">
        <v>653</v>
      </c>
      <c r="C75" s="568" t="s">
        <v>654</v>
      </c>
      <c r="D75" s="822">
        <v>1426429486.27</v>
      </c>
      <c r="E75" s="1023"/>
      <c r="F75" s="1025">
        <v>38107465</v>
      </c>
      <c r="G75" s="1023"/>
      <c r="H75" s="1025">
        <v>-693126</v>
      </c>
      <c r="I75" s="1022">
        <v>-1386251.8199996948</v>
      </c>
      <c r="J75" s="1578">
        <f t="shared" si="5"/>
        <v>1463843825.4500003</v>
      </c>
    </row>
    <row r="76" spans="1:10">
      <c r="A76" s="1492" t="s">
        <v>1977</v>
      </c>
      <c r="B76" s="1576" t="s">
        <v>655</v>
      </c>
      <c r="C76" s="568" t="s">
        <v>656</v>
      </c>
      <c r="D76" s="822">
        <v>5020238.92</v>
      </c>
      <c r="E76" s="1023"/>
      <c r="F76" s="1025">
        <v>0</v>
      </c>
      <c r="G76" s="1023"/>
      <c r="H76" s="1025">
        <v>0</v>
      </c>
      <c r="I76" s="1022">
        <v>0</v>
      </c>
      <c r="J76" s="1578">
        <f t="shared" si="5"/>
        <v>5020238.92</v>
      </c>
    </row>
    <row r="77" spans="1:10">
      <c r="A77" s="1492" t="s">
        <v>1979</v>
      </c>
      <c r="B77" s="1576" t="s">
        <v>657</v>
      </c>
      <c r="C77" s="568" t="s">
        <v>658</v>
      </c>
      <c r="D77" s="822">
        <v>0</v>
      </c>
      <c r="E77" s="1023"/>
      <c r="F77" s="1025">
        <v>0</v>
      </c>
      <c r="G77" s="1023"/>
      <c r="H77" s="1025">
        <v>0</v>
      </c>
      <c r="I77" s="1022">
        <v>0</v>
      </c>
      <c r="J77" s="1578">
        <f t="shared" si="5"/>
        <v>0</v>
      </c>
    </row>
    <row r="78" spans="1:10">
      <c r="A78" s="1492" t="s">
        <v>1980</v>
      </c>
      <c r="B78" s="1576" t="s">
        <v>659</v>
      </c>
      <c r="C78" s="568" t="s">
        <v>660</v>
      </c>
      <c r="D78" s="822">
        <v>1869413512.4100001</v>
      </c>
      <c r="E78" s="1023"/>
      <c r="F78" s="1025">
        <v>162533086</v>
      </c>
      <c r="G78" s="1023"/>
      <c r="H78" s="1025">
        <v>-572015</v>
      </c>
      <c r="I78" s="1022">
        <v>-1144029.779999733</v>
      </c>
      <c r="J78" s="1578">
        <f t="shared" si="5"/>
        <v>2031374583.6300004</v>
      </c>
    </row>
    <row r="79" spans="1:10">
      <c r="A79" s="1492" t="s">
        <v>1984</v>
      </c>
      <c r="B79" s="1576" t="s">
        <v>661</v>
      </c>
      <c r="C79" s="568" t="s">
        <v>662</v>
      </c>
      <c r="D79" s="822">
        <v>0</v>
      </c>
      <c r="E79" s="1023"/>
      <c r="F79" s="1025">
        <v>0</v>
      </c>
      <c r="G79" s="1023"/>
      <c r="H79" s="1025">
        <v>0</v>
      </c>
      <c r="I79" s="1022">
        <v>0</v>
      </c>
      <c r="J79" s="1578">
        <f t="shared" si="5"/>
        <v>0</v>
      </c>
    </row>
    <row r="80" spans="1:10">
      <c r="A80" s="1492" t="s">
        <v>1986</v>
      </c>
      <c r="B80" s="1576" t="s">
        <v>663</v>
      </c>
      <c r="C80" s="568" t="s">
        <v>664</v>
      </c>
      <c r="D80" s="822">
        <v>2202437781.8400002</v>
      </c>
      <c r="E80" s="1023"/>
      <c r="F80" s="1025">
        <v>7966432</v>
      </c>
      <c r="G80" s="1023"/>
      <c r="H80" s="1025">
        <v>0</v>
      </c>
      <c r="I80" s="1022">
        <v>0.24000024795532227</v>
      </c>
      <c r="J80" s="1578">
        <f t="shared" si="5"/>
        <v>2210404214.0800004</v>
      </c>
    </row>
    <row r="81" spans="1:12">
      <c r="A81" s="1492" t="s">
        <v>2606</v>
      </c>
      <c r="B81" s="1575" t="s">
        <v>665</v>
      </c>
      <c r="C81" s="568"/>
      <c r="D81" s="1579">
        <f t="shared" ref="D81:J81" si="6">SUM(D72:D80)</f>
        <v>16730663586.339998</v>
      </c>
      <c r="E81" s="1580">
        <f t="shared" si="6"/>
        <v>0</v>
      </c>
      <c r="F81" s="1580">
        <f t="shared" si="6"/>
        <v>585078147</v>
      </c>
      <c r="G81" s="1580">
        <f t="shared" si="6"/>
        <v>0</v>
      </c>
      <c r="H81" s="1580">
        <f t="shared" si="6"/>
        <v>-18566285</v>
      </c>
      <c r="I81" s="1580">
        <f t="shared" si="6"/>
        <v>-31490035.709999323</v>
      </c>
      <c r="J81" s="1580">
        <f t="shared" si="6"/>
        <v>17302817982.630001</v>
      </c>
    </row>
    <row r="82" spans="1:12">
      <c r="A82" s="1229"/>
      <c r="B82" s="1229"/>
      <c r="C82" s="568"/>
      <c r="D82" s="1519"/>
      <c r="E82" s="568"/>
      <c r="F82" s="1519"/>
      <c r="G82" s="568"/>
      <c r="H82" s="1519"/>
      <c r="I82" s="641"/>
      <c r="J82" s="641"/>
    </row>
    <row r="83" spans="1:12">
      <c r="A83" s="1229"/>
      <c r="B83" s="1575" t="s">
        <v>666</v>
      </c>
      <c r="C83" s="568"/>
      <c r="D83" s="1519"/>
      <c r="E83" s="568"/>
      <c r="F83" s="1519"/>
      <c r="G83" s="568"/>
      <c r="H83" s="1519"/>
      <c r="I83" s="641"/>
      <c r="J83" s="641"/>
    </row>
    <row r="84" spans="1:12">
      <c r="A84" s="1492" t="s">
        <v>2609</v>
      </c>
      <c r="B84" s="1576" t="s">
        <v>667</v>
      </c>
      <c r="C84" s="568" t="s">
        <v>668</v>
      </c>
      <c r="D84" s="822">
        <v>21525582.509999998</v>
      </c>
      <c r="E84" s="1019"/>
      <c r="F84" s="1025">
        <v>0</v>
      </c>
      <c r="G84" s="1019"/>
      <c r="H84" s="1020">
        <v>-2500024</v>
      </c>
      <c r="I84" s="1022">
        <v>-5000048.0599999987</v>
      </c>
      <c r="J84" s="1577">
        <f>D84+SUM(E84:F84)-SUM(G84:H84)+I84</f>
        <v>19025558.449999999</v>
      </c>
    </row>
    <row r="85" spans="1:12">
      <c r="A85" s="1492" t="s">
        <v>2611</v>
      </c>
      <c r="B85" s="1576" t="s">
        <v>669</v>
      </c>
      <c r="C85" s="568" t="s">
        <v>670</v>
      </c>
      <c r="D85" s="822">
        <v>218494029.63</v>
      </c>
      <c r="E85" s="1023"/>
      <c r="F85" s="1025">
        <v>16971687</v>
      </c>
      <c r="G85" s="1023"/>
      <c r="H85" s="1020">
        <v>-2510170</v>
      </c>
      <c r="I85" s="1022">
        <v>-359113.53999999166</v>
      </c>
      <c r="J85" s="1578">
        <f>D85+SUM(E85:F85)-SUM(G85:H85)+I85</f>
        <v>237616773.09</v>
      </c>
      <c r="K85" s="877"/>
      <c r="L85" s="877"/>
    </row>
    <row r="86" spans="1:12">
      <c r="A86" s="1492" t="s">
        <v>2614</v>
      </c>
      <c r="B86" s="1576" t="s">
        <v>671</v>
      </c>
      <c r="C86" s="568" t="s">
        <v>672</v>
      </c>
      <c r="D86" s="822">
        <v>865007549.47000003</v>
      </c>
      <c r="E86" s="1023"/>
      <c r="F86" s="1025">
        <v>11241539</v>
      </c>
      <c r="G86" s="1023"/>
      <c r="H86" s="1020">
        <v>0</v>
      </c>
      <c r="I86" s="1022">
        <v>374652.78999984264</v>
      </c>
      <c r="J86" s="1578">
        <f>D86+SUM(E86:F86)-SUM(G86:H86)+I86</f>
        <v>876623741.25999987</v>
      </c>
      <c r="K86" s="877"/>
      <c r="L86" s="877"/>
    </row>
    <row r="87" spans="1:12">
      <c r="A87" s="1492" t="s">
        <v>2617</v>
      </c>
      <c r="B87" s="1575" t="s">
        <v>673</v>
      </c>
      <c r="C87" s="568"/>
      <c r="D87" s="1579">
        <f t="shared" ref="D87:J87" si="7">SUM(D84:D86)</f>
        <v>1105027161.6100001</v>
      </c>
      <c r="E87" s="1580">
        <f t="shared" si="7"/>
        <v>0</v>
      </c>
      <c r="F87" s="1580">
        <f t="shared" si="7"/>
        <v>28213226</v>
      </c>
      <c r="G87" s="1580">
        <f t="shared" si="7"/>
        <v>0</v>
      </c>
      <c r="H87" s="1580">
        <f t="shared" si="7"/>
        <v>-5010194</v>
      </c>
      <c r="I87" s="1580">
        <f t="shared" si="7"/>
        <v>-4984508.8100001477</v>
      </c>
      <c r="J87" s="1580">
        <f t="shared" si="7"/>
        <v>1133266072.8</v>
      </c>
    </row>
    <row r="88" spans="1:12">
      <c r="A88" s="1229"/>
      <c r="B88" s="1229"/>
      <c r="C88" s="568"/>
      <c r="D88" s="1519"/>
      <c r="E88" s="568"/>
      <c r="F88" s="1519"/>
      <c r="G88" s="568"/>
      <c r="H88" s="1519"/>
      <c r="I88" s="641"/>
      <c r="J88" s="641"/>
    </row>
    <row r="89" spans="1:12">
      <c r="A89" s="1229"/>
      <c r="B89" s="1229"/>
      <c r="C89" s="568"/>
      <c r="D89" s="1519"/>
      <c r="E89" s="568"/>
      <c r="F89" s="1519"/>
      <c r="G89" s="568"/>
      <c r="H89" s="1519"/>
      <c r="I89" s="641"/>
      <c r="J89" s="641"/>
    </row>
    <row r="90" spans="1:12">
      <c r="A90" s="1492" t="s">
        <v>2619</v>
      </c>
      <c r="B90" s="1575" t="s">
        <v>674</v>
      </c>
      <c r="C90" s="568"/>
      <c r="D90" s="1579">
        <f t="shared" ref="D90:J90" si="8">D35+D49+D69+D81+D87</f>
        <v>33258551671.760002</v>
      </c>
      <c r="E90" s="1580">
        <f t="shared" si="8"/>
        <v>0</v>
      </c>
      <c r="F90" s="1580">
        <f t="shared" si="8"/>
        <v>1006871363.1</v>
      </c>
      <c r="G90" s="1580">
        <f t="shared" si="8"/>
        <v>0</v>
      </c>
      <c r="H90" s="1580">
        <f t="shared" si="8"/>
        <v>-233341300.75</v>
      </c>
      <c r="I90" s="1580">
        <f t="shared" si="8"/>
        <v>-384174269.78999972</v>
      </c>
      <c r="J90" s="1580">
        <f t="shared" si="8"/>
        <v>34114590065.82</v>
      </c>
    </row>
    <row r="91" spans="1:12">
      <c r="A91" s="1229"/>
      <c r="B91" s="1229"/>
      <c r="C91" s="568"/>
      <c r="D91" s="1519"/>
      <c r="E91" s="568"/>
      <c r="F91" s="1519"/>
      <c r="G91" s="568"/>
      <c r="H91" s="1519"/>
      <c r="I91" s="641"/>
      <c r="J91" s="641"/>
    </row>
    <row r="92" spans="1:12">
      <c r="A92" s="1492" t="s">
        <v>1702</v>
      </c>
      <c r="B92" s="1229" t="s">
        <v>675</v>
      </c>
      <c r="C92" s="568"/>
      <c r="D92" s="822">
        <v>0</v>
      </c>
      <c r="E92" s="823"/>
      <c r="F92" s="1020">
        <v>0</v>
      </c>
      <c r="G92" s="1019"/>
      <c r="H92" s="1020">
        <v>0</v>
      </c>
      <c r="I92" s="1022">
        <v>0</v>
      </c>
      <c r="J92" s="1577">
        <f t="shared" ref="J92:J99" si="9">D92+SUM(E92:F92)-SUM(G92:H92)+I92</f>
        <v>0</v>
      </c>
    </row>
    <row r="93" spans="1:12">
      <c r="A93" s="1492" t="s">
        <v>791</v>
      </c>
      <c r="B93" s="1229" t="s">
        <v>676</v>
      </c>
      <c r="C93" s="568"/>
      <c r="D93" s="822"/>
      <c r="E93" s="823"/>
      <c r="F93" s="1020">
        <v>0</v>
      </c>
      <c r="G93" s="1019"/>
      <c r="H93" s="1020">
        <v>0</v>
      </c>
      <c r="I93" s="1022">
        <v>-4.1723251342773438E-7</v>
      </c>
      <c r="J93" s="1578">
        <f t="shared" si="9"/>
        <v>-4.1723251342773438E-7</v>
      </c>
    </row>
    <row r="94" spans="1:12">
      <c r="A94" s="1492" t="s">
        <v>2261</v>
      </c>
      <c r="B94" s="1229" t="s">
        <v>677</v>
      </c>
      <c r="C94" s="568"/>
      <c r="D94" s="822">
        <v>871896854.27999997</v>
      </c>
      <c r="E94" s="824"/>
      <c r="F94" s="1020">
        <v>0</v>
      </c>
      <c r="G94" s="1019"/>
      <c r="H94" s="1020">
        <v>0</v>
      </c>
      <c r="I94" s="1022">
        <v>76964917.189999998</v>
      </c>
      <c r="J94" s="1578">
        <f t="shared" si="9"/>
        <v>948861771.47000003</v>
      </c>
    </row>
    <row r="95" spans="1:12">
      <c r="A95" s="1492" t="s">
        <v>1707</v>
      </c>
      <c r="B95" s="1229" t="s">
        <v>678</v>
      </c>
      <c r="C95" s="568"/>
      <c r="D95" s="822">
        <v>0</v>
      </c>
      <c r="E95" s="824"/>
      <c r="F95" s="1020">
        <v>0</v>
      </c>
      <c r="G95" s="1023"/>
      <c r="H95" s="1020">
        <v>0</v>
      </c>
      <c r="I95" s="1022">
        <v>0</v>
      </c>
      <c r="J95" s="1578">
        <f t="shared" si="9"/>
        <v>0</v>
      </c>
    </row>
    <row r="96" spans="1:12">
      <c r="A96" s="1492" t="s">
        <v>1709</v>
      </c>
      <c r="B96" s="1229"/>
      <c r="C96" s="568" t="s">
        <v>679</v>
      </c>
      <c r="D96" s="822">
        <v>0</v>
      </c>
      <c r="E96" s="824"/>
      <c r="F96" s="1020">
        <v>0</v>
      </c>
      <c r="G96" s="1023"/>
      <c r="H96" s="1020">
        <v>0</v>
      </c>
      <c r="I96" s="1022">
        <v>0</v>
      </c>
      <c r="J96" s="1578">
        <f t="shared" si="9"/>
        <v>0</v>
      </c>
    </row>
    <row r="97" spans="1:10">
      <c r="A97" s="1492" t="s">
        <v>1711</v>
      </c>
      <c r="B97" s="1229"/>
      <c r="C97" s="568" t="s">
        <v>680</v>
      </c>
      <c r="D97" s="822">
        <v>0</v>
      </c>
      <c r="E97" s="824"/>
      <c r="F97" s="1020">
        <v>0</v>
      </c>
      <c r="G97" s="1023"/>
      <c r="H97" s="1020">
        <v>0</v>
      </c>
      <c r="I97" s="1022">
        <v>0</v>
      </c>
      <c r="J97" s="1578">
        <f t="shared" si="9"/>
        <v>0</v>
      </c>
    </row>
    <row r="98" spans="1:10">
      <c r="A98" s="1492" t="s">
        <v>1714</v>
      </c>
      <c r="B98" s="1229" t="s">
        <v>681</v>
      </c>
      <c r="C98" s="568"/>
      <c r="D98" s="822">
        <v>6189864.3700000048</v>
      </c>
      <c r="E98" s="824"/>
      <c r="F98" s="1020">
        <v>0</v>
      </c>
      <c r="G98" s="1023"/>
      <c r="H98" s="1020">
        <v>0</v>
      </c>
      <c r="I98" s="1022">
        <v>-4969763.99</v>
      </c>
      <c r="J98" s="1578">
        <f>D98+SUM(E98:F98)-SUM(G98:H98)+I98</f>
        <v>1220100.3800000045</v>
      </c>
    </row>
    <row r="99" spans="1:10">
      <c r="A99" s="1492" t="s">
        <v>1991</v>
      </c>
      <c r="B99" s="1229" t="s">
        <v>682</v>
      </c>
      <c r="C99" s="568"/>
      <c r="D99" s="822">
        <v>0</v>
      </c>
      <c r="E99" s="824"/>
      <c r="F99" s="1020">
        <v>0</v>
      </c>
      <c r="G99" s="1023"/>
      <c r="H99" s="1020">
        <v>0</v>
      </c>
      <c r="I99" s="1022">
        <v>0</v>
      </c>
      <c r="J99" s="1578">
        <f t="shared" si="9"/>
        <v>0</v>
      </c>
    </row>
    <row r="100" spans="1:10">
      <c r="A100" s="1229"/>
      <c r="B100" s="1229"/>
      <c r="C100" s="568"/>
      <c r="D100" s="1578"/>
      <c r="E100" s="1517"/>
      <c r="F100" s="1578"/>
      <c r="G100" s="1517"/>
      <c r="H100" s="1578"/>
      <c r="I100" s="1560"/>
      <c r="J100" s="1578"/>
    </row>
    <row r="101" spans="1:10">
      <c r="A101" s="1229"/>
      <c r="B101" s="1229"/>
      <c r="C101" s="568"/>
      <c r="D101" s="1584"/>
      <c r="E101" s="1585"/>
      <c r="F101" s="1578"/>
      <c r="G101" s="1517"/>
      <c r="H101" s="1578"/>
      <c r="I101" s="647"/>
      <c r="J101" s="1578"/>
    </row>
    <row r="102" spans="1:10">
      <c r="A102" s="1498" t="s">
        <v>1993</v>
      </c>
      <c r="B102" s="1586" t="s">
        <v>683</v>
      </c>
      <c r="C102" s="1300"/>
      <c r="D102" s="1587">
        <f t="shared" ref="D102:J102" si="10">D90+SUM(D92:D101)</f>
        <v>34136638390.410004</v>
      </c>
      <c r="E102" s="1588">
        <f t="shared" si="10"/>
        <v>0</v>
      </c>
      <c r="F102" s="1579">
        <f t="shared" si="10"/>
        <v>1006871363.1</v>
      </c>
      <c r="G102" s="1580">
        <f t="shared" si="10"/>
        <v>0</v>
      </c>
      <c r="H102" s="1580">
        <f t="shared" si="10"/>
        <v>-233341300.75</v>
      </c>
      <c r="I102" s="1580">
        <f t="shared" si="10"/>
        <v>-312179116.59000015</v>
      </c>
      <c r="J102" s="1580">
        <f t="shared" si="10"/>
        <v>35064671937.669998</v>
      </c>
    </row>
    <row r="103" spans="1:10">
      <c r="A103" s="569" t="s">
        <v>1412</v>
      </c>
      <c r="B103" s="568"/>
      <c r="C103" s="568"/>
      <c r="D103" s="568"/>
      <c r="E103" s="568"/>
      <c r="F103" s="1517"/>
      <c r="G103" s="568"/>
      <c r="H103" s="568"/>
      <c r="I103" s="568"/>
      <c r="J103" s="568"/>
    </row>
    <row r="104" spans="1:10">
      <c r="A104" s="570">
        <v>25</v>
      </c>
      <c r="B104" s="570"/>
      <c r="C104" s="570"/>
      <c r="D104" s="1557"/>
      <c r="E104" s="1557"/>
      <c r="F104" s="1557"/>
      <c r="G104" s="570"/>
      <c r="H104" s="570"/>
      <c r="I104" s="570"/>
      <c r="J104" s="570"/>
    </row>
    <row r="105" spans="1:10">
      <c r="A105" s="568"/>
      <c r="B105" s="568"/>
      <c r="C105" s="568"/>
      <c r="D105" s="568"/>
      <c r="E105" s="568"/>
      <c r="F105" s="568"/>
      <c r="G105" s="568"/>
      <c r="H105" s="568"/>
      <c r="I105" s="568"/>
      <c r="J105" s="568"/>
    </row>
    <row r="106" spans="1:10">
      <c r="A106" s="568"/>
      <c r="B106" s="568"/>
      <c r="C106" s="568"/>
      <c r="D106" s="568"/>
      <c r="E106" s="568"/>
      <c r="F106" s="568"/>
      <c r="G106" s="568"/>
      <c r="H106" s="568"/>
      <c r="I106" s="568"/>
      <c r="J106" s="568"/>
    </row>
    <row r="107" spans="1:10">
      <c r="A107" s="568"/>
      <c r="B107" s="568"/>
      <c r="C107" s="568"/>
      <c r="D107" s="568"/>
      <c r="E107" s="568"/>
      <c r="F107" s="568"/>
      <c r="G107" s="568"/>
      <c r="H107" s="568"/>
      <c r="I107" s="568"/>
      <c r="J107" s="568"/>
    </row>
    <row r="108" spans="1:10">
      <c r="A108" s="568"/>
      <c r="B108" s="568"/>
      <c r="C108" s="568"/>
      <c r="D108" s="568"/>
      <c r="E108" s="568"/>
      <c r="F108" s="568"/>
      <c r="G108" s="568"/>
      <c r="H108" s="568"/>
      <c r="I108" s="568"/>
      <c r="J108" s="568"/>
    </row>
    <row r="109" spans="1:10">
      <c r="A109" s="568"/>
      <c r="B109" s="568"/>
      <c r="C109" s="568"/>
      <c r="D109" s="568"/>
      <c r="E109" s="568"/>
      <c r="F109" s="568"/>
      <c r="G109" s="568"/>
      <c r="H109" s="568"/>
      <c r="I109" s="568"/>
      <c r="J109" s="568"/>
    </row>
    <row r="110" spans="1:10">
      <c r="A110" s="568"/>
      <c r="B110" s="568"/>
      <c r="C110" s="568"/>
      <c r="D110" s="568"/>
      <c r="E110" s="568"/>
      <c r="F110" s="568"/>
      <c r="G110" s="568"/>
      <c r="H110" s="568"/>
      <c r="I110" s="568"/>
      <c r="J110" s="568"/>
    </row>
    <row r="111" spans="1:10">
      <c r="A111" s="568"/>
      <c r="B111" s="568"/>
      <c r="C111" s="568"/>
      <c r="D111" s="568"/>
      <c r="E111" s="568"/>
      <c r="F111" s="568"/>
      <c r="G111" s="568"/>
      <c r="H111" s="568"/>
      <c r="I111" s="568"/>
      <c r="J111" s="568"/>
    </row>
    <row r="112" spans="1:10">
      <c r="A112" s="568"/>
      <c r="B112" s="568"/>
      <c r="C112" s="568"/>
      <c r="D112" s="568"/>
      <c r="E112" s="568"/>
      <c r="F112" s="568"/>
      <c r="G112" s="568"/>
      <c r="H112" s="568"/>
      <c r="I112" s="568"/>
      <c r="J112" s="568"/>
    </row>
    <row r="113" spans="1:10">
      <c r="A113" s="568"/>
      <c r="B113" s="568"/>
      <c r="C113" s="568"/>
      <c r="D113" s="568"/>
      <c r="E113" s="568"/>
      <c r="F113" s="568"/>
      <c r="G113" s="568"/>
      <c r="H113" s="568"/>
      <c r="I113" s="568"/>
      <c r="J113" s="568"/>
    </row>
    <row r="114" spans="1:10">
      <c r="A114" s="568"/>
      <c r="B114" s="568"/>
      <c r="C114" s="568"/>
      <c r="D114" s="568"/>
      <c r="E114" s="568"/>
      <c r="F114" s="568"/>
      <c r="G114" s="568"/>
      <c r="H114" s="568"/>
      <c r="I114" s="568"/>
      <c r="J114" s="568"/>
    </row>
    <row r="115" spans="1:10">
      <c r="A115" s="568"/>
      <c r="B115" s="568"/>
      <c r="C115" s="568"/>
      <c r="D115" s="568"/>
      <c r="E115" s="568"/>
      <c r="F115" s="568"/>
      <c r="G115" s="568"/>
      <c r="H115" s="568"/>
      <c r="I115" s="568"/>
      <c r="J115" s="568"/>
    </row>
  </sheetData>
  <printOptions horizontalCentered="1" verticalCentered="1"/>
  <pageMargins left="0.5" right="0.5" top="0.5" bottom="0.5" header="0" footer="0"/>
  <pageSetup scale="61" fitToHeight="2" orientation="landscape" r:id="rId1"/>
  <headerFooter alignWithMargins="0"/>
  <rowBreaks count="1" manualBreakCount="1">
    <brk id="5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I132"/>
  <sheetViews>
    <sheetView tabSelected="1" defaultGridColor="0" colorId="22" zoomScale="75" zoomScaleNormal="75" workbookViewId="0">
      <selection activeCell="C28" sqref="C28"/>
    </sheetView>
  </sheetViews>
  <sheetFormatPr defaultColWidth="9.84375" defaultRowHeight="15.5"/>
  <cols>
    <col min="1" max="1" width="30.84375" style="126" customWidth="1"/>
    <col min="2" max="2" width="2.84375" style="126" customWidth="1"/>
    <col min="3" max="3" width="46.84375" style="126" customWidth="1"/>
    <col min="4" max="4" width="9.84375" style="126"/>
    <col min="5" max="5" width="27.84375" style="126" customWidth="1"/>
    <col min="6" max="16384" width="9.84375" style="126"/>
  </cols>
  <sheetData>
    <row r="1" spans="1:243" ht="29.5">
      <c r="A1" s="7"/>
      <c r="B1" s="7"/>
      <c r="C1" s="8" t="s">
        <v>703</v>
      </c>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row>
    <row r="2" spans="1:243" ht="29.5">
      <c r="A2" s="7"/>
      <c r="B2" s="7"/>
      <c r="C2" s="8" t="s">
        <v>704</v>
      </c>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row>
    <row r="3" spans="1:243" ht="14" customHeight="1">
      <c r="A3" s="7"/>
      <c r="B3" s="7"/>
      <c r="C3" s="8"/>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row>
    <row r="4" spans="1:243" ht="22.5">
      <c r="A4" s="7"/>
      <c r="B4" s="7"/>
      <c r="C4" s="9" t="s">
        <v>705</v>
      </c>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row>
    <row r="5" spans="1:243" ht="22.5">
      <c r="A5" s="7"/>
      <c r="B5" s="7"/>
      <c r="C5" s="9" t="s">
        <v>706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row>
    <row r="6" spans="1:243" ht="22.5">
      <c r="A6" s="7"/>
      <c r="B6" s="7"/>
      <c r="C6" s="10" t="str">
        <f>A40</f>
        <v>For the period ending DECEMBER 31, 2021</v>
      </c>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row>
    <row r="7" spans="1:243" ht="22.5">
      <c r="A7" s="7"/>
      <c r="B7" s="7"/>
      <c r="C7" s="1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row>
    <row r="8" spans="1:243" ht="22.5">
      <c r="A8" s="7"/>
      <c r="B8" s="7"/>
      <c r="C8" s="9"/>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row>
    <row r="9" spans="1:243" ht="17" customHeight="1">
      <c r="A9" s="12" t="s">
        <v>707</v>
      </c>
      <c r="B9" s="7"/>
      <c r="C9" s="9"/>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row>
    <row r="10" spans="1:243" ht="33.75" customHeight="1">
      <c r="A10" s="7"/>
      <c r="B10" s="13">
        <v>1</v>
      </c>
      <c r="C10" s="554" t="s">
        <v>708</v>
      </c>
      <c r="D10" s="14"/>
      <c r="E10" s="14"/>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row>
    <row r="11" spans="1:243" ht="17" customHeight="1">
      <c r="A11" s="7"/>
      <c r="B11" s="7"/>
      <c r="C11" s="9"/>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row>
    <row r="12" spans="1:243" ht="77.5">
      <c r="A12" s="7"/>
      <c r="B12" s="13">
        <v>2</v>
      </c>
      <c r="C12" s="554" t="s">
        <v>709</v>
      </c>
      <c r="D12" s="14"/>
      <c r="E12" s="14"/>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row>
    <row r="13" spans="1:243" ht="17" customHeight="1">
      <c r="A13" s="7"/>
      <c r="B13" s="7"/>
      <c r="C13" s="9"/>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row>
    <row r="14" spans="1:243">
      <c r="A14" s="7"/>
      <c r="B14" s="7"/>
      <c r="C14" s="7"/>
      <c r="D14" s="14"/>
      <c r="E14" s="14"/>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row>
    <row r="15" spans="1:243" ht="24.9" customHeight="1">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row>
    <row r="16" spans="1:243" ht="17" customHeight="1">
      <c r="A16" s="7"/>
      <c r="B16" s="7"/>
      <c r="C16" s="9"/>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row>
    <row r="17" spans="1:243" ht="17" customHeight="1">
      <c r="A17" s="7"/>
      <c r="B17" s="7"/>
      <c r="C17" s="9"/>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row>
    <row r="18" spans="1:243" ht="17" customHeight="1">
      <c r="A18" s="7"/>
      <c r="B18" s="7"/>
      <c r="C18" s="9"/>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row>
    <row r="19" spans="1:243">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row>
    <row r="20" spans="1:243" ht="17.5">
      <c r="A20" s="15"/>
      <c r="B20" s="16"/>
      <c r="C20" s="17" t="s">
        <v>710</v>
      </c>
      <c r="D20" s="16"/>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row>
    <row r="21" spans="1:243" ht="17.5">
      <c r="A21" s="19"/>
      <c r="B21" s="19"/>
      <c r="C21" s="19"/>
      <c r="D21" s="19"/>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row>
    <row r="22" spans="1:243" ht="17.5">
      <c r="A22" s="19"/>
      <c r="B22" s="19"/>
      <c r="C22" s="19"/>
      <c r="D22" s="19"/>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row>
    <row r="23" spans="1:243" ht="17.5">
      <c r="A23" s="20" t="s">
        <v>711</v>
      </c>
      <c r="B23" s="20"/>
      <c r="C23" s="1393" t="s">
        <v>2776</v>
      </c>
      <c r="D23" s="19"/>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row>
    <row r="24" spans="1:243" ht="17.5">
      <c r="A24" s="20"/>
      <c r="B24" s="20"/>
      <c r="C24" s="1394"/>
      <c r="D24" s="19"/>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row>
    <row r="25" spans="1:243" ht="17.5">
      <c r="A25" s="20" t="s">
        <v>712</v>
      </c>
      <c r="B25" s="20"/>
      <c r="C25" s="1393" t="s">
        <v>2777</v>
      </c>
      <c r="D25" s="19"/>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row>
    <row r="26" spans="1:243" ht="17.5">
      <c r="A26" s="20"/>
      <c r="B26" s="20"/>
      <c r="C26" s="1394"/>
      <c r="D26" s="19"/>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row>
    <row r="27" spans="1:243" ht="17.5">
      <c r="A27" s="20" t="s">
        <v>713</v>
      </c>
      <c r="B27" s="20"/>
      <c r="C27" s="1393" t="s">
        <v>2778</v>
      </c>
      <c r="D27" s="19"/>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row>
    <row r="28" spans="1:243" ht="17.5">
      <c r="A28" s="19"/>
      <c r="B28" s="19"/>
      <c r="C28" s="1394"/>
      <c r="D28" s="19"/>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row>
    <row r="29" spans="1:243" ht="22.5">
      <c r="A29" s="21"/>
      <c r="B29" s="21"/>
      <c r="C29" s="1395"/>
      <c r="D29" s="21"/>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row>
    <row r="30" spans="1:243">
      <c r="A30" s="23"/>
      <c r="B30" s="23"/>
      <c r="C30" s="1396"/>
      <c r="D30" s="23"/>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row>
    <row r="31" spans="1:243">
      <c r="A31" s="23"/>
      <c r="B31" s="23"/>
      <c r="C31" s="1396"/>
      <c r="D31" s="23"/>
      <c r="E31" s="24" t="s">
        <v>714</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row>
    <row r="32" spans="1:243" ht="17.5">
      <c r="A32" s="20" t="s">
        <v>715</v>
      </c>
      <c r="B32" s="25"/>
      <c r="C32" s="1397" t="s">
        <v>3561</v>
      </c>
      <c r="D32" s="23"/>
      <c r="E32" s="840" t="s">
        <v>788</v>
      </c>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row>
    <row r="33" spans="1:243">
      <c r="A33" s="25"/>
      <c r="B33" s="25"/>
      <c r="C33" s="1396"/>
      <c r="D33" s="23"/>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row>
    <row r="34" spans="1:243" ht="17.5">
      <c r="A34" s="20" t="s">
        <v>442</v>
      </c>
      <c r="B34" s="25"/>
      <c r="C34" s="1397" t="s">
        <v>3562</v>
      </c>
      <c r="D34" s="23"/>
      <c r="E34" s="840" t="s">
        <v>443</v>
      </c>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row>
    <row r="35" spans="1:243">
      <c r="A35" s="25"/>
      <c r="B35" s="25"/>
      <c r="C35" s="1398"/>
      <c r="D35" s="23"/>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row>
    <row r="36" spans="1:243" ht="17.5">
      <c r="A36" s="20" t="s">
        <v>444</v>
      </c>
      <c r="B36" s="25"/>
      <c r="C36" s="1397" t="s">
        <v>3563</v>
      </c>
      <c r="D36" s="23"/>
      <c r="E36" s="840" t="s">
        <v>445</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row>
    <row r="37" spans="1:243">
      <c r="A37" s="23"/>
      <c r="B37" s="23"/>
      <c r="C37" s="23"/>
      <c r="D37" s="23"/>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row>
    <row r="38" spans="1:243">
      <c r="A38" s="23"/>
      <c r="B38" s="23"/>
      <c r="C38" s="23"/>
      <c r="D38" s="23"/>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row>
    <row r="39" spans="1:243">
      <c r="A39" s="23" t="str">
        <f>"For the period starting "&amp;C32</f>
        <v>For the period starting JANUARY 1, 2021</v>
      </c>
      <c r="B39" s="23"/>
      <c r="C39" s="23"/>
      <c r="D39" s="23"/>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row>
    <row r="40" spans="1:243">
      <c r="A40" s="23" t="str">
        <f>"For the period ending "&amp;C34</f>
        <v>For the period ending DECEMBER 31, 2021</v>
      </c>
      <c r="B40" s="23"/>
      <c r="C40" s="23"/>
      <c r="D40" s="23"/>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row>
    <row r="41" spans="1:243">
      <c r="A41" s="23" t="str">
        <f>"Year Ended  "&amp;C34</f>
        <v>Year Ended  DECEMBER 31, 2021</v>
      </c>
      <c r="B41" s="23"/>
      <c r="C41" s="23"/>
      <c r="D41" s="23"/>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row>
    <row r="42" spans="1:243">
      <c r="A42" s="23"/>
      <c r="B42" s="23"/>
      <c r="C42" s="23"/>
      <c r="D42" s="23"/>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row>
    <row r="43" spans="1:243">
      <c r="A43" s="23"/>
      <c r="B43" s="23"/>
      <c r="C43" s="23"/>
      <c r="D43" s="23"/>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row>
    <row r="44" spans="1:243">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row>
    <row r="45" spans="1:24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row>
    <row r="46" spans="1:243">
      <c r="A46" s="545" t="str">
        <f>"Annual Report of "&amp;C23&amp;"                                      "&amp;C6</f>
        <v>Annual Report of VERIZON NEW YORK INC.                                      For the period ending DECEMBER 31, 2021</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row>
    <row r="47" spans="1:24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row>
    <row r="48" spans="1:243">
      <c r="A48" s="545" t="str">
        <f>"Annual Report of "&amp;C23&amp;"                                                 "&amp;C6</f>
        <v>Annual Report of VERIZON NEW YORK INC.                                                 For the period ending DECEMBER 31, 2021</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row>
    <row r="49" spans="1:24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row>
    <row r="50" spans="1:243">
      <c r="A50" s="545" t="str">
        <f>"Annual Report of "&amp;C23&amp;"                                                            "&amp;C6</f>
        <v>Annual Report of VERIZON NEW YORK INC.                                                            For the period ending DECEMBER 31, 2021</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row>
    <row r="51" spans="1:24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row>
    <row r="52" spans="1:243">
      <c r="A52" s="545" t="str">
        <f>"Annual Report of "&amp;C23&amp;"                                                                      "&amp;C6</f>
        <v>Annual Report of VERIZON NEW YORK INC.                                                                      For the period ending DECEMBER 31, 2021</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row>
    <row r="53" spans="1:24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row>
    <row r="54" spans="1:243">
      <c r="A54" s="545" t="str">
        <f>"Annual Report of "&amp;C23&amp;"                                                                            "&amp;C6</f>
        <v>Annual Report of VERIZON NEW YORK INC.                                                                            For the period ending DECEMBER 31, 2021</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c r="IG54" s="7"/>
      <c r="IH54" s="7"/>
      <c r="II54" s="7"/>
    </row>
    <row r="55" spans="1:24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row>
    <row r="56" spans="1:243">
      <c r="A56" s="545" t="str">
        <f>"Annual Report of "&amp;C23&amp;"                                                                                    "&amp;C6</f>
        <v>Annual Report of VERIZON NEW YORK INC.                                                                                    For the period ending DECEMBER 31, 2021</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row>
    <row r="57" spans="1:24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row>
    <row r="58" spans="1:243">
      <c r="A58" s="545" t="str">
        <f>"Annual Report of "&amp;C23&amp;"                                                                 "&amp;C6</f>
        <v>Annual Report of VERIZON NEW YORK INC.                                                                 For the period ending DECEMBER 31, 2021</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row>
    <row r="59" spans="1:24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row>
    <row r="60" spans="1:24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row>
    <row r="61" spans="1:24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row>
    <row r="62" spans="1:243">
      <c r="A62" s="27"/>
      <c r="B62" s="27"/>
      <c r="C62" s="27"/>
      <c r="D62" s="27"/>
      <c r="E62" s="2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row>
    <row r="63" spans="1:24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row>
    <row r="64" spans="1:24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row>
    <row r="65" spans="1:24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row>
    <row r="66" spans="1:24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row>
    <row r="67" spans="1:24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row>
    <row r="68" spans="1:24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row>
    <row r="69" spans="1:24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row>
    <row r="70" spans="1:24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row>
    <row r="71" spans="1:24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row>
    <row r="72" spans="1:24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row>
    <row r="73" spans="1:24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row>
    <row r="74" spans="1:24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row>
    <row r="75" spans="1:24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row>
    <row r="76" spans="1:24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row>
    <row r="77" spans="1:24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row>
    <row r="78" spans="1:24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row>
    <row r="79" spans="1:24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row>
    <row r="80" spans="1:24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row>
    <row r="81" spans="1:24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row>
    <row r="82" spans="1:24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row>
    <row r="83" spans="1:24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row>
    <row r="84" spans="1:24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row>
    <row r="85" spans="1:24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row>
    <row r="86" spans="1:24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row>
    <row r="87" spans="1:24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row>
    <row r="88" spans="1:24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row>
    <row r="89" spans="1:24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row>
    <row r="90" spans="1:24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row>
    <row r="91" spans="1:24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row>
    <row r="92" spans="1:24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row>
    <row r="93" spans="1:24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row>
    <row r="94" spans="1:24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row>
    <row r="95" spans="1:24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row>
    <row r="96" spans="1:24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row>
    <row r="97" spans="1:24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row>
    <row r="98" spans="1:24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row>
    <row r="99" spans="1:24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row>
    <row r="100" spans="1:24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row>
    <row r="101" spans="1:24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row>
    <row r="102" spans="1:24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row>
    <row r="103" spans="1:24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row>
    <row r="104" spans="1:24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row>
    <row r="105" spans="1:24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row>
    <row r="106" spans="1:24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row>
    <row r="107" spans="1:24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row>
    <row r="108" spans="1:24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row>
    <row r="109" spans="1:24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row>
    <row r="110" spans="1:24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c r="HM110" s="7"/>
      <c r="HN110" s="7"/>
      <c r="HO110" s="7"/>
      <c r="HP110" s="7"/>
      <c r="HQ110" s="7"/>
      <c r="HR110" s="7"/>
      <c r="HS110" s="7"/>
      <c r="HT110" s="7"/>
      <c r="HU110" s="7"/>
      <c r="HV110" s="7"/>
      <c r="HW110" s="7"/>
      <c r="HX110" s="7"/>
      <c r="HY110" s="7"/>
      <c r="HZ110" s="7"/>
      <c r="IA110" s="7"/>
      <c r="IB110" s="7"/>
      <c r="IC110" s="7"/>
      <c r="ID110" s="7"/>
      <c r="IE110" s="7"/>
      <c r="IF110" s="7"/>
      <c r="IG110" s="7"/>
      <c r="IH110" s="7"/>
      <c r="II110" s="7"/>
    </row>
    <row r="111" spans="1:24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7"/>
      <c r="HS111" s="7"/>
      <c r="HT111" s="7"/>
      <c r="HU111" s="7"/>
      <c r="HV111" s="7"/>
      <c r="HW111" s="7"/>
      <c r="HX111" s="7"/>
      <c r="HY111" s="7"/>
      <c r="HZ111" s="7"/>
      <c r="IA111" s="7"/>
      <c r="IB111" s="7"/>
      <c r="IC111" s="7"/>
      <c r="ID111" s="7"/>
      <c r="IE111" s="7"/>
      <c r="IF111" s="7"/>
      <c r="IG111" s="7"/>
      <c r="IH111" s="7"/>
      <c r="II111" s="7"/>
    </row>
    <row r="112" spans="1:24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row>
    <row r="113" spans="1:24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c r="IG113" s="7"/>
      <c r="IH113" s="7"/>
      <c r="II113" s="7"/>
    </row>
    <row r="114" spans="1:24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c r="HM114" s="7"/>
      <c r="HN114" s="7"/>
      <c r="HO114" s="7"/>
      <c r="HP114" s="7"/>
      <c r="HQ114" s="7"/>
      <c r="HR114" s="7"/>
      <c r="HS114" s="7"/>
      <c r="HT114" s="7"/>
      <c r="HU114" s="7"/>
      <c r="HV114" s="7"/>
      <c r="HW114" s="7"/>
      <c r="HX114" s="7"/>
      <c r="HY114" s="7"/>
      <c r="HZ114" s="7"/>
      <c r="IA114" s="7"/>
      <c r="IB114" s="7"/>
      <c r="IC114" s="7"/>
      <c r="ID114" s="7"/>
      <c r="IE114" s="7"/>
      <c r="IF114" s="7"/>
      <c r="IG114" s="7"/>
      <c r="IH114" s="7"/>
      <c r="II114" s="7"/>
    </row>
    <row r="115" spans="1:24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7"/>
      <c r="ID115" s="7"/>
      <c r="IE115" s="7"/>
      <c r="IF115" s="7"/>
      <c r="IG115" s="7"/>
      <c r="IH115" s="7"/>
      <c r="II115" s="7"/>
    </row>
    <row r="116" spans="1:24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c r="IG116" s="7"/>
      <c r="IH116" s="7"/>
      <c r="II116" s="7"/>
    </row>
    <row r="117" spans="1:24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row>
    <row r="118" spans="1:24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c r="IG118" s="7"/>
      <c r="IH118" s="7"/>
      <c r="II118" s="7"/>
    </row>
    <row r="119" spans="1:24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row>
    <row r="120" spans="1:24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row>
    <row r="121" spans="1:24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c r="IF121" s="7"/>
      <c r="IG121" s="7"/>
      <c r="IH121" s="7"/>
      <c r="II121" s="7"/>
    </row>
    <row r="122" spans="1:24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c r="IF122" s="7"/>
      <c r="IG122" s="7"/>
      <c r="IH122" s="7"/>
      <c r="II122" s="7"/>
    </row>
    <row r="123" spans="1:24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c r="IG123" s="7"/>
      <c r="IH123" s="7"/>
      <c r="II123" s="7"/>
    </row>
    <row r="124" spans="1:24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row>
    <row r="125" spans="1:24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c r="IF125" s="7"/>
      <c r="IG125" s="7"/>
      <c r="IH125" s="7"/>
      <c r="II125" s="7"/>
    </row>
    <row r="126" spans="1:24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c r="IF126" s="7"/>
      <c r="IG126" s="7"/>
      <c r="IH126" s="7"/>
      <c r="II126" s="7"/>
    </row>
    <row r="127" spans="1:24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row>
    <row r="128" spans="1:24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c r="IF128" s="7"/>
      <c r="IG128" s="7"/>
      <c r="IH128" s="7"/>
      <c r="II128" s="7"/>
    </row>
    <row r="129" spans="1:24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c r="HM129" s="7"/>
      <c r="HN129" s="7"/>
      <c r="HO129" s="7"/>
      <c r="HP129" s="7"/>
      <c r="HQ129" s="7"/>
      <c r="HR129" s="7"/>
      <c r="HS129" s="7"/>
      <c r="HT129" s="7"/>
      <c r="HU129" s="7"/>
      <c r="HV129" s="7"/>
      <c r="HW129" s="7"/>
      <c r="HX129" s="7"/>
      <c r="HY129" s="7"/>
      <c r="HZ129" s="7"/>
      <c r="IA129" s="7"/>
      <c r="IB129" s="7"/>
      <c r="IC129" s="7"/>
      <c r="ID129" s="7"/>
      <c r="IE129" s="7"/>
      <c r="IF129" s="7"/>
      <c r="IG129" s="7"/>
      <c r="IH129" s="7"/>
      <c r="II129" s="7"/>
    </row>
    <row r="130" spans="1:24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c r="HM130" s="7"/>
      <c r="HN130" s="7"/>
      <c r="HO130" s="7"/>
      <c r="HP130" s="7"/>
      <c r="HQ130" s="7"/>
      <c r="HR130" s="7"/>
      <c r="HS130" s="7"/>
      <c r="HT130" s="7"/>
      <c r="HU130" s="7"/>
      <c r="HV130" s="7"/>
      <c r="HW130" s="7"/>
      <c r="HX130" s="7"/>
      <c r="HY130" s="7"/>
      <c r="HZ130" s="7"/>
      <c r="IA130" s="7"/>
      <c r="IB130" s="7"/>
      <c r="IC130" s="7"/>
      <c r="ID130" s="7"/>
      <c r="IE130" s="7"/>
      <c r="IF130" s="7"/>
      <c r="IG130" s="7"/>
      <c r="IH130" s="7"/>
      <c r="II130" s="7"/>
    </row>
    <row r="131" spans="1:24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7"/>
      <c r="ID131" s="7"/>
      <c r="IE131" s="7"/>
      <c r="IF131" s="7"/>
      <c r="IG131" s="7"/>
      <c r="IH131" s="7"/>
      <c r="II131" s="7"/>
    </row>
    <row r="132" spans="1:24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c r="IF132" s="7"/>
      <c r="IG132" s="7"/>
      <c r="IH132" s="7"/>
      <c r="II132" s="7"/>
    </row>
  </sheetData>
  <pageMargins left="0.5" right="0.5" top="0.5" bottom="0.5" header="0.5" footer="0.5"/>
  <pageSetup scale="63" orientation="portrait" r:id="rId1"/>
  <headerFooter alignWithMargins="0"/>
  <rowBreaks count="1" manualBreakCount="1">
    <brk id="6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workbookViewId="0">
      <selection activeCell="P34" sqref="P34"/>
    </sheetView>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1002"/>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E51">
        <v>26</v>
      </c>
    </row>
    <row r="53" spans="1:10" ht="16" thickBot="1">
      <c r="A53" s="142" t="str">
        <f>'Data Sheet'!A48</f>
        <v>Annual Report of VERIZON NEW YORK INC.                                                 For the period ending DECEMBER 31, 2021</v>
      </c>
      <c r="B53" s="2"/>
      <c r="C53" s="2"/>
      <c r="D53" s="2"/>
      <c r="E53" s="2"/>
      <c r="F53" s="2"/>
      <c r="G53" s="2"/>
      <c r="H53" s="2"/>
      <c r="I53" s="2"/>
      <c r="J53" s="2"/>
    </row>
    <row r="54" spans="1:10">
      <c r="A54" s="253"/>
      <c r="B54" s="155"/>
      <c r="C54" s="155"/>
      <c r="D54" s="155"/>
      <c r="E54" s="155"/>
      <c r="F54" s="155"/>
      <c r="G54" s="155"/>
      <c r="H54" s="155"/>
      <c r="I54" s="155"/>
      <c r="J54" s="254"/>
    </row>
    <row r="55" spans="1:10" ht="18">
      <c r="A55" s="339"/>
      <c r="B55" s="153"/>
      <c r="C55" s="153"/>
      <c r="D55" s="153"/>
      <c r="E55" s="153"/>
      <c r="F55" s="153"/>
      <c r="G55" s="153"/>
      <c r="H55" s="153"/>
      <c r="I55" s="153"/>
      <c r="J55" s="255"/>
    </row>
    <row r="56" spans="1:10" ht="18">
      <c r="A56" s="339"/>
      <c r="B56" s="153"/>
      <c r="C56" s="153"/>
      <c r="D56" s="153"/>
      <c r="E56" s="153"/>
      <c r="F56" s="153"/>
      <c r="G56" s="153"/>
      <c r="H56" s="153"/>
      <c r="I56" s="153"/>
      <c r="J56" s="255"/>
    </row>
    <row r="57" spans="1:10" ht="18">
      <c r="A57" s="339"/>
      <c r="B57" s="153"/>
      <c r="C57" s="153"/>
      <c r="D57" s="153"/>
      <c r="E57" s="153"/>
      <c r="F57" s="153"/>
      <c r="G57" s="153"/>
      <c r="H57" s="153"/>
      <c r="I57" s="153"/>
      <c r="J57" s="255"/>
    </row>
    <row r="58" spans="1:10">
      <c r="A58" s="146"/>
      <c r="B58" s="2"/>
      <c r="C58" s="2"/>
      <c r="D58" s="2"/>
      <c r="E58" s="2"/>
      <c r="F58" s="2"/>
      <c r="G58" s="2"/>
      <c r="H58" s="2"/>
      <c r="I58" s="2"/>
      <c r="J58" s="257"/>
    </row>
    <row r="59" spans="1:10">
      <c r="A59" s="146"/>
      <c r="B59" s="2"/>
      <c r="C59" s="2"/>
      <c r="D59" s="2"/>
      <c r="E59" s="2"/>
      <c r="F59" s="2"/>
      <c r="G59" s="2"/>
      <c r="H59" s="2"/>
      <c r="I59" s="2"/>
      <c r="J59" s="257"/>
    </row>
    <row r="60" spans="1:10">
      <c r="A60" s="146"/>
      <c r="B60" s="2"/>
      <c r="C60" s="2"/>
      <c r="D60" s="2"/>
      <c r="E60" s="2"/>
      <c r="F60" s="2"/>
      <c r="G60" s="2"/>
      <c r="H60" s="2"/>
      <c r="I60" s="2"/>
      <c r="J60" s="257"/>
    </row>
    <row r="61" spans="1:10">
      <c r="A61" s="146"/>
      <c r="B61" s="2"/>
      <c r="C61" s="2"/>
      <c r="D61" s="2"/>
      <c r="E61" s="2"/>
      <c r="F61" s="2"/>
      <c r="G61" s="2"/>
      <c r="H61" s="2"/>
      <c r="I61" s="2"/>
      <c r="J61" s="257"/>
    </row>
    <row r="62" spans="1:10">
      <c r="A62" s="146"/>
      <c r="B62" s="2"/>
      <c r="C62" s="2"/>
      <c r="D62" s="2"/>
      <c r="E62" s="2"/>
      <c r="F62" s="2"/>
      <c r="G62" s="2"/>
      <c r="H62" s="2"/>
      <c r="I62" s="2"/>
      <c r="J62" s="257"/>
    </row>
    <row r="63" spans="1:10">
      <c r="A63" s="146"/>
      <c r="B63" s="2"/>
      <c r="C63" s="2"/>
      <c r="D63" s="2"/>
      <c r="E63" s="2"/>
      <c r="F63" s="2"/>
      <c r="G63" s="2"/>
      <c r="H63" s="2"/>
      <c r="I63" s="2"/>
      <c r="J63" s="257"/>
    </row>
    <row r="64" spans="1:10">
      <c r="A64" s="146"/>
      <c r="B64" s="2"/>
      <c r="C64" s="2"/>
      <c r="D64" s="2"/>
      <c r="E64" s="2"/>
      <c r="F64" s="153"/>
      <c r="G64" s="153"/>
      <c r="H64" s="153"/>
      <c r="I64" s="153"/>
      <c r="J64" s="255"/>
    </row>
    <row r="65" spans="1:10">
      <c r="A65" s="146"/>
      <c r="B65" s="2"/>
      <c r="C65" s="2"/>
      <c r="D65" s="2"/>
      <c r="E65" s="2"/>
      <c r="F65" s="2"/>
      <c r="G65" s="2"/>
      <c r="H65" s="2"/>
      <c r="I65" s="2"/>
      <c r="J65" s="257"/>
    </row>
    <row r="66" spans="1:10">
      <c r="A66" s="146"/>
      <c r="B66" s="2"/>
      <c r="C66" s="2"/>
      <c r="D66" s="2"/>
      <c r="E66" s="62"/>
      <c r="F66" s="2"/>
      <c r="G66" s="2"/>
      <c r="H66" s="2"/>
      <c r="I66" s="2"/>
      <c r="J66" s="70"/>
    </row>
    <row r="67" spans="1:10">
      <c r="A67" s="146"/>
      <c r="B67" s="1002"/>
      <c r="C67" s="2"/>
      <c r="D67" s="2"/>
      <c r="E67" s="2"/>
      <c r="F67" s="2"/>
      <c r="G67" s="2"/>
      <c r="H67" s="2"/>
      <c r="I67" s="2"/>
      <c r="J67" s="257"/>
    </row>
    <row r="68" spans="1:10">
      <c r="A68" s="146"/>
      <c r="B68" s="2"/>
      <c r="C68" s="2"/>
      <c r="D68" s="2"/>
      <c r="E68" s="2"/>
      <c r="F68" s="2"/>
      <c r="G68" s="2"/>
      <c r="H68" s="2"/>
      <c r="I68" s="2"/>
      <c r="J68" s="257"/>
    </row>
    <row r="69" spans="1:10">
      <c r="A69" s="146"/>
      <c r="B69" s="147"/>
      <c r="C69" s="300"/>
      <c r="D69" s="300"/>
      <c r="E69" s="289"/>
      <c r="F69" s="300"/>
      <c r="G69" s="300"/>
      <c r="H69" s="300"/>
      <c r="I69" s="300"/>
      <c r="J69" s="340"/>
    </row>
    <row r="70" spans="1:10">
      <c r="A70" s="146"/>
      <c r="B70" s="147"/>
      <c r="C70" s="147"/>
      <c r="D70" s="147"/>
      <c r="E70" s="2"/>
      <c r="F70" s="147"/>
      <c r="G70" s="147"/>
      <c r="H70" s="147"/>
      <c r="I70" s="147"/>
      <c r="J70" s="261"/>
    </row>
    <row r="71" spans="1:10">
      <c r="A71" s="146"/>
      <c r="B71" s="147"/>
      <c r="C71" s="147"/>
      <c r="D71" s="147"/>
      <c r="E71" s="2"/>
      <c r="F71" s="147"/>
      <c r="G71" s="147"/>
      <c r="H71" s="147"/>
      <c r="I71" s="147"/>
      <c r="J71" s="261"/>
    </row>
    <row r="72" spans="1:10">
      <c r="A72" s="146"/>
      <c r="B72" s="147"/>
      <c r="C72" s="147"/>
      <c r="D72" s="147"/>
      <c r="E72" s="2"/>
      <c r="F72" s="147"/>
      <c r="G72" s="147"/>
      <c r="H72" s="147"/>
      <c r="I72" s="147"/>
      <c r="J72" s="261"/>
    </row>
    <row r="73" spans="1:10">
      <c r="A73" s="146"/>
      <c r="B73" s="147"/>
      <c r="C73" s="147"/>
      <c r="D73" s="147"/>
      <c r="E73" s="2"/>
      <c r="F73" s="147"/>
      <c r="G73" s="147"/>
      <c r="H73" s="147"/>
      <c r="I73" s="147"/>
      <c r="J73" s="261"/>
    </row>
    <row r="74" spans="1:10">
      <c r="A74" s="146"/>
      <c r="B74" s="147"/>
      <c r="C74" s="147"/>
      <c r="D74" s="147"/>
      <c r="E74" s="2"/>
      <c r="F74" s="147"/>
      <c r="G74" s="147"/>
      <c r="H74" s="147"/>
      <c r="I74" s="147"/>
      <c r="J74" s="261"/>
    </row>
    <row r="75" spans="1:10">
      <c r="A75" s="146"/>
      <c r="B75" s="147"/>
      <c r="C75" s="147"/>
      <c r="D75" s="147"/>
      <c r="E75" s="2"/>
      <c r="F75" s="147"/>
      <c r="G75" s="147"/>
      <c r="H75" s="147"/>
      <c r="I75" s="147"/>
      <c r="J75" s="261"/>
    </row>
    <row r="76" spans="1:10">
      <c r="A76" s="146"/>
      <c r="B76" s="147"/>
      <c r="C76" s="147"/>
      <c r="D76" s="147"/>
      <c r="E76" s="2"/>
      <c r="F76" s="147"/>
      <c r="G76" s="147"/>
      <c r="H76" s="147"/>
      <c r="I76" s="147"/>
      <c r="J76" s="261"/>
    </row>
    <row r="77" spans="1:10" ht="18">
      <c r="A77" s="339" t="s">
        <v>1535</v>
      </c>
      <c r="B77" s="341"/>
      <c r="C77" s="341"/>
      <c r="D77" s="341"/>
      <c r="E77" s="1"/>
      <c r="F77" s="341"/>
      <c r="G77" s="341"/>
      <c r="H77" s="341"/>
      <c r="I77" s="341"/>
      <c r="J77" s="342"/>
    </row>
    <row r="78" spans="1:10">
      <c r="A78" s="146"/>
      <c r="B78" s="147"/>
      <c r="C78" s="147"/>
      <c r="D78" s="147"/>
      <c r="E78" s="2"/>
      <c r="F78" s="147"/>
      <c r="G78" s="147"/>
      <c r="H78" s="147"/>
      <c r="I78" s="147"/>
      <c r="J78" s="261"/>
    </row>
    <row r="79" spans="1:10">
      <c r="A79" s="146"/>
      <c r="B79" s="147"/>
      <c r="C79" s="147"/>
      <c r="D79" s="147"/>
      <c r="E79" s="2"/>
      <c r="F79" s="147"/>
      <c r="G79" s="147"/>
      <c r="H79" s="147"/>
      <c r="I79" s="147"/>
      <c r="J79" s="261"/>
    </row>
    <row r="80" spans="1:10">
      <c r="A80" s="146"/>
      <c r="B80" s="147"/>
      <c r="C80" s="147"/>
      <c r="D80" s="147"/>
      <c r="E80" s="2"/>
      <c r="F80" s="147"/>
      <c r="G80" s="147"/>
      <c r="H80" s="147"/>
      <c r="I80" s="147"/>
      <c r="J80" s="261"/>
    </row>
    <row r="81" spans="1:10">
      <c r="A81" s="146"/>
      <c r="B81" s="147"/>
      <c r="C81" s="147"/>
      <c r="D81" s="147"/>
      <c r="E81" s="2"/>
      <c r="F81" s="147"/>
      <c r="G81" s="147"/>
      <c r="H81" s="147"/>
      <c r="I81" s="147"/>
      <c r="J81" s="261"/>
    </row>
    <row r="82" spans="1:10">
      <c r="A82" s="146"/>
      <c r="B82" s="147"/>
      <c r="C82" s="147"/>
      <c r="D82" s="147"/>
      <c r="E82" s="2"/>
      <c r="F82" s="147"/>
      <c r="G82" s="147"/>
      <c r="H82" s="147"/>
      <c r="I82" s="147"/>
      <c r="J82" s="261"/>
    </row>
    <row r="83" spans="1:10">
      <c r="A83" s="146"/>
      <c r="B83" s="147"/>
      <c r="C83" s="147"/>
      <c r="D83" s="147"/>
      <c r="E83" s="2"/>
      <c r="F83" s="147"/>
      <c r="G83" s="147"/>
      <c r="H83" s="147"/>
      <c r="I83" s="147"/>
      <c r="J83" s="261"/>
    </row>
    <row r="84" spans="1:10">
      <c r="A84" s="146"/>
      <c r="B84" s="147"/>
      <c r="C84" s="147"/>
      <c r="D84" s="147"/>
      <c r="E84" s="2"/>
      <c r="F84" s="147"/>
      <c r="G84" s="147"/>
      <c r="H84" s="147"/>
      <c r="I84" s="147"/>
      <c r="J84" s="261"/>
    </row>
    <row r="85" spans="1:10">
      <c r="A85" s="146"/>
      <c r="B85" s="147"/>
      <c r="C85" s="147"/>
      <c r="D85" s="147"/>
      <c r="E85" s="2"/>
      <c r="F85" s="147"/>
      <c r="G85" s="147"/>
      <c r="H85" s="147"/>
      <c r="I85" s="147"/>
      <c r="J85" s="261"/>
    </row>
    <row r="86" spans="1:10">
      <c r="A86" s="146"/>
      <c r="B86" s="147"/>
      <c r="C86" s="147"/>
      <c r="D86" s="147"/>
      <c r="E86" s="2"/>
      <c r="F86" s="147"/>
      <c r="G86" s="147"/>
      <c r="H86" s="147"/>
      <c r="I86" s="147"/>
      <c r="J86" s="261"/>
    </row>
    <row r="87" spans="1:10">
      <c r="A87" s="146"/>
      <c r="B87" s="147"/>
      <c r="C87" s="147"/>
      <c r="D87" s="147"/>
      <c r="E87" s="2"/>
      <c r="F87" s="147"/>
      <c r="G87" s="147"/>
      <c r="H87" s="147"/>
      <c r="I87" s="147"/>
      <c r="J87" s="261"/>
    </row>
    <row r="88" spans="1:10">
      <c r="A88" s="146"/>
      <c r="B88" s="147"/>
      <c r="C88" s="147"/>
      <c r="D88" s="147"/>
      <c r="E88" s="2"/>
      <c r="F88" s="147"/>
      <c r="G88" s="147"/>
      <c r="H88" s="147"/>
      <c r="I88" s="147"/>
      <c r="J88" s="261"/>
    </row>
    <row r="89" spans="1:10">
      <c r="A89" s="146"/>
      <c r="B89" s="147"/>
      <c r="C89" s="147"/>
      <c r="D89" s="147"/>
      <c r="E89" s="2"/>
      <c r="F89" s="147"/>
      <c r="G89" s="147"/>
      <c r="H89" s="147"/>
      <c r="I89" s="147"/>
      <c r="J89" s="261"/>
    </row>
    <row r="90" spans="1:10">
      <c r="A90" s="146"/>
      <c r="B90" s="147"/>
      <c r="C90" s="147"/>
      <c r="D90" s="147"/>
      <c r="E90" s="2"/>
      <c r="F90" s="147"/>
      <c r="G90" s="147"/>
      <c r="H90" s="147"/>
      <c r="I90" s="147"/>
      <c r="J90" s="261"/>
    </row>
    <row r="91" spans="1:10">
      <c r="A91" s="146"/>
      <c r="B91" s="147"/>
      <c r="C91" s="147"/>
      <c r="D91" s="147"/>
      <c r="E91" s="2"/>
      <c r="F91" s="147"/>
      <c r="G91" s="147"/>
      <c r="H91" s="147"/>
      <c r="I91" s="147"/>
      <c r="J91" s="261"/>
    </row>
    <row r="92" spans="1:10">
      <c r="A92" s="146"/>
      <c r="B92" s="147"/>
      <c r="C92" s="147"/>
      <c r="D92" s="147"/>
      <c r="E92" s="2"/>
      <c r="F92" s="147"/>
      <c r="G92" s="147"/>
      <c r="H92" s="147"/>
      <c r="I92" s="147"/>
      <c r="J92" s="261"/>
    </row>
    <row r="93" spans="1:10">
      <c r="A93" s="146"/>
      <c r="B93" s="147"/>
      <c r="C93" s="147"/>
      <c r="D93" s="147"/>
      <c r="E93" s="2"/>
      <c r="F93" s="147"/>
      <c r="G93" s="147"/>
      <c r="H93" s="147"/>
      <c r="I93" s="147"/>
      <c r="J93" s="261"/>
    </row>
    <row r="94" spans="1:10">
      <c r="A94" s="146"/>
      <c r="B94" s="147"/>
      <c r="C94" s="147"/>
      <c r="D94" s="147"/>
      <c r="E94" s="2"/>
      <c r="F94" s="147"/>
      <c r="G94" s="147"/>
      <c r="H94" s="147"/>
      <c r="I94" s="147"/>
      <c r="J94" s="261"/>
    </row>
    <row r="95" spans="1:10">
      <c r="A95" s="146"/>
      <c r="B95" s="147"/>
      <c r="C95" s="147"/>
      <c r="D95" s="147"/>
      <c r="E95" s="2"/>
      <c r="F95" s="147"/>
      <c r="G95" s="147"/>
      <c r="H95" s="147"/>
      <c r="I95" s="147"/>
      <c r="J95" s="261"/>
    </row>
    <row r="96" spans="1:10">
      <c r="A96" s="146"/>
      <c r="B96" s="147"/>
      <c r="C96" s="147"/>
      <c r="D96" s="147"/>
      <c r="E96" s="2"/>
      <c r="F96" s="147"/>
      <c r="G96" s="147"/>
      <c r="H96" s="147"/>
      <c r="I96" s="147"/>
      <c r="J96" s="261"/>
    </row>
    <row r="97" spans="1:10">
      <c r="A97" s="146"/>
      <c r="B97" s="147"/>
      <c r="C97" s="147"/>
      <c r="D97" s="147"/>
      <c r="E97" s="2"/>
      <c r="F97" s="147"/>
      <c r="G97" s="147"/>
      <c r="H97" s="147"/>
      <c r="I97" s="147"/>
      <c r="J97" s="261"/>
    </row>
    <row r="98" spans="1:10">
      <c r="A98" s="146"/>
      <c r="B98" s="147"/>
      <c r="C98" s="147"/>
      <c r="D98" s="147"/>
      <c r="E98" s="2"/>
      <c r="F98" s="147"/>
      <c r="G98" s="147"/>
      <c r="H98" s="147"/>
      <c r="I98" s="147"/>
      <c r="J98" s="261"/>
    </row>
    <row r="99" spans="1:10">
      <c r="A99" s="146"/>
      <c r="B99" s="147"/>
      <c r="C99" s="147"/>
      <c r="D99" s="147"/>
      <c r="E99" s="2"/>
      <c r="F99" s="147"/>
      <c r="G99" s="147"/>
      <c r="H99" s="147"/>
      <c r="I99" s="147"/>
      <c r="J99" s="261"/>
    </row>
    <row r="100" spans="1:10">
      <c r="A100" s="146"/>
      <c r="B100" s="147"/>
      <c r="C100" s="147"/>
      <c r="D100" s="147"/>
      <c r="E100" s="2"/>
      <c r="F100" s="147"/>
      <c r="G100" s="147"/>
      <c r="H100" s="147"/>
      <c r="I100" s="147"/>
      <c r="J100" s="261"/>
    </row>
    <row r="101" spans="1:10" ht="16" thickBot="1">
      <c r="A101" s="272"/>
      <c r="B101" s="273"/>
      <c r="C101" s="343"/>
      <c r="D101" s="343"/>
      <c r="E101" s="343"/>
      <c r="F101" s="343"/>
      <c r="G101" s="343"/>
      <c r="H101" s="343"/>
      <c r="I101" s="343"/>
      <c r="J101" s="344"/>
    </row>
    <row r="102" spans="1:10">
      <c r="A102" s="153"/>
      <c r="B102" s="2"/>
      <c r="C102" s="2"/>
      <c r="D102" s="2"/>
      <c r="E102" s="2"/>
      <c r="F102" s="2"/>
      <c r="G102" s="2"/>
      <c r="H102" s="2"/>
      <c r="I102" s="2"/>
      <c r="J102" s="282" t="s">
        <v>1652</v>
      </c>
    </row>
    <row r="103" spans="1:10">
      <c r="E103">
        <v>27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3"/>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E51">
        <v>28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K69"/>
  <sheetViews>
    <sheetView defaultGridColor="0" colorId="22" zoomScale="75" zoomScaleNormal="75" workbookViewId="0">
      <selection activeCell="K31" sqref="K31"/>
    </sheetView>
  </sheetViews>
  <sheetFormatPr defaultColWidth="9.84375" defaultRowHeight="15.5"/>
  <cols>
    <col min="1" max="1" width="4.84375" customWidth="1"/>
    <col min="2" max="2" width="35.84375" customWidth="1"/>
    <col min="3" max="3" width="16.84375" customWidth="1"/>
    <col min="4" max="10" width="13.84375" customWidth="1"/>
  </cols>
  <sheetData>
    <row r="1" spans="1:11" ht="16" thickBot="1">
      <c r="A1" s="142" t="str">
        <f>'Data Sheet'!A58</f>
        <v>Annual Report of VERIZON NEW YORK INC.                                                                 For the period ending DECEMBER 31, 2021</v>
      </c>
      <c r="B1" s="2"/>
      <c r="C1" s="2"/>
      <c r="D1" s="2"/>
      <c r="E1" s="2"/>
      <c r="F1" s="2"/>
      <c r="G1" s="2"/>
      <c r="H1" s="2"/>
      <c r="I1" s="2"/>
      <c r="J1" s="2"/>
      <c r="K1" s="62"/>
    </row>
    <row r="2" spans="1:11">
      <c r="A2" s="253"/>
      <c r="B2" s="155"/>
      <c r="C2" s="155"/>
      <c r="D2" s="155"/>
      <c r="E2" s="155"/>
      <c r="F2" s="155"/>
      <c r="G2" s="155"/>
      <c r="H2" s="155"/>
      <c r="I2" s="155"/>
      <c r="J2" s="254"/>
      <c r="K2" s="62"/>
    </row>
    <row r="3" spans="1:11" ht="18">
      <c r="A3" s="339"/>
      <c r="B3" s="153"/>
      <c r="C3" s="153"/>
      <c r="D3" s="153"/>
      <c r="E3" s="153"/>
      <c r="F3" s="153"/>
      <c r="G3" s="153"/>
      <c r="H3" s="153"/>
      <c r="I3" s="153"/>
      <c r="J3" s="255"/>
      <c r="K3" s="62"/>
    </row>
    <row r="4" spans="1:11" ht="18">
      <c r="A4" s="339"/>
      <c r="B4" s="153"/>
      <c r="C4" s="153"/>
      <c r="D4" s="153"/>
      <c r="E4" s="153"/>
      <c r="F4" s="153"/>
      <c r="G4" s="153"/>
      <c r="H4" s="153"/>
      <c r="I4" s="153"/>
      <c r="J4" s="255"/>
      <c r="K4" s="62"/>
    </row>
    <row r="5" spans="1:11" ht="18">
      <c r="A5" s="339"/>
      <c r="B5" s="153"/>
      <c r="C5" s="153"/>
      <c r="D5" s="153"/>
      <c r="E5" s="153"/>
      <c r="F5" s="153"/>
      <c r="G5" s="153"/>
      <c r="H5" s="153"/>
      <c r="I5" s="153"/>
      <c r="J5" s="255"/>
      <c r="K5" s="62"/>
    </row>
    <row r="6" spans="1:11">
      <c r="A6" s="146"/>
      <c r="B6" s="2"/>
      <c r="C6" s="2"/>
      <c r="D6" s="2"/>
      <c r="E6" s="2"/>
      <c r="F6" s="2"/>
      <c r="G6" s="2"/>
      <c r="H6" s="2"/>
      <c r="I6" s="2"/>
      <c r="J6" s="257"/>
      <c r="K6" s="62"/>
    </row>
    <row r="7" spans="1:11">
      <c r="A7" s="146"/>
      <c r="B7" s="2"/>
      <c r="C7" s="2"/>
      <c r="D7" s="2"/>
      <c r="E7" s="2"/>
      <c r="F7" s="2"/>
      <c r="G7" s="2"/>
      <c r="H7" s="2"/>
      <c r="I7" s="2"/>
      <c r="J7" s="257"/>
      <c r="K7" s="62"/>
    </row>
    <row r="8" spans="1:11">
      <c r="A8" s="146"/>
      <c r="B8" s="2"/>
      <c r="C8" s="2"/>
      <c r="D8" s="2"/>
      <c r="E8" s="2"/>
      <c r="F8" s="2"/>
      <c r="G8" s="2"/>
      <c r="H8" s="2"/>
      <c r="I8" s="2"/>
      <c r="J8" s="257"/>
      <c r="K8" s="62"/>
    </row>
    <row r="9" spans="1:11">
      <c r="A9" s="146"/>
      <c r="B9" s="2"/>
      <c r="C9" s="2"/>
      <c r="D9" s="2"/>
      <c r="E9" s="2"/>
      <c r="F9" s="2"/>
      <c r="G9" s="2"/>
      <c r="H9" s="2"/>
      <c r="I9" s="2"/>
      <c r="J9" s="257"/>
      <c r="K9" s="62"/>
    </row>
    <row r="10" spans="1:11">
      <c r="A10" s="146"/>
      <c r="B10" s="2"/>
      <c r="C10" s="2"/>
      <c r="D10" s="2"/>
      <c r="E10" s="2"/>
      <c r="F10" s="2"/>
      <c r="G10" s="2"/>
      <c r="H10" s="2"/>
      <c r="I10" s="2"/>
      <c r="J10" s="257"/>
      <c r="K10" s="62"/>
    </row>
    <row r="11" spans="1:11">
      <c r="A11" s="146"/>
      <c r="B11" s="2"/>
      <c r="C11" s="2"/>
      <c r="D11" s="2"/>
      <c r="E11" s="2"/>
      <c r="F11" s="2"/>
      <c r="G11" s="2"/>
      <c r="H11" s="2"/>
      <c r="I11" s="2"/>
      <c r="J11" s="257"/>
      <c r="K11" s="62"/>
    </row>
    <row r="12" spans="1:11">
      <c r="A12" s="146"/>
      <c r="B12" s="2"/>
      <c r="C12" s="2"/>
      <c r="D12" s="2"/>
      <c r="E12" s="2"/>
      <c r="F12" s="153"/>
      <c r="G12" s="153"/>
      <c r="H12" s="153"/>
      <c r="I12" s="153"/>
      <c r="J12" s="255"/>
      <c r="K12" s="62"/>
    </row>
    <row r="13" spans="1:11">
      <c r="A13" s="146"/>
      <c r="B13" s="2"/>
      <c r="C13" s="2"/>
      <c r="D13" s="2"/>
      <c r="E13" s="2"/>
      <c r="F13" s="2"/>
      <c r="G13" s="2"/>
      <c r="H13" s="2"/>
      <c r="I13" s="2"/>
      <c r="J13" s="257"/>
      <c r="K13" s="62"/>
    </row>
    <row r="14" spans="1:11">
      <c r="A14" s="146"/>
      <c r="B14" s="2"/>
      <c r="C14" s="2"/>
      <c r="D14" s="2"/>
      <c r="E14" s="62"/>
      <c r="F14" s="2"/>
      <c r="G14" s="2"/>
      <c r="H14" s="2"/>
      <c r="I14" s="2"/>
      <c r="J14" s="70"/>
      <c r="K14" s="62"/>
    </row>
    <row r="15" spans="1:11">
      <c r="A15" s="146"/>
      <c r="B15" s="277"/>
      <c r="C15" s="2"/>
      <c r="D15" s="2"/>
      <c r="E15" s="2"/>
      <c r="F15" s="2"/>
      <c r="G15" s="2"/>
      <c r="H15" s="2"/>
      <c r="I15" s="2"/>
      <c r="J15" s="257"/>
      <c r="K15" s="62"/>
    </row>
    <row r="16" spans="1:11">
      <c r="A16" s="146"/>
      <c r="B16" s="2"/>
      <c r="C16" s="2"/>
      <c r="D16" s="2"/>
      <c r="E16" s="2"/>
      <c r="F16" s="2"/>
      <c r="G16" s="2"/>
      <c r="H16" s="2"/>
      <c r="I16" s="2"/>
      <c r="J16" s="257"/>
      <c r="K16" s="62"/>
    </row>
    <row r="17" spans="1:11">
      <c r="A17" s="146"/>
      <c r="B17" s="147"/>
      <c r="C17" s="300"/>
      <c r="D17" s="300"/>
      <c r="E17" s="289"/>
      <c r="F17" s="300"/>
      <c r="G17" s="300"/>
      <c r="H17" s="300"/>
      <c r="I17" s="300"/>
      <c r="J17" s="340"/>
      <c r="K17" s="62"/>
    </row>
    <row r="18" spans="1:11">
      <c r="A18" s="146"/>
      <c r="B18" s="147"/>
      <c r="C18" s="147"/>
      <c r="D18" s="147"/>
      <c r="E18" s="2"/>
      <c r="F18" s="147"/>
      <c r="G18" s="147"/>
      <c r="H18" s="147"/>
      <c r="I18" s="147"/>
      <c r="J18" s="261"/>
      <c r="K18" s="62"/>
    </row>
    <row r="19" spans="1:11">
      <c r="A19" s="146"/>
      <c r="B19" s="147"/>
      <c r="C19" s="147"/>
      <c r="D19" s="147"/>
      <c r="E19" s="2"/>
      <c r="F19" s="147"/>
      <c r="G19" s="147"/>
      <c r="H19" s="147"/>
      <c r="I19" s="147"/>
      <c r="J19" s="261"/>
      <c r="K19" s="62"/>
    </row>
    <row r="20" spans="1:11">
      <c r="A20" s="146"/>
      <c r="B20" s="147"/>
      <c r="C20" s="147"/>
      <c r="D20" s="147"/>
      <c r="E20" s="2"/>
      <c r="F20" s="147"/>
      <c r="G20" s="147"/>
      <c r="H20" s="147"/>
      <c r="I20" s="147"/>
      <c r="J20" s="261"/>
      <c r="K20" s="62"/>
    </row>
    <row r="21" spans="1:11">
      <c r="A21" s="146"/>
      <c r="B21" s="147"/>
      <c r="C21" s="147"/>
      <c r="D21" s="147"/>
      <c r="E21" s="2"/>
      <c r="F21" s="147"/>
      <c r="G21" s="147"/>
      <c r="H21" s="147"/>
      <c r="I21" s="147"/>
      <c r="J21" s="261"/>
      <c r="K21" s="62"/>
    </row>
    <row r="22" spans="1:11">
      <c r="A22" s="146"/>
      <c r="B22" s="147"/>
      <c r="C22" s="147"/>
      <c r="D22" s="147"/>
      <c r="E22" s="2"/>
      <c r="F22" s="147"/>
      <c r="G22" s="147"/>
      <c r="H22" s="147"/>
      <c r="I22" s="147"/>
      <c r="J22" s="261"/>
      <c r="K22" s="62"/>
    </row>
    <row r="23" spans="1:11">
      <c r="A23" s="146"/>
      <c r="B23" s="147"/>
      <c r="C23" s="147"/>
      <c r="D23" s="147"/>
      <c r="E23" s="2"/>
      <c r="F23" s="147"/>
      <c r="G23" s="147"/>
      <c r="H23" s="147"/>
      <c r="I23" s="147"/>
      <c r="J23" s="261"/>
      <c r="K23" s="62"/>
    </row>
    <row r="24" spans="1:11">
      <c r="A24" s="146"/>
      <c r="B24" s="147"/>
      <c r="C24" s="147"/>
      <c r="D24" s="147"/>
      <c r="E24" s="2"/>
      <c r="F24" s="147"/>
      <c r="G24" s="147"/>
      <c r="H24" s="147"/>
      <c r="I24" s="147"/>
      <c r="J24" s="261"/>
      <c r="K24" s="62"/>
    </row>
    <row r="25" spans="1:11" ht="18">
      <c r="A25" s="339" t="s">
        <v>1535</v>
      </c>
      <c r="B25" s="341"/>
      <c r="C25" s="341"/>
      <c r="D25" s="341"/>
      <c r="E25" s="1"/>
      <c r="F25" s="341"/>
      <c r="G25" s="341"/>
      <c r="H25" s="341"/>
      <c r="I25" s="341"/>
      <c r="J25" s="342"/>
      <c r="K25" s="62"/>
    </row>
    <row r="26" spans="1:11">
      <c r="A26" s="146"/>
      <c r="B26" s="147"/>
      <c r="C26" s="147"/>
      <c r="D26" s="147"/>
      <c r="E26" s="2"/>
      <c r="F26" s="147"/>
      <c r="G26" s="147"/>
      <c r="H26" s="147"/>
      <c r="I26" s="147"/>
      <c r="J26" s="261"/>
      <c r="K26" s="62"/>
    </row>
    <row r="27" spans="1:11">
      <c r="A27" s="146"/>
      <c r="B27" s="147"/>
      <c r="C27" s="147"/>
      <c r="D27" s="147"/>
      <c r="E27" s="2"/>
      <c r="F27" s="147"/>
      <c r="G27" s="147"/>
      <c r="H27" s="147"/>
      <c r="I27" s="147"/>
      <c r="J27" s="261"/>
      <c r="K27" s="62"/>
    </row>
    <row r="28" spans="1:11">
      <c r="A28" s="146"/>
      <c r="B28" s="147"/>
      <c r="C28" s="147"/>
      <c r="D28" s="147"/>
      <c r="E28" s="2"/>
      <c r="F28" s="147"/>
      <c r="G28" s="147"/>
      <c r="H28" s="147"/>
      <c r="I28" s="147"/>
      <c r="J28" s="261"/>
      <c r="K28" s="62"/>
    </row>
    <row r="29" spans="1:11">
      <c r="A29" s="146"/>
      <c r="B29" s="147"/>
      <c r="C29" s="147"/>
      <c r="D29" s="147"/>
      <c r="E29" s="2"/>
      <c r="F29" s="147"/>
      <c r="G29" s="147"/>
      <c r="H29" s="147"/>
      <c r="I29" s="147"/>
      <c r="J29" s="261"/>
      <c r="K29" s="62"/>
    </row>
    <row r="30" spans="1:11">
      <c r="A30" s="146"/>
      <c r="B30" s="147"/>
      <c r="C30" s="147"/>
      <c r="D30" s="147"/>
      <c r="E30" s="2"/>
      <c r="F30" s="147"/>
      <c r="G30" s="147"/>
      <c r="H30" s="147"/>
      <c r="I30" s="147"/>
      <c r="J30" s="261"/>
      <c r="K30" s="62"/>
    </row>
    <row r="31" spans="1:11">
      <c r="A31" s="146"/>
      <c r="B31" s="147"/>
      <c r="C31" s="147"/>
      <c r="D31" s="147"/>
      <c r="E31" s="2"/>
      <c r="F31" s="147"/>
      <c r="G31" s="147"/>
      <c r="H31" s="147"/>
      <c r="I31" s="147"/>
      <c r="J31" s="261"/>
      <c r="K31" s="62"/>
    </row>
    <row r="32" spans="1:11">
      <c r="A32" s="146"/>
      <c r="B32" s="147"/>
      <c r="C32" s="147"/>
      <c r="D32" s="147"/>
      <c r="E32" s="2"/>
      <c r="F32" s="147"/>
      <c r="G32" s="147"/>
      <c r="H32" s="147"/>
      <c r="I32" s="147"/>
      <c r="J32" s="261"/>
      <c r="K32" s="62"/>
    </row>
    <row r="33" spans="1:11">
      <c r="A33" s="146"/>
      <c r="B33" s="147"/>
      <c r="C33" s="147"/>
      <c r="D33" s="147"/>
      <c r="E33" s="2"/>
      <c r="F33" s="147"/>
      <c r="G33" s="147"/>
      <c r="H33" s="147"/>
      <c r="I33" s="147"/>
      <c r="J33" s="261"/>
      <c r="K33" s="62"/>
    </row>
    <row r="34" spans="1:11">
      <c r="A34" s="146"/>
      <c r="B34" s="147"/>
      <c r="C34" s="147"/>
      <c r="D34" s="147"/>
      <c r="E34" s="2"/>
      <c r="F34" s="147"/>
      <c r="G34" s="147"/>
      <c r="H34" s="147"/>
      <c r="I34" s="147"/>
      <c r="J34" s="261"/>
      <c r="K34" s="62"/>
    </row>
    <row r="35" spans="1:11">
      <c r="A35" s="146"/>
      <c r="B35" s="147"/>
      <c r="C35" s="147"/>
      <c r="D35" s="147"/>
      <c r="E35" s="2"/>
      <c r="F35" s="147"/>
      <c r="G35" s="147"/>
      <c r="H35" s="147"/>
      <c r="I35" s="147"/>
      <c r="J35" s="261"/>
      <c r="K35" s="62"/>
    </row>
    <row r="36" spans="1:11">
      <c r="A36" s="146"/>
      <c r="B36" s="147"/>
      <c r="C36" s="147"/>
      <c r="D36" s="147"/>
      <c r="E36" s="2"/>
      <c r="F36" s="147"/>
      <c r="G36" s="147"/>
      <c r="H36" s="147"/>
      <c r="I36" s="147"/>
      <c r="J36" s="261"/>
      <c r="K36" s="62"/>
    </row>
    <row r="37" spans="1:11">
      <c r="A37" s="146"/>
      <c r="B37" s="147"/>
      <c r="C37" s="147"/>
      <c r="D37" s="147"/>
      <c r="E37" s="2"/>
      <c r="F37" s="147"/>
      <c r="G37" s="147"/>
      <c r="H37" s="147"/>
      <c r="I37" s="147"/>
      <c r="J37" s="261"/>
      <c r="K37" s="62"/>
    </row>
    <row r="38" spans="1:11">
      <c r="A38" s="146"/>
      <c r="B38" s="147"/>
      <c r="C38" s="147"/>
      <c r="D38" s="147"/>
      <c r="E38" s="2"/>
      <c r="F38" s="147"/>
      <c r="G38" s="147"/>
      <c r="H38" s="147"/>
      <c r="I38" s="147"/>
      <c r="J38" s="261"/>
      <c r="K38" s="62"/>
    </row>
    <row r="39" spans="1:11">
      <c r="A39" s="146"/>
      <c r="B39" s="147"/>
      <c r="C39" s="147"/>
      <c r="D39" s="147"/>
      <c r="E39" s="2"/>
      <c r="F39" s="147"/>
      <c r="G39" s="147"/>
      <c r="H39" s="147"/>
      <c r="I39" s="147"/>
      <c r="J39" s="261"/>
      <c r="K39" s="62"/>
    </row>
    <row r="40" spans="1:11">
      <c r="A40" s="146"/>
      <c r="B40" s="147"/>
      <c r="C40" s="147"/>
      <c r="D40" s="147"/>
      <c r="E40" s="2"/>
      <c r="F40" s="147"/>
      <c r="G40" s="147"/>
      <c r="H40" s="147"/>
      <c r="I40" s="147"/>
      <c r="J40" s="261"/>
      <c r="K40" s="62"/>
    </row>
    <row r="41" spans="1:11">
      <c r="A41" s="146"/>
      <c r="B41" s="147"/>
      <c r="C41" s="147"/>
      <c r="D41" s="147"/>
      <c r="E41" s="2"/>
      <c r="F41" s="147"/>
      <c r="G41" s="147"/>
      <c r="H41" s="147"/>
      <c r="I41" s="147"/>
      <c r="J41" s="261"/>
      <c r="K41" s="62"/>
    </row>
    <row r="42" spans="1:11">
      <c r="A42" s="146"/>
      <c r="B42" s="147"/>
      <c r="C42" s="147"/>
      <c r="D42" s="147"/>
      <c r="E42" s="2"/>
      <c r="F42" s="147"/>
      <c r="G42" s="147"/>
      <c r="H42" s="147"/>
      <c r="I42" s="147"/>
      <c r="J42" s="261"/>
      <c r="K42" s="62"/>
    </row>
    <row r="43" spans="1:11">
      <c r="A43" s="146"/>
      <c r="B43" s="147"/>
      <c r="C43" s="147"/>
      <c r="D43" s="147"/>
      <c r="E43" s="2"/>
      <c r="F43" s="147"/>
      <c r="G43" s="147"/>
      <c r="H43" s="147"/>
      <c r="I43" s="147"/>
      <c r="J43" s="261"/>
      <c r="K43" s="62"/>
    </row>
    <row r="44" spans="1:11">
      <c r="A44" s="146"/>
      <c r="B44" s="147"/>
      <c r="C44" s="147"/>
      <c r="D44" s="147"/>
      <c r="E44" s="2"/>
      <c r="F44" s="147"/>
      <c r="G44" s="147"/>
      <c r="H44" s="147"/>
      <c r="I44" s="147"/>
      <c r="J44" s="261"/>
      <c r="K44" s="62"/>
    </row>
    <row r="45" spans="1:11">
      <c r="A45" s="146"/>
      <c r="B45" s="147"/>
      <c r="C45" s="147"/>
      <c r="D45" s="147"/>
      <c r="E45" s="2"/>
      <c r="F45" s="147"/>
      <c r="G45" s="147"/>
      <c r="H45" s="147"/>
      <c r="I45" s="147"/>
      <c r="J45" s="261"/>
      <c r="K45" s="62"/>
    </row>
    <row r="46" spans="1:11">
      <c r="A46" s="146"/>
      <c r="B46" s="147"/>
      <c r="C46" s="147"/>
      <c r="D46" s="147"/>
      <c r="E46" s="2"/>
      <c r="F46" s="147"/>
      <c r="G46" s="147"/>
      <c r="H46" s="147"/>
      <c r="I46" s="147"/>
      <c r="J46" s="261"/>
      <c r="K46" s="62"/>
    </row>
    <row r="47" spans="1:11">
      <c r="A47" s="146"/>
      <c r="B47" s="147"/>
      <c r="C47" s="147"/>
      <c r="D47" s="147"/>
      <c r="E47" s="2"/>
      <c r="F47" s="147"/>
      <c r="G47" s="147"/>
      <c r="H47" s="147"/>
      <c r="I47" s="147"/>
      <c r="J47" s="261"/>
      <c r="K47" s="62"/>
    </row>
    <row r="48" spans="1:11">
      <c r="A48" s="146"/>
      <c r="B48" s="147"/>
      <c r="C48" s="147"/>
      <c r="D48" s="147"/>
      <c r="E48" s="2"/>
      <c r="F48" s="147"/>
      <c r="G48" s="147"/>
      <c r="H48" s="147"/>
      <c r="I48" s="147"/>
      <c r="J48" s="261"/>
      <c r="K48" s="62"/>
    </row>
    <row r="49" spans="1:11" ht="16" thickBot="1">
      <c r="A49" s="272"/>
      <c r="B49" s="273"/>
      <c r="C49" s="343"/>
      <c r="D49" s="343"/>
      <c r="E49" s="343"/>
      <c r="F49" s="343"/>
      <c r="G49" s="343"/>
      <c r="H49" s="343"/>
      <c r="I49" s="343"/>
      <c r="J49" s="344"/>
      <c r="K49" s="62"/>
    </row>
    <row r="50" spans="1:11">
      <c r="A50" s="153"/>
      <c r="B50" s="2"/>
      <c r="C50" s="2"/>
      <c r="D50" s="2"/>
      <c r="E50" s="2"/>
      <c r="F50" s="2"/>
      <c r="G50" s="2"/>
      <c r="H50" s="2"/>
      <c r="I50" s="2"/>
      <c r="J50" s="282" t="s">
        <v>1652</v>
      </c>
      <c r="K50" s="62"/>
    </row>
    <row r="51" spans="1:11">
      <c r="A51" s="62"/>
      <c r="B51" s="62"/>
      <c r="C51" s="271"/>
      <c r="D51" s="271"/>
      <c r="E51" s="62"/>
      <c r="F51" s="62"/>
      <c r="G51" s="62"/>
      <c r="H51" s="62"/>
      <c r="I51" s="62"/>
      <c r="J51" s="62"/>
      <c r="K51" s="62"/>
    </row>
    <row r="52" spans="1:11">
      <c r="A52" s="128">
        <v>29</v>
      </c>
      <c r="B52" s="128"/>
      <c r="C52" s="128"/>
      <c r="D52" s="128"/>
      <c r="E52" s="128"/>
      <c r="F52" s="128"/>
      <c r="G52" s="128"/>
      <c r="H52" s="128"/>
      <c r="I52" s="128"/>
      <c r="J52" s="128"/>
      <c r="K52" s="62"/>
    </row>
    <row r="53" spans="1:11">
      <c r="A53" s="62"/>
    </row>
    <row r="54" spans="1:11">
      <c r="A54" s="62"/>
    </row>
    <row r="55" spans="1:11">
      <c r="A55" s="62"/>
    </row>
    <row r="56" spans="1:11">
      <c r="A56" s="62"/>
    </row>
    <row r="57" spans="1:11">
      <c r="A57" s="62"/>
    </row>
    <row r="58" spans="1:11">
      <c r="A58" s="62"/>
    </row>
    <row r="59" spans="1:11">
      <c r="A59" s="62"/>
    </row>
    <row r="60" spans="1:11">
      <c r="A60" s="62"/>
    </row>
    <row r="61" spans="1:11">
      <c r="A61" s="62"/>
    </row>
    <row r="62" spans="1:11">
      <c r="A62" s="62"/>
    </row>
    <row r="63" spans="1:11">
      <c r="A63" s="62"/>
    </row>
    <row r="64" spans="1:11">
      <c r="A64" s="62"/>
    </row>
    <row r="65" spans="1:1">
      <c r="A65" s="62"/>
    </row>
    <row r="66" spans="1:1">
      <c r="A66" s="62"/>
    </row>
    <row r="67" spans="1:1">
      <c r="A67" s="62"/>
    </row>
    <row r="68" spans="1:1">
      <c r="A68" s="62"/>
    </row>
    <row r="69" spans="1:1">
      <c r="A69" s="62"/>
    </row>
  </sheetData>
  <pageMargins left="0.5" right="0.5" top="0.5" bottom="0.5" header="0.5" footer="0.5"/>
  <pageSetup scale="6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51" r:id="rId4" name="Button 23">
              <controlPr locked="0" defaultSize="0" autoFill="0" autoLine="0" autoPict="0">
                <anchor moveWithCells="1" sizeWithCells="1">
                  <from>
                    <xdr:col>0</xdr:col>
                    <xdr:colOff>0</xdr:colOff>
                    <xdr:row>54</xdr:row>
                    <xdr:rowOff>158750</xdr:rowOff>
                  </from>
                  <to>
                    <xdr:col>0</xdr:col>
                    <xdr:colOff>0</xdr:colOff>
                    <xdr:row>57</xdr:row>
                    <xdr:rowOff>114300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O350"/>
  <sheetViews>
    <sheetView defaultGridColor="0" colorId="22" zoomScale="75" zoomScaleNormal="75" workbookViewId="0">
      <selection activeCell="K354" sqref="K354"/>
    </sheetView>
  </sheetViews>
  <sheetFormatPr defaultColWidth="9.84375" defaultRowHeight="15.5"/>
  <cols>
    <col min="1" max="1" width="4.84375" style="677" customWidth="1"/>
    <col min="2" max="2" width="35.84375" style="677" customWidth="1"/>
    <col min="3" max="3" width="10.3828125" style="1627" bestFit="1" customWidth="1"/>
    <col min="4" max="4" width="15.84375" style="677" customWidth="1"/>
    <col min="5" max="5" width="19.61328125" style="677" customWidth="1"/>
    <col min="6" max="6" width="6.84375" style="677" customWidth="1"/>
    <col min="7" max="7" width="11.84375" style="677" customWidth="1"/>
    <col min="8" max="8" width="15.84375" style="677" customWidth="1"/>
    <col min="9" max="9" width="15" style="677" customWidth="1"/>
    <col min="10" max="10" width="7.07421875" style="677" customWidth="1"/>
    <col min="11" max="11" width="15.84375" style="677" customWidth="1"/>
    <col min="12" max="12" width="7.07421875" style="677" customWidth="1"/>
    <col min="13" max="13" width="15.84375" style="677" customWidth="1"/>
    <col min="14" max="14" width="9.84375" style="677"/>
    <col min="15" max="15" width="16" style="677" customWidth="1"/>
    <col min="16" max="16" width="42.15234375" style="677" customWidth="1"/>
    <col min="17" max="256" width="9.84375" style="677"/>
    <col min="257" max="257" width="4.84375" style="677" customWidth="1"/>
    <col min="258" max="258" width="35.84375" style="677" customWidth="1"/>
    <col min="259" max="259" width="8.15234375" style="677" bestFit="1" customWidth="1"/>
    <col min="260" max="260" width="15.84375" style="677" customWidth="1"/>
    <col min="261" max="261" width="19.61328125" style="677" customWidth="1"/>
    <col min="262" max="262" width="6.84375" style="677" customWidth="1"/>
    <col min="263" max="263" width="11.84375" style="677" customWidth="1"/>
    <col min="264" max="264" width="15.84375" style="677" customWidth="1"/>
    <col min="265" max="265" width="15" style="677" customWidth="1"/>
    <col min="266" max="266" width="7.07421875" style="677" customWidth="1"/>
    <col min="267" max="267" width="15.84375" style="677" customWidth="1"/>
    <col min="268" max="268" width="7.07421875" style="677" customWidth="1"/>
    <col min="269" max="269" width="15.84375" style="677" customWidth="1"/>
    <col min="270" max="512" width="9.84375" style="677"/>
    <col min="513" max="513" width="4.84375" style="677" customWidth="1"/>
    <col min="514" max="514" width="35.84375" style="677" customWidth="1"/>
    <col min="515" max="515" width="8.15234375" style="677" bestFit="1" customWidth="1"/>
    <col min="516" max="516" width="15.84375" style="677" customWidth="1"/>
    <col min="517" max="517" width="19.61328125" style="677" customWidth="1"/>
    <col min="518" max="518" width="6.84375" style="677" customWidth="1"/>
    <col min="519" max="519" width="11.84375" style="677" customWidth="1"/>
    <col min="520" max="520" width="15.84375" style="677" customWidth="1"/>
    <col min="521" max="521" width="15" style="677" customWidth="1"/>
    <col min="522" max="522" width="7.07421875" style="677" customWidth="1"/>
    <col min="523" max="523" width="15.84375" style="677" customWidth="1"/>
    <col min="524" max="524" width="7.07421875" style="677" customWidth="1"/>
    <col min="525" max="525" width="15.84375" style="677" customWidth="1"/>
    <col min="526" max="768" width="9.84375" style="677"/>
    <col min="769" max="769" width="4.84375" style="677" customWidth="1"/>
    <col min="770" max="770" width="35.84375" style="677" customWidth="1"/>
    <col min="771" max="771" width="8.15234375" style="677" bestFit="1" customWidth="1"/>
    <col min="772" max="772" width="15.84375" style="677" customWidth="1"/>
    <col min="773" max="773" width="19.61328125" style="677" customWidth="1"/>
    <col min="774" max="774" width="6.84375" style="677" customWidth="1"/>
    <col min="775" max="775" width="11.84375" style="677" customWidth="1"/>
    <col min="776" max="776" width="15.84375" style="677" customWidth="1"/>
    <col min="777" max="777" width="15" style="677" customWidth="1"/>
    <col min="778" max="778" width="7.07421875" style="677" customWidth="1"/>
    <col min="779" max="779" width="15.84375" style="677" customWidth="1"/>
    <col min="780" max="780" width="7.07421875" style="677" customWidth="1"/>
    <col min="781" max="781" width="15.84375" style="677" customWidth="1"/>
    <col min="782" max="1024" width="9.84375" style="677"/>
    <col min="1025" max="1025" width="4.84375" style="677" customWidth="1"/>
    <col min="1026" max="1026" width="35.84375" style="677" customWidth="1"/>
    <col min="1027" max="1027" width="8.15234375" style="677" bestFit="1" customWidth="1"/>
    <col min="1028" max="1028" width="15.84375" style="677" customWidth="1"/>
    <col min="1029" max="1029" width="19.61328125" style="677" customWidth="1"/>
    <col min="1030" max="1030" width="6.84375" style="677" customWidth="1"/>
    <col min="1031" max="1031" width="11.84375" style="677" customWidth="1"/>
    <col min="1032" max="1032" width="15.84375" style="677" customWidth="1"/>
    <col min="1033" max="1033" width="15" style="677" customWidth="1"/>
    <col min="1034" max="1034" width="7.07421875" style="677" customWidth="1"/>
    <col min="1035" max="1035" width="15.84375" style="677" customWidth="1"/>
    <col min="1036" max="1036" width="7.07421875" style="677" customWidth="1"/>
    <col min="1037" max="1037" width="15.84375" style="677" customWidth="1"/>
    <col min="1038" max="1280" width="9.84375" style="677"/>
    <col min="1281" max="1281" width="4.84375" style="677" customWidth="1"/>
    <col min="1282" max="1282" width="35.84375" style="677" customWidth="1"/>
    <col min="1283" max="1283" width="8.15234375" style="677" bestFit="1" customWidth="1"/>
    <col min="1284" max="1284" width="15.84375" style="677" customWidth="1"/>
    <col min="1285" max="1285" width="19.61328125" style="677" customWidth="1"/>
    <col min="1286" max="1286" width="6.84375" style="677" customWidth="1"/>
    <col min="1287" max="1287" width="11.84375" style="677" customWidth="1"/>
    <col min="1288" max="1288" width="15.84375" style="677" customWidth="1"/>
    <col min="1289" max="1289" width="15" style="677" customWidth="1"/>
    <col min="1290" max="1290" width="7.07421875" style="677" customWidth="1"/>
    <col min="1291" max="1291" width="15.84375" style="677" customWidth="1"/>
    <col min="1292" max="1292" width="7.07421875" style="677" customWidth="1"/>
    <col min="1293" max="1293" width="15.84375" style="677" customWidth="1"/>
    <col min="1294" max="1536" width="9.84375" style="677"/>
    <col min="1537" max="1537" width="4.84375" style="677" customWidth="1"/>
    <col min="1538" max="1538" width="35.84375" style="677" customWidth="1"/>
    <col min="1539" max="1539" width="8.15234375" style="677" bestFit="1" customWidth="1"/>
    <col min="1540" max="1540" width="15.84375" style="677" customWidth="1"/>
    <col min="1541" max="1541" width="19.61328125" style="677" customWidth="1"/>
    <col min="1542" max="1542" width="6.84375" style="677" customWidth="1"/>
    <col min="1543" max="1543" width="11.84375" style="677" customWidth="1"/>
    <col min="1544" max="1544" width="15.84375" style="677" customWidth="1"/>
    <col min="1545" max="1545" width="15" style="677" customWidth="1"/>
    <col min="1546" max="1546" width="7.07421875" style="677" customWidth="1"/>
    <col min="1547" max="1547" width="15.84375" style="677" customWidth="1"/>
    <col min="1548" max="1548" width="7.07421875" style="677" customWidth="1"/>
    <col min="1549" max="1549" width="15.84375" style="677" customWidth="1"/>
    <col min="1550" max="1792" width="9.84375" style="677"/>
    <col min="1793" max="1793" width="4.84375" style="677" customWidth="1"/>
    <col min="1794" max="1794" width="35.84375" style="677" customWidth="1"/>
    <col min="1795" max="1795" width="8.15234375" style="677" bestFit="1" customWidth="1"/>
    <col min="1796" max="1796" width="15.84375" style="677" customWidth="1"/>
    <col min="1797" max="1797" width="19.61328125" style="677" customWidth="1"/>
    <col min="1798" max="1798" width="6.84375" style="677" customWidth="1"/>
    <col min="1799" max="1799" width="11.84375" style="677" customWidth="1"/>
    <col min="1800" max="1800" width="15.84375" style="677" customWidth="1"/>
    <col min="1801" max="1801" width="15" style="677" customWidth="1"/>
    <col min="1802" max="1802" width="7.07421875" style="677" customWidth="1"/>
    <col min="1803" max="1803" width="15.84375" style="677" customWidth="1"/>
    <col min="1804" max="1804" width="7.07421875" style="677" customWidth="1"/>
    <col min="1805" max="1805" width="15.84375" style="677" customWidth="1"/>
    <col min="1806" max="2048" width="9.84375" style="677"/>
    <col min="2049" max="2049" width="4.84375" style="677" customWidth="1"/>
    <col min="2050" max="2050" width="35.84375" style="677" customWidth="1"/>
    <col min="2051" max="2051" width="8.15234375" style="677" bestFit="1" customWidth="1"/>
    <col min="2052" max="2052" width="15.84375" style="677" customWidth="1"/>
    <col min="2053" max="2053" width="19.61328125" style="677" customWidth="1"/>
    <col min="2054" max="2054" width="6.84375" style="677" customWidth="1"/>
    <col min="2055" max="2055" width="11.84375" style="677" customWidth="1"/>
    <col min="2056" max="2056" width="15.84375" style="677" customWidth="1"/>
    <col min="2057" max="2057" width="15" style="677" customWidth="1"/>
    <col min="2058" max="2058" width="7.07421875" style="677" customWidth="1"/>
    <col min="2059" max="2059" width="15.84375" style="677" customWidth="1"/>
    <col min="2060" max="2060" width="7.07421875" style="677" customWidth="1"/>
    <col min="2061" max="2061" width="15.84375" style="677" customWidth="1"/>
    <col min="2062" max="2304" width="9.84375" style="677"/>
    <col min="2305" max="2305" width="4.84375" style="677" customWidth="1"/>
    <col min="2306" max="2306" width="35.84375" style="677" customWidth="1"/>
    <col min="2307" max="2307" width="8.15234375" style="677" bestFit="1" customWidth="1"/>
    <col min="2308" max="2308" width="15.84375" style="677" customWidth="1"/>
    <col min="2309" max="2309" width="19.61328125" style="677" customWidth="1"/>
    <col min="2310" max="2310" width="6.84375" style="677" customWidth="1"/>
    <col min="2311" max="2311" width="11.84375" style="677" customWidth="1"/>
    <col min="2312" max="2312" width="15.84375" style="677" customWidth="1"/>
    <col min="2313" max="2313" width="15" style="677" customWidth="1"/>
    <col min="2314" max="2314" width="7.07421875" style="677" customWidth="1"/>
    <col min="2315" max="2315" width="15.84375" style="677" customWidth="1"/>
    <col min="2316" max="2316" width="7.07421875" style="677" customWidth="1"/>
    <col min="2317" max="2317" width="15.84375" style="677" customWidth="1"/>
    <col min="2318" max="2560" width="9.84375" style="677"/>
    <col min="2561" max="2561" width="4.84375" style="677" customWidth="1"/>
    <col min="2562" max="2562" width="35.84375" style="677" customWidth="1"/>
    <col min="2563" max="2563" width="8.15234375" style="677" bestFit="1" customWidth="1"/>
    <col min="2564" max="2564" width="15.84375" style="677" customWidth="1"/>
    <col min="2565" max="2565" width="19.61328125" style="677" customWidth="1"/>
    <col min="2566" max="2566" width="6.84375" style="677" customWidth="1"/>
    <col min="2567" max="2567" width="11.84375" style="677" customWidth="1"/>
    <col min="2568" max="2568" width="15.84375" style="677" customWidth="1"/>
    <col min="2569" max="2569" width="15" style="677" customWidth="1"/>
    <col min="2570" max="2570" width="7.07421875" style="677" customWidth="1"/>
    <col min="2571" max="2571" width="15.84375" style="677" customWidth="1"/>
    <col min="2572" max="2572" width="7.07421875" style="677" customWidth="1"/>
    <col min="2573" max="2573" width="15.84375" style="677" customWidth="1"/>
    <col min="2574" max="2816" width="9.84375" style="677"/>
    <col min="2817" max="2817" width="4.84375" style="677" customWidth="1"/>
    <col min="2818" max="2818" width="35.84375" style="677" customWidth="1"/>
    <col min="2819" max="2819" width="8.15234375" style="677" bestFit="1" customWidth="1"/>
    <col min="2820" max="2820" width="15.84375" style="677" customWidth="1"/>
    <col min="2821" max="2821" width="19.61328125" style="677" customWidth="1"/>
    <col min="2822" max="2822" width="6.84375" style="677" customWidth="1"/>
    <col min="2823" max="2823" width="11.84375" style="677" customWidth="1"/>
    <col min="2824" max="2824" width="15.84375" style="677" customWidth="1"/>
    <col min="2825" max="2825" width="15" style="677" customWidth="1"/>
    <col min="2826" max="2826" width="7.07421875" style="677" customWidth="1"/>
    <col min="2827" max="2827" width="15.84375" style="677" customWidth="1"/>
    <col min="2828" max="2828" width="7.07421875" style="677" customWidth="1"/>
    <col min="2829" max="2829" width="15.84375" style="677" customWidth="1"/>
    <col min="2830" max="3072" width="9.84375" style="677"/>
    <col min="3073" max="3073" width="4.84375" style="677" customWidth="1"/>
    <col min="3074" max="3074" width="35.84375" style="677" customWidth="1"/>
    <col min="3075" max="3075" width="8.15234375" style="677" bestFit="1" customWidth="1"/>
    <col min="3076" max="3076" width="15.84375" style="677" customWidth="1"/>
    <col min="3077" max="3077" width="19.61328125" style="677" customWidth="1"/>
    <col min="3078" max="3078" width="6.84375" style="677" customWidth="1"/>
    <col min="3079" max="3079" width="11.84375" style="677" customWidth="1"/>
    <col min="3080" max="3080" width="15.84375" style="677" customWidth="1"/>
    <col min="3081" max="3081" width="15" style="677" customWidth="1"/>
    <col min="3082" max="3082" width="7.07421875" style="677" customWidth="1"/>
    <col min="3083" max="3083" width="15.84375" style="677" customWidth="1"/>
    <col min="3084" max="3084" width="7.07421875" style="677" customWidth="1"/>
    <col min="3085" max="3085" width="15.84375" style="677" customWidth="1"/>
    <col min="3086" max="3328" width="9.84375" style="677"/>
    <col min="3329" max="3329" width="4.84375" style="677" customWidth="1"/>
    <col min="3330" max="3330" width="35.84375" style="677" customWidth="1"/>
    <col min="3331" max="3331" width="8.15234375" style="677" bestFit="1" customWidth="1"/>
    <col min="3332" max="3332" width="15.84375" style="677" customWidth="1"/>
    <col min="3333" max="3333" width="19.61328125" style="677" customWidth="1"/>
    <col min="3334" max="3334" width="6.84375" style="677" customWidth="1"/>
    <col min="3335" max="3335" width="11.84375" style="677" customWidth="1"/>
    <col min="3336" max="3336" width="15.84375" style="677" customWidth="1"/>
    <col min="3337" max="3337" width="15" style="677" customWidth="1"/>
    <col min="3338" max="3338" width="7.07421875" style="677" customWidth="1"/>
    <col min="3339" max="3339" width="15.84375" style="677" customWidth="1"/>
    <col min="3340" max="3340" width="7.07421875" style="677" customWidth="1"/>
    <col min="3341" max="3341" width="15.84375" style="677" customWidth="1"/>
    <col min="3342" max="3584" width="9.84375" style="677"/>
    <col min="3585" max="3585" width="4.84375" style="677" customWidth="1"/>
    <col min="3586" max="3586" width="35.84375" style="677" customWidth="1"/>
    <col min="3587" max="3587" width="8.15234375" style="677" bestFit="1" customWidth="1"/>
    <col min="3588" max="3588" width="15.84375" style="677" customWidth="1"/>
    <col min="3589" max="3589" width="19.61328125" style="677" customWidth="1"/>
    <col min="3590" max="3590" width="6.84375" style="677" customWidth="1"/>
    <col min="3591" max="3591" width="11.84375" style="677" customWidth="1"/>
    <col min="3592" max="3592" width="15.84375" style="677" customWidth="1"/>
    <col min="3593" max="3593" width="15" style="677" customWidth="1"/>
    <col min="3594" max="3594" width="7.07421875" style="677" customWidth="1"/>
    <col min="3595" max="3595" width="15.84375" style="677" customWidth="1"/>
    <col min="3596" max="3596" width="7.07421875" style="677" customWidth="1"/>
    <col min="3597" max="3597" width="15.84375" style="677" customWidth="1"/>
    <col min="3598" max="3840" width="9.84375" style="677"/>
    <col min="3841" max="3841" width="4.84375" style="677" customWidth="1"/>
    <col min="3842" max="3842" width="35.84375" style="677" customWidth="1"/>
    <col min="3843" max="3843" width="8.15234375" style="677" bestFit="1" customWidth="1"/>
    <col min="3844" max="3844" width="15.84375" style="677" customWidth="1"/>
    <col min="3845" max="3845" width="19.61328125" style="677" customWidth="1"/>
    <col min="3846" max="3846" width="6.84375" style="677" customWidth="1"/>
    <col min="3847" max="3847" width="11.84375" style="677" customWidth="1"/>
    <col min="3848" max="3848" width="15.84375" style="677" customWidth="1"/>
    <col min="3849" max="3849" width="15" style="677" customWidth="1"/>
    <col min="3850" max="3850" width="7.07421875" style="677" customWidth="1"/>
    <col min="3851" max="3851" width="15.84375" style="677" customWidth="1"/>
    <col min="3852" max="3852" width="7.07421875" style="677" customWidth="1"/>
    <col min="3853" max="3853" width="15.84375" style="677" customWidth="1"/>
    <col min="3854" max="4096" width="9.84375" style="677"/>
    <col min="4097" max="4097" width="4.84375" style="677" customWidth="1"/>
    <col min="4098" max="4098" width="35.84375" style="677" customWidth="1"/>
    <col min="4099" max="4099" width="8.15234375" style="677" bestFit="1" customWidth="1"/>
    <col min="4100" max="4100" width="15.84375" style="677" customWidth="1"/>
    <col min="4101" max="4101" width="19.61328125" style="677" customWidth="1"/>
    <col min="4102" max="4102" width="6.84375" style="677" customWidth="1"/>
    <col min="4103" max="4103" width="11.84375" style="677" customWidth="1"/>
    <col min="4104" max="4104" width="15.84375" style="677" customWidth="1"/>
    <col min="4105" max="4105" width="15" style="677" customWidth="1"/>
    <col min="4106" max="4106" width="7.07421875" style="677" customWidth="1"/>
    <col min="4107" max="4107" width="15.84375" style="677" customWidth="1"/>
    <col min="4108" max="4108" width="7.07421875" style="677" customWidth="1"/>
    <col min="4109" max="4109" width="15.84375" style="677" customWidth="1"/>
    <col min="4110" max="4352" width="9.84375" style="677"/>
    <col min="4353" max="4353" width="4.84375" style="677" customWidth="1"/>
    <col min="4354" max="4354" width="35.84375" style="677" customWidth="1"/>
    <col min="4355" max="4355" width="8.15234375" style="677" bestFit="1" customWidth="1"/>
    <col min="4356" max="4356" width="15.84375" style="677" customWidth="1"/>
    <col min="4357" max="4357" width="19.61328125" style="677" customWidth="1"/>
    <col min="4358" max="4358" width="6.84375" style="677" customWidth="1"/>
    <col min="4359" max="4359" width="11.84375" style="677" customWidth="1"/>
    <col min="4360" max="4360" width="15.84375" style="677" customWidth="1"/>
    <col min="4361" max="4361" width="15" style="677" customWidth="1"/>
    <col min="4362" max="4362" width="7.07421875" style="677" customWidth="1"/>
    <col min="4363" max="4363" width="15.84375" style="677" customWidth="1"/>
    <col min="4364" max="4364" width="7.07421875" style="677" customWidth="1"/>
    <col min="4365" max="4365" width="15.84375" style="677" customWidth="1"/>
    <col min="4366" max="4608" width="9.84375" style="677"/>
    <col min="4609" max="4609" width="4.84375" style="677" customWidth="1"/>
    <col min="4610" max="4610" width="35.84375" style="677" customWidth="1"/>
    <col min="4611" max="4611" width="8.15234375" style="677" bestFit="1" customWidth="1"/>
    <col min="4612" max="4612" width="15.84375" style="677" customWidth="1"/>
    <col min="4613" max="4613" width="19.61328125" style="677" customWidth="1"/>
    <col min="4614" max="4614" width="6.84375" style="677" customWidth="1"/>
    <col min="4615" max="4615" width="11.84375" style="677" customWidth="1"/>
    <col min="4616" max="4616" width="15.84375" style="677" customWidth="1"/>
    <col min="4617" max="4617" width="15" style="677" customWidth="1"/>
    <col min="4618" max="4618" width="7.07421875" style="677" customWidth="1"/>
    <col min="4619" max="4619" width="15.84375" style="677" customWidth="1"/>
    <col min="4620" max="4620" width="7.07421875" style="677" customWidth="1"/>
    <col min="4621" max="4621" width="15.84375" style="677" customWidth="1"/>
    <col min="4622" max="4864" width="9.84375" style="677"/>
    <col min="4865" max="4865" width="4.84375" style="677" customWidth="1"/>
    <col min="4866" max="4866" width="35.84375" style="677" customWidth="1"/>
    <col min="4867" max="4867" width="8.15234375" style="677" bestFit="1" customWidth="1"/>
    <col min="4868" max="4868" width="15.84375" style="677" customWidth="1"/>
    <col min="4869" max="4869" width="19.61328125" style="677" customWidth="1"/>
    <col min="4870" max="4870" width="6.84375" style="677" customWidth="1"/>
    <col min="4871" max="4871" width="11.84375" style="677" customWidth="1"/>
    <col min="4872" max="4872" width="15.84375" style="677" customWidth="1"/>
    <col min="4873" max="4873" width="15" style="677" customWidth="1"/>
    <col min="4874" max="4874" width="7.07421875" style="677" customWidth="1"/>
    <col min="4875" max="4875" width="15.84375" style="677" customWidth="1"/>
    <col min="4876" max="4876" width="7.07421875" style="677" customWidth="1"/>
    <col min="4877" max="4877" width="15.84375" style="677" customWidth="1"/>
    <col min="4878" max="5120" width="9.84375" style="677"/>
    <col min="5121" max="5121" width="4.84375" style="677" customWidth="1"/>
    <col min="5122" max="5122" width="35.84375" style="677" customWidth="1"/>
    <col min="5123" max="5123" width="8.15234375" style="677" bestFit="1" customWidth="1"/>
    <col min="5124" max="5124" width="15.84375" style="677" customWidth="1"/>
    <col min="5125" max="5125" width="19.61328125" style="677" customWidth="1"/>
    <col min="5126" max="5126" width="6.84375" style="677" customWidth="1"/>
    <col min="5127" max="5127" width="11.84375" style="677" customWidth="1"/>
    <col min="5128" max="5128" width="15.84375" style="677" customWidth="1"/>
    <col min="5129" max="5129" width="15" style="677" customWidth="1"/>
    <col min="5130" max="5130" width="7.07421875" style="677" customWidth="1"/>
    <col min="5131" max="5131" width="15.84375" style="677" customWidth="1"/>
    <col min="5132" max="5132" width="7.07421875" style="677" customWidth="1"/>
    <col min="5133" max="5133" width="15.84375" style="677" customWidth="1"/>
    <col min="5134" max="5376" width="9.84375" style="677"/>
    <col min="5377" max="5377" width="4.84375" style="677" customWidth="1"/>
    <col min="5378" max="5378" width="35.84375" style="677" customWidth="1"/>
    <col min="5379" max="5379" width="8.15234375" style="677" bestFit="1" customWidth="1"/>
    <col min="5380" max="5380" width="15.84375" style="677" customWidth="1"/>
    <col min="5381" max="5381" width="19.61328125" style="677" customWidth="1"/>
    <col min="5382" max="5382" width="6.84375" style="677" customWidth="1"/>
    <col min="5383" max="5383" width="11.84375" style="677" customWidth="1"/>
    <col min="5384" max="5384" width="15.84375" style="677" customWidth="1"/>
    <col min="5385" max="5385" width="15" style="677" customWidth="1"/>
    <col min="5386" max="5386" width="7.07421875" style="677" customWidth="1"/>
    <col min="5387" max="5387" width="15.84375" style="677" customWidth="1"/>
    <col min="5388" max="5388" width="7.07421875" style="677" customWidth="1"/>
    <col min="5389" max="5389" width="15.84375" style="677" customWidth="1"/>
    <col min="5390" max="5632" width="9.84375" style="677"/>
    <col min="5633" max="5633" width="4.84375" style="677" customWidth="1"/>
    <col min="5634" max="5634" width="35.84375" style="677" customWidth="1"/>
    <col min="5635" max="5635" width="8.15234375" style="677" bestFit="1" customWidth="1"/>
    <col min="5636" max="5636" width="15.84375" style="677" customWidth="1"/>
    <col min="5637" max="5637" width="19.61328125" style="677" customWidth="1"/>
    <col min="5638" max="5638" width="6.84375" style="677" customWidth="1"/>
    <col min="5639" max="5639" width="11.84375" style="677" customWidth="1"/>
    <col min="5640" max="5640" width="15.84375" style="677" customWidth="1"/>
    <col min="5641" max="5641" width="15" style="677" customWidth="1"/>
    <col min="5642" max="5642" width="7.07421875" style="677" customWidth="1"/>
    <col min="5643" max="5643" width="15.84375" style="677" customWidth="1"/>
    <col min="5644" max="5644" width="7.07421875" style="677" customWidth="1"/>
    <col min="5645" max="5645" width="15.84375" style="677" customWidth="1"/>
    <col min="5646" max="5888" width="9.84375" style="677"/>
    <col min="5889" max="5889" width="4.84375" style="677" customWidth="1"/>
    <col min="5890" max="5890" width="35.84375" style="677" customWidth="1"/>
    <col min="5891" max="5891" width="8.15234375" style="677" bestFit="1" customWidth="1"/>
    <col min="5892" max="5892" width="15.84375" style="677" customWidth="1"/>
    <col min="5893" max="5893" width="19.61328125" style="677" customWidth="1"/>
    <col min="5894" max="5894" width="6.84375" style="677" customWidth="1"/>
    <col min="5895" max="5895" width="11.84375" style="677" customWidth="1"/>
    <col min="5896" max="5896" width="15.84375" style="677" customWidth="1"/>
    <col min="5897" max="5897" width="15" style="677" customWidth="1"/>
    <col min="5898" max="5898" width="7.07421875" style="677" customWidth="1"/>
    <col min="5899" max="5899" width="15.84375" style="677" customWidth="1"/>
    <col min="5900" max="5900" width="7.07421875" style="677" customWidth="1"/>
    <col min="5901" max="5901" width="15.84375" style="677" customWidth="1"/>
    <col min="5902" max="6144" width="9.84375" style="677"/>
    <col min="6145" max="6145" width="4.84375" style="677" customWidth="1"/>
    <col min="6146" max="6146" width="35.84375" style="677" customWidth="1"/>
    <col min="6147" max="6147" width="8.15234375" style="677" bestFit="1" customWidth="1"/>
    <col min="6148" max="6148" width="15.84375" style="677" customWidth="1"/>
    <col min="6149" max="6149" width="19.61328125" style="677" customWidth="1"/>
    <col min="6150" max="6150" width="6.84375" style="677" customWidth="1"/>
    <col min="6151" max="6151" width="11.84375" style="677" customWidth="1"/>
    <col min="6152" max="6152" width="15.84375" style="677" customWidth="1"/>
    <col min="6153" max="6153" width="15" style="677" customWidth="1"/>
    <col min="6154" max="6154" width="7.07421875" style="677" customWidth="1"/>
    <col min="6155" max="6155" width="15.84375" style="677" customWidth="1"/>
    <col min="6156" max="6156" width="7.07421875" style="677" customWidth="1"/>
    <col min="6157" max="6157" width="15.84375" style="677" customWidth="1"/>
    <col min="6158" max="6400" width="9.84375" style="677"/>
    <col min="6401" max="6401" width="4.84375" style="677" customWidth="1"/>
    <col min="6402" max="6402" width="35.84375" style="677" customWidth="1"/>
    <col min="6403" max="6403" width="8.15234375" style="677" bestFit="1" customWidth="1"/>
    <col min="6404" max="6404" width="15.84375" style="677" customWidth="1"/>
    <col min="6405" max="6405" width="19.61328125" style="677" customWidth="1"/>
    <col min="6406" max="6406" width="6.84375" style="677" customWidth="1"/>
    <col min="6407" max="6407" width="11.84375" style="677" customWidth="1"/>
    <col min="6408" max="6408" width="15.84375" style="677" customWidth="1"/>
    <col min="6409" max="6409" width="15" style="677" customWidth="1"/>
    <col min="6410" max="6410" width="7.07421875" style="677" customWidth="1"/>
    <col min="6411" max="6411" width="15.84375" style="677" customWidth="1"/>
    <col min="6412" max="6412" width="7.07421875" style="677" customWidth="1"/>
    <col min="6413" max="6413" width="15.84375" style="677" customWidth="1"/>
    <col min="6414" max="6656" width="9.84375" style="677"/>
    <col min="6657" max="6657" width="4.84375" style="677" customWidth="1"/>
    <col min="6658" max="6658" width="35.84375" style="677" customWidth="1"/>
    <col min="6659" max="6659" width="8.15234375" style="677" bestFit="1" customWidth="1"/>
    <col min="6660" max="6660" width="15.84375" style="677" customWidth="1"/>
    <col min="6661" max="6661" width="19.61328125" style="677" customWidth="1"/>
    <col min="6662" max="6662" width="6.84375" style="677" customWidth="1"/>
    <col min="6663" max="6663" width="11.84375" style="677" customWidth="1"/>
    <col min="6664" max="6664" width="15.84375" style="677" customWidth="1"/>
    <col min="6665" max="6665" width="15" style="677" customWidth="1"/>
    <col min="6666" max="6666" width="7.07421875" style="677" customWidth="1"/>
    <col min="6667" max="6667" width="15.84375" style="677" customWidth="1"/>
    <col min="6668" max="6668" width="7.07421875" style="677" customWidth="1"/>
    <col min="6669" max="6669" width="15.84375" style="677" customWidth="1"/>
    <col min="6670" max="6912" width="9.84375" style="677"/>
    <col min="6913" max="6913" width="4.84375" style="677" customWidth="1"/>
    <col min="6914" max="6914" width="35.84375" style="677" customWidth="1"/>
    <col min="6915" max="6915" width="8.15234375" style="677" bestFit="1" customWidth="1"/>
    <col min="6916" max="6916" width="15.84375" style="677" customWidth="1"/>
    <col min="6917" max="6917" width="19.61328125" style="677" customWidth="1"/>
    <col min="6918" max="6918" width="6.84375" style="677" customWidth="1"/>
    <col min="6919" max="6919" width="11.84375" style="677" customWidth="1"/>
    <col min="6920" max="6920" width="15.84375" style="677" customWidth="1"/>
    <col min="6921" max="6921" width="15" style="677" customWidth="1"/>
    <col min="6922" max="6922" width="7.07421875" style="677" customWidth="1"/>
    <col min="6923" max="6923" width="15.84375" style="677" customWidth="1"/>
    <col min="6924" max="6924" width="7.07421875" style="677" customWidth="1"/>
    <col min="6925" max="6925" width="15.84375" style="677" customWidth="1"/>
    <col min="6926" max="7168" width="9.84375" style="677"/>
    <col min="7169" max="7169" width="4.84375" style="677" customWidth="1"/>
    <col min="7170" max="7170" width="35.84375" style="677" customWidth="1"/>
    <col min="7171" max="7171" width="8.15234375" style="677" bestFit="1" customWidth="1"/>
    <col min="7172" max="7172" width="15.84375" style="677" customWidth="1"/>
    <col min="7173" max="7173" width="19.61328125" style="677" customWidth="1"/>
    <col min="7174" max="7174" width="6.84375" style="677" customWidth="1"/>
    <col min="7175" max="7175" width="11.84375" style="677" customWidth="1"/>
    <col min="7176" max="7176" width="15.84375" style="677" customWidth="1"/>
    <col min="7177" max="7177" width="15" style="677" customWidth="1"/>
    <col min="7178" max="7178" width="7.07421875" style="677" customWidth="1"/>
    <col min="7179" max="7179" width="15.84375" style="677" customWidth="1"/>
    <col min="7180" max="7180" width="7.07421875" style="677" customWidth="1"/>
    <col min="7181" max="7181" width="15.84375" style="677" customWidth="1"/>
    <col min="7182" max="7424" width="9.84375" style="677"/>
    <col min="7425" max="7425" width="4.84375" style="677" customWidth="1"/>
    <col min="7426" max="7426" width="35.84375" style="677" customWidth="1"/>
    <col min="7427" max="7427" width="8.15234375" style="677" bestFit="1" customWidth="1"/>
    <col min="7428" max="7428" width="15.84375" style="677" customWidth="1"/>
    <col min="7429" max="7429" width="19.61328125" style="677" customWidth="1"/>
    <col min="7430" max="7430" width="6.84375" style="677" customWidth="1"/>
    <col min="7431" max="7431" width="11.84375" style="677" customWidth="1"/>
    <col min="7432" max="7432" width="15.84375" style="677" customWidth="1"/>
    <col min="7433" max="7433" width="15" style="677" customWidth="1"/>
    <col min="7434" max="7434" width="7.07421875" style="677" customWidth="1"/>
    <col min="7435" max="7435" width="15.84375" style="677" customWidth="1"/>
    <col min="7436" max="7436" width="7.07421875" style="677" customWidth="1"/>
    <col min="7437" max="7437" width="15.84375" style="677" customWidth="1"/>
    <col min="7438" max="7680" width="9.84375" style="677"/>
    <col min="7681" max="7681" width="4.84375" style="677" customWidth="1"/>
    <col min="7682" max="7682" width="35.84375" style="677" customWidth="1"/>
    <col min="7683" max="7683" width="8.15234375" style="677" bestFit="1" customWidth="1"/>
    <col min="7684" max="7684" width="15.84375" style="677" customWidth="1"/>
    <col min="7685" max="7685" width="19.61328125" style="677" customWidth="1"/>
    <col min="7686" max="7686" width="6.84375" style="677" customWidth="1"/>
    <col min="7687" max="7687" width="11.84375" style="677" customWidth="1"/>
    <col min="7688" max="7688" width="15.84375" style="677" customWidth="1"/>
    <col min="7689" max="7689" width="15" style="677" customWidth="1"/>
    <col min="7690" max="7690" width="7.07421875" style="677" customWidth="1"/>
    <col min="7691" max="7691" width="15.84375" style="677" customWidth="1"/>
    <col min="7692" max="7692" width="7.07421875" style="677" customWidth="1"/>
    <col min="7693" max="7693" width="15.84375" style="677" customWidth="1"/>
    <col min="7694" max="7936" width="9.84375" style="677"/>
    <col min="7937" max="7937" width="4.84375" style="677" customWidth="1"/>
    <col min="7938" max="7938" width="35.84375" style="677" customWidth="1"/>
    <col min="7939" max="7939" width="8.15234375" style="677" bestFit="1" customWidth="1"/>
    <col min="7940" max="7940" width="15.84375" style="677" customWidth="1"/>
    <col min="7941" max="7941" width="19.61328125" style="677" customWidth="1"/>
    <col min="7942" max="7942" width="6.84375" style="677" customWidth="1"/>
    <col min="7943" max="7943" width="11.84375" style="677" customWidth="1"/>
    <col min="7944" max="7944" width="15.84375" style="677" customWidth="1"/>
    <col min="7945" max="7945" width="15" style="677" customWidth="1"/>
    <col min="7946" max="7946" width="7.07421875" style="677" customWidth="1"/>
    <col min="7947" max="7947" width="15.84375" style="677" customWidth="1"/>
    <col min="7948" max="7948" width="7.07421875" style="677" customWidth="1"/>
    <col min="7949" max="7949" width="15.84375" style="677" customWidth="1"/>
    <col min="7950" max="8192" width="9.84375" style="677"/>
    <col min="8193" max="8193" width="4.84375" style="677" customWidth="1"/>
    <col min="8194" max="8194" width="35.84375" style="677" customWidth="1"/>
    <col min="8195" max="8195" width="8.15234375" style="677" bestFit="1" customWidth="1"/>
    <col min="8196" max="8196" width="15.84375" style="677" customWidth="1"/>
    <col min="8197" max="8197" width="19.61328125" style="677" customWidth="1"/>
    <col min="8198" max="8198" width="6.84375" style="677" customWidth="1"/>
    <col min="8199" max="8199" width="11.84375" style="677" customWidth="1"/>
    <col min="8200" max="8200" width="15.84375" style="677" customWidth="1"/>
    <col min="8201" max="8201" width="15" style="677" customWidth="1"/>
    <col min="8202" max="8202" width="7.07421875" style="677" customWidth="1"/>
    <col min="8203" max="8203" width="15.84375" style="677" customWidth="1"/>
    <col min="8204" max="8204" width="7.07421875" style="677" customWidth="1"/>
    <col min="8205" max="8205" width="15.84375" style="677" customWidth="1"/>
    <col min="8206" max="8448" width="9.84375" style="677"/>
    <col min="8449" max="8449" width="4.84375" style="677" customWidth="1"/>
    <col min="8450" max="8450" width="35.84375" style="677" customWidth="1"/>
    <col min="8451" max="8451" width="8.15234375" style="677" bestFit="1" customWidth="1"/>
    <col min="8452" max="8452" width="15.84375" style="677" customWidth="1"/>
    <col min="8453" max="8453" width="19.61328125" style="677" customWidth="1"/>
    <col min="8454" max="8454" width="6.84375" style="677" customWidth="1"/>
    <col min="8455" max="8455" width="11.84375" style="677" customWidth="1"/>
    <col min="8456" max="8456" width="15.84375" style="677" customWidth="1"/>
    <col min="8457" max="8457" width="15" style="677" customWidth="1"/>
    <col min="8458" max="8458" width="7.07421875" style="677" customWidth="1"/>
    <col min="8459" max="8459" width="15.84375" style="677" customWidth="1"/>
    <col min="8460" max="8460" width="7.07421875" style="677" customWidth="1"/>
    <col min="8461" max="8461" width="15.84375" style="677" customWidth="1"/>
    <col min="8462" max="8704" width="9.84375" style="677"/>
    <col min="8705" max="8705" width="4.84375" style="677" customWidth="1"/>
    <col min="8706" max="8706" width="35.84375" style="677" customWidth="1"/>
    <col min="8707" max="8707" width="8.15234375" style="677" bestFit="1" customWidth="1"/>
    <col min="8708" max="8708" width="15.84375" style="677" customWidth="1"/>
    <col min="8709" max="8709" width="19.61328125" style="677" customWidth="1"/>
    <col min="8710" max="8710" width="6.84375" style="677" customWidth="1"/>
    <col min="8711" max="8711" width="11.84375" style="677" customWidth="1"/>
    <col min="8712" max="8712" width="15.84375" style="677" customWidth="1"/>
    <col min="8713" max="8713" width="15" style="677" customWidth="1"/>
    <col min="8714" max="8714" width="7.07421875" style="677" customWidth="1"/>
    <col min="8715" max="8715" width="15.84375" style="677" customWidth="1"/>
    <col min="8716" max="8716" width="7.07421875" style="677" customWidth="1"/>
    <col min="8717" max="8717" width="15.84375" style="677" customWidth="1"/>
    <col min="8718" max="8960" width="9.84375" style="677"/>
    <col min="8961" max="8961" width="4.84375" style="677" customWidth="1"/>
    <col min="8962" max="8962" width="35.84375" style="677" customWidth="1"/>
    <col min="8963" max="8963" width="8.15234375" style="677" bestFit="1" customWidth="1"/>
    <col min="8964" max="8964" width="15.84375" style="677" customWidth="1"/>
    <col min="8965" max="8965" width="19.61328125" style="677" customWidth="1"/>
    <col min="8966" max="8966" width="6.84375" style="677" customWidth="1"/>
    <col min="8967" max="8967" width="11.84375" style="677" customWidth="1"/>
    <col min="8968" max="8968" width="15.84375" style="677" customWidth="1"/>
    <col min="8969" max="8969" width="15" style="677" customWidth="1"/>
    <col min="8970" max="8970" width="7.07421875" style="677" customWidth="1"/>
    <col min="8971" max="8971" width="15.84375" style="677" customWidth="1"/>
    <col min="8972" max="8972" width="7.07421875" style="677" customWidth="1"/>
    <col min="8973" max="8973" width="15.84375" style="677" customWidth="1"/>
    <col min="8974" max="9216" width="9.84375" style="677"/>
    <col min="9217" max="9217" width="4.84375" style="677" customWidth="1"/>
    <col min="9218" max="9218" width="35.84375" style="677" customWidth="1"/>
    <col min="9219" max="9219" width="8.15234375" style="677" bestFit="1" customWidth="1"/>
    <col min="9220" max="9220" width="15.84375" style="677" customWidth="1"/>
    <col min="9221" max="9221" width="19.61328125" style="677" customWidth="1"/>
    <col min="9222" max="9222" width="6.84375" style="677" customWidth="1"/>
    <col min="9223" max="9223" width="11.84375" style="677" customWidth="1"/>
    <col min="9224" max="9224" width="15.84375" style="677" customWidth="1"/>
    <col min="9225" max="9225" width="15" style="677" customWidth="1"/>
    <col min="9226" max="9226" width="7.07421875" style="677" customWidth="1"/>
    <col min="9227" max="9227" width="15.84375" style="677" customWidth="1"/>
    <col min="9228" max="9228" width="7.07421875" style="677" customWidth="1"/>
    <col min="9229" max="9229" width="15.84375" style="677" customWidth="1"/>
    <col min="9230" max="9472" width="9.84375" style="677"/>
    <col min="9473" max="9473" width="4.84375" style="677" customWidth="1"/>
    <col min="9474" max="9474" width="35.84375" style="677" customWidth="1"/>
    <col min="9475" max="9475" width="8.15234375" style="677" bestFit="1" customWidth="1"/>
    <col min="9476" max="9476" width="15.84375" style="677" customWidth="1"/>
    <col min="9477" max="9477" width="19.61328125" style="677" customWidth="1"/>
    <col min="9478" max="9478" width="6.84375" style="677" customWidth="1"/>
    <col min="9479" max="9479" width="11.84375" style="677" customWidth="1"/>
    <col min="9480" max="9480" width="15.84375" style="677" customWidth="1"/>
    <col min="9481" max="9481" width="15" style="677" customWidth="1"/>
    <col min="9482" max="9482" width="7.07421875" style="677" customWidth="1"/>
    <col min="9483" max="9483" width="15.84375" style="677" customWidth="1"/>
    <col min="9484" max="9484" width="7.07421875" style="677" customWidth="1"/>
    <col min="9485" max="9485" width="15.84375" style="677" customWidth="1"/>
    <col min="9486" max="9728" width="9.84375" style="677"/>
    <col min="9729" max="9729" width="4.84375" style="677" customWidth="1"/>
    <col min="9730" max="9730" width="35.84375" style="677" customWidth="1"/>
    <col min="9731" max="9731" width="8.15234375" style="677" bestFit="1" customWidth="1"/>
    <col min="9732" max="9732" width="15.84375" style="677" customWidth="1"/>
    <col min="9733" max="9733" width="19.61328125" style="677" customWidth="1"/>
    <col min="9734" max="9734" width="6.84375" style="677" customWidth="1"/>
    <col min="9735" max="9735" width="11.84375" style="677" customWidth="1"/>
    <col min="9736" max="9736" width="15.84375" style="677" customWidth="1"/>
    <col min="9737" max="9737" width="15" style="677" customWidth="1"/>
    <col min="9738" max="9738" width="7.07421875" style="677" customWidth="1"/>
    <col min="9739" max="9739" width="15.84375" style="677" customWidth="1"/>
    <col min="9740" max="9740" width="7.07421875" style="677" customWidth="1"/>
    <col min="9741" max="9741" width="15.84375" style="677" customWidth="1"/>
    <col min="9742" max="9984" width="9.84375" style="677"/>
    <col min="9985" max="9985" width="4.84375" style="677" customWidth="1"/>
    <col min="9986" max="9986" width="35.84375" style="677" customWidth="1"/>
    <col min="9987" max="9987" width="8.15234375" style="677" bestFit="1" customWidth="1"/>
    <col min="9988" max="9988" width="15.84375" style="677" customWidth="1"/>
    <col min="9989" max="9989" width="19.61328125" style="677" customWidth="1"/>
    <col min="9990" max="9990" width="6.84375" style="677" customWidth="1"/>
    <col min="9991" max="9991" width="11.84375" style="677" customWidth="1"/>
    <col min="9992" max="9992" width="15.84375" style="677" customWidth="1"/>
    <col min="9993" max="9993" width="15" style="677" customWidth="1"/>
    <col min="9994" max="9994" width="7.07421875" style="677" customWidth="1"/>
    <col min="9995" max="9995" width="15.84375" style="677" customWidth="1"/>
    <col min="9996" max="9996" width="7.07421875" style="677" customWidth="1"/>
    <col min="9997" max="9997" width="15.84375" style="677" customWidth="1"/>
    <col min="9998" max="10240" width="9.84375" style="677"/>
    <col min="10241" max="10241" width="4.84375" style="677" customWidth="1"/>
    <col min="10242" max="10242" width="35.84375" style="677" customWidth="1"/>
    <col min="10243" max="10243" width="8.15234375" style="677" bestFit="1" customWidth="1"/>
    <col min="10244" max="10244" width="15.84375" style="677" customWidth="1"/>
    <col min="10245" max="10245" width="19.61328125" style="677" customWidth="1"/>
    <col min="10246" max="10246" width="6.84375" style="677" customWidth="1"/>
    <col min="10247" max="10247" width="11.84375" style="677" customWidth="1"/>
    <col min="10248" max="10248" width="15.84375" style="677" customWidth="1"/>
    <col min="10249" max="10249" width="15" style="677" customWidth="1"/>
    <col min="10250" max="10250" width="7.07421875" style="677" customWidth="1"/>
    <col min="10251" max="10251" width="15.84375" style="677" customWidth="1"/>
    <col min="10252" max="10252" width="7.07421875" style="677" customWidth="1"/>
    <col min="10253" max="10253" width="15.84375" style="677" customWidth="1"/>
    <col min="10254" max="10496" width="9.84375" style="677"/>
    <col min="10497" max="10497" width="4.84375" style="677" customWidth="1"/>
    <col min="10498" max="10498" width="35.84375" style="677" customWidth="1"/>
    <col min="10499" max="10499" width="8.15234375" style="677" bestFit="1" customWidth="1"/>
    <col min="10500" max="10500" width="15.84375" style="677" customWidth="1"/>
    <col min="10501" max="10501" width="19.61328125" style="677" customWidth="1"/>
    <col min="10502" max="10502" width="6.84375" style="677" customWidth="1"/>
    <col min="10503" max="10503" width="11.84375" style="677" customWidth="1"/>
    <col min="10504" max="10504" width="15.84375" style="677" customWidth="1"/>
    <col min="10505" max="10505" width="15" style="677" customWidth="1"/>
    <col min="10506" max="10506" width="7.07421875" style="677" customWidth="1"/>
    <col min="10507" max="10507" width="15.84375" style="677" customWidth="1"/>
    <col min="10508" max="10508" width="7.07421875" style="677" customWidth="1"/>
    <col min="10509" max="10509" width="15.84375" style="677" customWidth="1"/>
    <col min="10510" max="10752" width="9.84375" style="677"/>
    <col min="10753" max="10753" width="4.84375" style="677" customWidth="1"/>
    <col min="10754" max="10754" width="35.84375" style="677" customWidth="1"/>
    <col min="10755" max="10755" width="8.15234375" style="677" bestFit="1" customWidth="1"/>
    <col min="10756" max="10756" width="15.84375" style="677" customWidth="1"/>
    <col min="10757" max="10757" width="19.61328125" style="677" customWidth="1"/>
    <col min="10758" max="10758" width="6.84375" style="677" customWidth="1"/>
    <col min="10759" max="10759" width="11.84375" style="677" customWidth="1"/>
    <col min="10760" max="10760" width="15.84375" style="677" customWidth="1"/>
    <col min="10761" max="10761" width="15" style="677" customWidth="1"/>
    <col min="10762" max="10762" width="7.07421875" style="677" customWidth="1"/>
    <col min="10763" max="10763" width="15.84375" style="677" customWidth="1"/>
    <col min="10764" max="10764" width="7.07421875" style="677" customWidth="1"/>
    <col min="10765" max="10765" width="15.84375" style="677" customWidth="1"/>
    <col min="10766" max="11008" width="9.84375" style="677"/>
    <col min="11009" max="11009" width="4.84375" style="677" customWidth="1"/>
    <col min="11010" max="11010" width="35.84375" style="677" customWidth="1"/>
    <col min="11011" max="11011" width="8.15234375" style="677" bestFit="1" customWidth="1"/>
    <col min="11012" max="11012" width="15.84375" style="677" customWidth="1"/>
    <col min="11013" max="11013" width="19.61328125" style="677" customWidth="1"/>
    <col min="11014" max="11014" width="6.84375" style="677" customWidth="1"/>
    <col min="11015" max="11015" width="11.84375" style="677" customWidth="1"/>
    <col min="11016" max="11016" width="15.84375" style="677" customWidth="1"/>
    <col min="11017" max="11017" width="15" style="677" customWidth="1"/>
    <col min="11018" max="11018" width="7.07421875" style="677" customWidth="1"/>
    <col min="11019" max="11019" width="15.84375" style="677" customWidth="1"/>
    <col min="11020" max="11020" width="7.07421875" style="677" customWidth="1"/>
    <col min="11021" max="11021" width="15.84375" style="677" customWidth="1"/>
    <col min="11022" max="11264" width="9.84375" style="677"/>
    <col min="11265" max="11265" width="4.84375" style="677" customWidth="1"/>
    <col min="11266" max="11266" width="35.84375" style="677" customWidth="1"/>
    <col min="11267" max="11267" width="8.15234375" style="677" bestFit="1" customWidth="1"/>
    <col min="11268" max="11268" width="15.84375" style="677" customWidth="1"/>
    <col min="11269" max="11269" width="19.61328125" style="677" customWidth="1"/>
    <col min="11270" max="11270" width="6.84375" style="677" customWidth="1"/>
    <col min="11271" max="11271" width="11.84375" style="677" customWidth="1"/>
    <col min="11272" max="11272" width="15.84375" style="677" customWidth="1"/>
    <col min="11273" max="11273" width="15" style="677" customWidth="1"/>
    <col min="11274" max="11274" width="7.07421875" style="677" customWidth="1"/>
    <col min="11275" max="11275" width="15.84375" style="677" customWidth="1"/>
    <col min="11276" max="11276" width="7.07421875" style="677" customWidth="1"/>
    <col min="11277" max="11277" width="15.84375" style="677" customWidth="1"/>
    <col min="11278" max="11520" width="9.84375" style="677"/>
    <col min="11521" max="11521" width="4.84375" style="677" customWidth="1"/>
    <col min="11522" max="11522" width="35.84375" style="677" customWidth="1"/>
    <col min="11523" max="11523" width="8.15234375" style="677" bestFit="1" customWidth="1"/>
    <col min="11524" max="11524" width="15.84375" style="677" customWidth="1"/>
    <col min="11525" max="11525" width="19.61328125" style="677" customWidth="1"/>
    <col min="11526" max="11526" width="6.84375" style="677" customWidth="1"/>
    <col min="11527" max="11527" width="11.84375" style="677" customWidth="1"/>
    <col min="11528" max="11528" width="15.84375" style="677" customWidth="1"/>
    <col min="11529" max="11529" width="15" style="677" customWidth="1"/>
    <col min="11530" max="11530" width="7.07421875" style="677" customWidth="1"/>
    <col min="11531" max="11531" width="15.84375" style="677" customWidth="1"/>
    <col min="11532" max="11532" width="7.07421875" style="677" customWidth="1"/>
    <col min="11533" max="11533" width="15.84375" style="677" customWidth="1"/>
    <col min="11534" max="11776" width="9.84375" style="677"/>
    <col min="11777" max="11777" width="4.84375" style="677" customWidth="1"/>
    <col min="11778" max="11778" width="35.84375" style="677" customWidth="1"/>
    <col min="11779" max="11779" width="8.15234375" style="677" bestFit="1" customWidth="1"/>
    <col min="11780" max="11780" width="15.84375" style="677" customWidth="1"/>
    <col min="11781" max="11781" width="19.61328125" style="677" customWidth="1"/>
    <col min="11782" max="11782" width="6.84375" style="677" customWidth="1"/>
    <col min="11783" max="11783" width="11.84375" style="677" customWidth="1"/>
    <col min="11784" max="11784" width="15.84375" style="677" customWidth="1"/>
    <col min="11785" max="11785" width="15" style="677" customWidth="1"/>
    <col min="11786" max="11786" width="7.07421875" style="677" customWidth="1"/>
    <col min="11787" max="11787" width="15.84375" style="677" customWidth="1"/>
    <col min="11788" max="11788" width="7.07421875" style="677" customWidth="1"/>
    <col min="11789" max="11789" width="15.84375" style="677" customWidth="1"/>
    <col min="11790" max="12032" width="9.84375" style="677"/>
    <col min="12033" max="12033" width="4.84375" style="677" customWidth="1"/>
    <col min="12034" max="12034" width="35.84375" style="677" customWidth="1"/>
    <col min="12035" max="12035" width="8.15234375" style="677" bestFit="1" customWidth="1"/>
    <col min="12036" max="12036" width="15.84375" style="677" customWidth="1"/>
    <col min="12037" max="12037" width="19.61328125" style="677" customWidth="1"/>
    <col min="12038" max="12038" width="6.84375" style="677" customWidth="1"/>
    <col min="12039" max="12039" width="11.84375" style="677" customWidth="1"/>
    <col min="12040" max="12040" width="15.84375" style="677" customWidth="1"/>
    <col min="12041" max="12041" width="15" style="677" customWidth="1"/>
    <col min="12042" max="12042" width="7.07421875" style="677" customWidth="1"/>
    <col min="12043" max="12043" width="15.84375" style="677" customWidth="1"/>
    <col min="12044" max="12044" width="7.07421875" style="677" customWidth="1"/>
    <col min="12045" max="12045" width="15.84375" style="677" customWidth="1"/>
    <col min="12046" max="12288" width="9.84375" style="677"/>
    <col min="12289" max="12289" width="4.84375" style="677" customWidth="1"/>
    <col min="12290" max="12290" width="35.84375" style="677" customWidth="1"/>
    <col min="12291" max="12291" width="8.15234375" style="677" bestFit="1" customWidth="1"/>
    <col min="12292" max="12292" width="15.84375" style="677" customWidth="1"/>
    <col min="12293" max="12293" width="19.61328125" style="677" customWidth="1"/>
    <col min="12294" max="12294" width="6.84375" style="677" customWidth="1"/>
    <col min="12295" max="12295" width="11.84375" style="677" customWidth="1"/>
    <col min="12296" max="12296" width="15.84375" style="677" customWidth="1"/>
    <col min="12297" max="12297" width="15" style="677" customWidth="1"/>
    <col min="12298" max="12298" width="7.07421875" style="677" customWidth="1"/>
    <col min="12299" max="12299" width="15.84375" style="677" customWidth="1"/>
    <col min="12300" max="12300" width="7.07421875" style="677" customWidth="1"/>
    <col min="12301" max="12301" width="15.84375" style="677" customWidth="1"/>
    <col min="12302" max="12544" width="9.84375" style="677"/>
    <col min="12545" max="12545" width="4.84375" style="677" customWidth="1"/>
    <col min="12546" max="12546" width="35.84375" style="677" customWidth="1"/>
    <col min="12547" max="12547" width="8.15234375" style="677" bestFit="1" customWidth="1"/>
    <col min="12548" max="12548" width="15.84375" style="677" customWidth="1"/>
    <col min="12549" max="12549" width="19.61328125" style="677" customWidth="1"/>
    <col min="12550" max="12550" width="6.84375" style="677" customWidth="1"/>
    <col min="12551" max="12551" width="11.84375" style="677" customWidth="1"/>
    <col min="12552" max="12552" width="15.84375" style="677" customWidth="1"/>
    <col min="12553" max="12553" width="15" style="677" customWidth="1"/>
    <col min="12554" max="12554" width="7.07421875" style="677" customWidth="1"/>
    <col min="12555" max="12555" width="15.84375" style="677" customWidth="1"/>
    <col min="12556" max="12556" width="7.07421875" style="677" customWidth="1"/>
    <col min="12557" max="12557" width="15.84375" style="677" customWidth="1"/>
    <col min="12558" max="12800" width="9.84375" style="677"/>
    <col min="12801" max="12801" width="4.84375" style="677" customWidth="1"/>
    <col min="12802" max="12802" width="35.84375" style="677" customWidth="1"/>
    <col min="12803" max="12803" width="8.15234375" style="677" bestFit="1" customWidth="1"/>
    <col min="12804" max="12804" width="15.84375" style="677" customWidth="1"/>
    <col min="12805" max="12805" width="19.61328125" style="677" customWidth="1"/>
    <col min="12806" max="12806" width="6.84375" style="677" customWidth="1"/>
    <col min="12807" max="12807" width="11.84375" style="677" customWidth="1"/>
    <col min="12808" max="12808" width="15.84375" style="677" customWidth="1"/>
    <col min="12809" max="12809" width="15" style="677" customWidth="1"/>
    <col min="12810" max="12810" width="7.07421875" style="677" customWidth="1"/>
    <col min="12811" max="12811" width="15.84375" style="677" customWidth="1"/>
    <col min="12812" max="12812" width="7.07421875" style="677" customWidth="1"/>
    <col min="12813" max="12813" width="15.84375" style="677" customWidth="1"/>
    <col min="12814" max="13056" width="9.84375" style="677"/>
    <col min="13057" max="13057" width="4.84375" style="677" customWidth="1"/>
    <col min="13058" max="13058" width="35.84375" style="677" customWidth="1"/>
    <col min="13059" max="13059" width="8.15234375" style="677" bestFit="1" customWidth="1"/>
    <col min="13060" max="13060" width="15.84375" style="677" customWidth="1"/>
    <col min="13061" max="13061" width="19.61328125" style="677" customWidth="1"/>
    <col min="13062" max="13062" width="6.84375" style="677" customWidth="1"/>
    <col min="13063" max="13063" width="11.84375" style="677" customWidth="1"/>
    <col min="13064" max="13064" width="15.84375" style="677" customWidth="1"/>
    <col min="13065" max="13065" width="15" style="677" customWidth="1"/>
    <col min="13066" max="13066" width="7.07421875" style="677" customWidth="1"/>
    <col min="13067" max="13067" width="15.84375" style="677" customWidth="1"/>
    <col min="13068" max="13068" width="7.07421875" style="677" customWidth="1"/>
    <col min="13069" max="13069" width="15.84375" style="677" customWidth="1"/>
    <col min="13070" max="13312" width="9.84375" style="677"/>
    <col min="13313" max="13313" width="4.84375" style="677" customWidth="1"/>
    <col min="13314" max="13314" width="35.84375" style="677" customWidth="1"/>
    <col min="13315" max="13315" width="8.15234375" style="677" bestFit="1" customWidth="1"/>
    <col min="13316" max="13316" width="15.84375" style="677" customWidth="1"/>
    <col min="13317" max="13317" width="19.61328125" style="677" customWidth="1"/>
    <col min="13318" max="13318" width="6.84375" style="677" customWidth="1"/>
    <col min="13319" max="13319" width="11.84375" style="677" customWidth="1"/>
    <col min="13320" max="13320" width="15.84375" style="677" customWidth="1"/>
    <col min="13321" max="13321" width="15" style="677" customWidth="1"/>
    <col min="13322" max="13322" width="7.07421875" style="677" customWidth="1"/>
    <col min="13323" max="13323" width="15.84375" style="677" customWidth="1"/>
    <col min="13324" max="13324" width="7.07421875" style="677" customWidth="1"/>
    <col min="13325" max="13325" width="15.84375" style="677" customWidth="1"/>
    <col min="13326" max="13568" width="9.84375" style="677"/>
    <col min="13569" max="13569" width="4.84375" style="677" customWidth="1"/>
    <col min="13570" max="13570" width="35.84375" style="677" customWidth="1"/>
    <col min="13571" max="13571" width="8.15234375" style="677" bestFit="1" customWidth="1"/>
    <col min="13572" max="13572" width="15.84375" style="677" customWidth="1"/>
    <col min="13573" max="13573" width="19.61328125" style="677" customWidth="1"/>
    <col min="13574" max="13574" width="6.84375" style="677" customWidth="1"/>
    <col min="13575" max="13575" width="11.84375" style="677" customWidth="1"/>
    <col min="13576" max="13576" width="15.84375" style="677" customWidth="1"/>
    <col min="13577" max="13577" width="15" style="677" customWidth="1"/>
    <col min="13578" max="13578" width="7.07421875" style="677" customWidth="1"/>
    <col min="13579" max="13579" width="15.84375" style="677" customWidth="1"/>
    <col min="13580" max="13580" width="7.07421875" style="677" customWidth="1"/>
    <col min="13581" max="13581" width="15.84375" style="677" customWidth="1"/>
    <col min="13582" max="13824" width="9.84375" style="677"/>
    <col min="13825" max="13825" width="4.84375" style="677" customWidth="1"/>
    <col min="13826" max="13826" width="35.84375" style="677" customWidth="1"/>
    <col min="13827" max="13827" width="8.15234375" style="677" bestFit="1" customWidth="1"/>
    <col min="13828" max="13828" width="15.84375" style="677" customWidth="1"/>
    <col min="13829" max="13829" width="19.61328125" style="677" customWidth="1"/>
    <col min="13830" max="13830" width="6.84375" style="677" customWidth="1"/>
    <col min="13831" max="13831" width="11.84375" style="677" customWidth="1"/>
    <col min="13832" max="13832" width="15.84375" style="677" customWidth="1"/>
    <col min="13833" max="13833" width="15" style="677" customWidth="1"/>
    <col min="13834" max="13834" width="7.07421875" style="677" customWidth="1"/>
    <col min="13835" max="13835" width="15.84375" style="677" customWidth="1"/>
    <col min="13836" max="13836" width="7.07421875" style="677" customWidth="1"/>
    <col min="13837" max="13837" width="15.84375" style="677" customWidth="1"/>
    <col min="13838" max="14080" width="9.84375" style="677"/>
    <col min="14081" max="14081" width="4.84375" style="677" customWidth="1"/>
    <col min="14082" max="14082" width="35.84375" style="677" customWidth="1"/>
    <col min="14083" max="14083" width="8.15234375" style="677" bestFit="1" customWidth="1"/>
    <col min="14084" max="14084" width="15.84375" style="677" customWidth="1"/>
    <col min="14085" max="14085" width="19.61328125" style="677" customWidth="1"/>
    <col min="14086" max="14086" width="6.84375" style="677" customWidth="1"/>
    <col min="14087" max="14087" width="11.84375" style="677" customWidth="1"/>
    <col min="14088" max="14088" width="15.84375" style="677" customWidth="1"/>
    <col min="14089" max="14089" width="15" style="677" customWidth="1"/>
    <col min="14090" max="14090" width="7.07421875" style="677" customWidth="1"/>
    <col min="14091" max="14091" width="15.84375" style="677" customWidth="1"/>
    <col min="14092" max="14092" width="7.07421875" style="677" customWidth="1"/>
    <col min="14093" max="14093" width="15.84375" style="677" customWidth="1"/>
    <col min="14094" max="14336" width="9.84375" style="677"/>
    <col min="14337" max="14337" width="4.84375" style="677" customWidth="1"/>
    <col min="14338" max="14338" width="35.84375" style="677" customWidth="1"/>
    <col min="14339" max="14339" width="8.15234375" style="677" bestFit="1" customWidth="1"/>
    <col min="14340" max="14340" width="15.84375" style="677" customWidth="1"/>
    <col min="14341" max="14341" width="19.61328125" style="677" customWidth="1"/>
    <col min="14342" max="14342" width="6.84375" style="677" customWidth="1"/>
    <col min="14343" max="14343" width="11.84375" style="677" customWidth="1"/>
    <col min="14344" max="14344" width="15.84375" style="677" customWidth="1"/>
    <col min="14345" max="14345" width="15" style="677" customWidth="1"/>
    <col min="14346" max="14346" width="7.07421875" style="677" customWidth="1"/>
    <col min="14347" max="14347" width="15.84375" style="677" customWidth="1"/>
    <col min="14348" max="14348" width="7.07421875" style="677" customWidth="1"/>
    <col min="14349" max="14349" width="15.84375" style="677" customWidth="1"/>
    <col min="14350" max="14592" width="9.84375" style="677"/>
    <col min="14593" max="14593" width="4.84375" style="677" customWidth="1"/>
    <col min="14594" max="14594" width="35.84375" style="677" customWidth="1"/>
    <col min="14595" max="14595" width="8.15234375" style="677" bestFit="1" customWidth="1"/>
    <col min="14596" max="14596" width="15.84375" style="677" customWidth="1"/>
    <col min="14597" max="14597" width="19.61328125" style="677" customWidth="1"/>
    <col min="14598" max="14598" width="6.84375" style="677" customWidth="1"/>
    <col min="14599" max="14599" width="11.84375" style="677" customWidth="1"/>
    <col min="14600" max="14600" width="15.84375" style="677" customWidth="1"/>
    <col min="14601" max="14601" width="15" style="677" customWidth="1"/>
    <col min="14602" max="14602" width="7.07421875" style="677" customWidth="1"/>
    <col min="14603" max="14603" width="15.84375" style="677" customWidth="1"/>
    <col min="14604" max="14604" width="7.07421875" style="677" customWidth="1"/>
    <col min="14605" max="14605" width="15.84375" style="677" customWidth="1"/>
    <col min="14606" max="14848" width="9.84375" style="677"/>
    <col min="14849" max="14849" width="4.84375" style="677" customWidth="1"/>
    <col min="14850" max="14850" width="35.84375" style="677" customWidth="1"/>
    <col min="14851" max="14851" width="8.15234375" style="677" bestFit="1" customWidth="1"/>
    <col min="14852" max="14852" width="15.84375" style="677" customWidth="1"/>
    <col min="14853" max="14853" width="19.61328125" style="677" customWidth="1"/>
    <col min="14854" max="14854" width="6.84375" style="677" customWidth="1"/>
    <col min="14855" max="14855" width="11.84375" style="677" customWidth="1"/>
    <col min="14856" max="14856" width="15.84375" style="677" customWidth="1"/>
    <col min="14857" max="14857" width="15" style="677" customWidth="1"/>
    <col min="14858" max="14858" width="7.07421875" style="677" customWidth="1"/>
    <col min="14859" max="14859" width="15.84375" style="677" customWidth="1"/>
    <col min="14860" max="14860" width="7.07421875" style="677" customWidth="1"/>
    <col min="14861" max="14861" width="15.84375" style="677" customWidth="1"/>
    <col min="14862" max="15104" width="9.84375" style="677"/>
    <col min="15105" max="15105" width="4.84375" style="677" customWidth="1"/>
    <col min="15106" max="15106" width="35.84375" style="677" customWidth="1"/>
    <col min="15107" max="15107" width="8.15234375" style="677" bestFit="1" customWidth="1"/>
    <col min="15108" max="15108" width="15.84375" style="677" customWidth="1"/>
    <col min="15109" max="15109" width="19.61328125" style="677" customWidth="1"/>
    <col min="15110" max="15110" width="6.84375" style="677" customWidth="1"/>
    <col min="15111" max="15111" width="11.84375" style="677" customWidth="1"/>
    <col min="15112" max="15112" width="15.84375" style="677" customWidth="1"/>
    <col min="15113" max="15113" width="15" style="677" customWidth="1"/>
    <col min="15114" max="15114" width="7.07421875" style="677" customWidth="1"/>
    <col min="15115" max="15115" width="15.84375" style="677" customWidth="1"/>
    <col min="15116" max="15116" width="7.07421875" style="677" customWidth="1"/>
    <col min="15117" max="15117" width="15.84375" style="677" customWidth="1"/>
    <col min="15118" max="15360" width="9.84375" style="677"/>
    <col min="15361" max="15361" width="4.84375" style="677" customWidth="1"/>
    <col min="15362" max="15362" width="35.84375" style="677" customWidth="1"/>
    <col min="15363" max="15363" width="8.15234375" style="677" bestFit="1" customWidth="1"/>
    <col min="15364" max="15364" width="15.84375" style="677" customWidth="1"/>
    <col min="15365" max="15365" width="19.61328125" style="677" customWidth="1"/>
    <col min="15366" max="15366" width="6.84375" style="677" customWidth="1"/>
    <col min="15367" max="15367" width="11.84375" style="677" customWidth="1"/>
    <col min="15368" max="15368" width="15.84375" style="677" customWidth="1"/>
    <col min="15369" max="15369" width="15" style="677" customWidth="1"/>
    <col min="15370" max="15370" width="7.07421875" style="677" customWidth="1"/>
    <col min="15371" max="15371" width="15.84375" style="677" customWidth="1"/>
    <col min="15372" max="15372" width="7.07421875" style="677" customWidth="1"/>
    <col min="15373" max="15373" width="15.84375" style="677" customWidth="1"/>
    <col min="15374" max="15616" width="9.84375" style="677"/>
    <col min="15617" max="15617" width="4.84375" style="677" customWidth="1"/>
    <col min="15618" max="15618" width="35.84375" style="677" customWidth="1"/>
    <col min="15619" max="15619" width="8.15234375" style="677" bestFit="1" customWidth="1"/>
    <col min="15620" max="15620" width="15.84375" style="677" customWidth="1"/>
    <col min="15621" max="15621" width="19.61328125" style="677" customWidth="1"/>
    <col min="15622" max="15622" width="6.84375" style="677" customWidth="1"/>
    <col min="15623" max="15623" width="11.84375" style="677" customWidth="1"/>
    <col min="15624" max="15624" width="15.84375" style="677" customWidth="1"/>
    <col min="15625" max="15625" width="15" style="677" customWidth="1"/>
    <col min="15626" max="15626" width="7.07421875" style="677" customWidth="1"/>
    <col min="15627" max="15627" width="15.84375" style="677" customWidth="1"/>
    <col min="15628" max="15628" width="7.07421875" style="677" customWidth="1"/>
    <col min="15629" max="15629" width="15.84375" style="677" customWidth="1"/>
    <col min="15630" max="15872" width="9.84375" style="677"/>
    <col min="15873" max="15873" width="4.84375" style="677" customWidth="1"/>
    <col min="15874" max="15874" width="35.84375" style="677" customWidth="1"/>
    <col min="15875" max="15875" width="8.15234375" style="677" bestFit="1" customWidth="1"/>
    <col min="15876" max="15876" width="15.84375" style="677" customWidth="1"/>
    <col min="15877" max="15877" width="19.61328125" style="677" customWidth="1"/>
    <col min="15878" max="15878" width="6.84375" style="677" customWidth="1"/>
    <col min="15879" max="15879" width="11.84375" style="677" customWidth="1"/>
    <col min="15880" max="15880" width="15.84375" style="677" customWidth="1"/>
    <col min="15881" max="15881" width="15" style="677" customWidth="1"/>
    <col min="15882" max="15882" width="7.07421875" style="677" customWidth="1"/>
    <col min="15883" max="15883" width="15.84375" style="677" customWidth="1"/>
    <col min="15884" max="15884" width="7.07421875" style="677" customWidth="1"/>
    <col min="15885" max="15885" width="15.84375" style="677" customWidth="1"/>
    <col min="15886" max="16128" width="9.84375" style="677"/>
    <col min="16129" max="16129" width="4.84375" style="677" customWidth="1"/>
    <col min="16130" max="16130" width="35.84375" style="677" customWidth="1"/>
    <col min="16131" max="16131" width="8.15234375" style="677" bestFit="1" customWidth="1"/>
    <col min="16132" max="16132" width="15.84375" style="677" customWidth="1"/>
    <col min="16133" max="16133" width="19.61328125" style="677" customWidth="1"/>
    <col min="16134" max="16134" width="6.84375" style="677" customWidth="1"/>
    <col min="16135" max="16135" width="11.84375" style="677" customWidth="1"/>
    <col min="16136" max="16136" width="15.84375" style="677" customWidth="1"/>
    <col min="16137" max="16137" width="15" style="677" customWidth="1"/>
    <col min="16138" max="16138" width="7.07421875" style="677" customWidth="1"/>
    <col min="16139" max="16139" width="15.84375" style="677" customWidth="1"/>
    <col min="16140" max="16140" width="7.07421875" style="677" customWidth="1"/>
    <col min="16141" max="16141" width="15.84375" style="677" customWidth="1"/>
    <col min="16142" max="16384" width="9.84375" style="677"/>
  </cols>
  <sheetData>
    <row r="1" spans="1:15" ht="18" thickBot="1">
      <c r="A1" s="581" t="str">
        <f>+CONAMEDATE7</f>
        <v>Annual Report of VERIZON NEW YORK INC.                                                                 For the period ending DECEMBER 31, 2021</v>
      </c>
      <c r="B1" s="568"/>
      <c r="C1" s="1589"/>
      <c r="D1" s="568"/>
      <c r="E1" s="568"/>
      <c r="F1" s="568"/>
      <c r="G1" s="568"/>
      <c r="H1" s="568"/>
      <c r="I1" s="568"/>
      <c r="J1" s="568"/>
      <c r="K1" s="568"/>
      <c r="L1" s="568"/>
      <c r="M1" s="568"/>
      <c r="N1" s="568"/>
      <c r="O1" s="568"/>
    </row>
    <row r="2" spans="1:15">
      <c r="A2" s="1488"/>
      <c r="B2" s="1416"/>
      <c r="C2" s="1590"/>
      <c r="D2" s="1416"/>
      <c r="E2" s="1416"/>
      <c r="F2" s="1416"/>
      <c r="G2" s="1416"/>
      <c r="H2" s="1416"/>
      <c r="I2" s="1591"/>
      <c r="J2" s="1416"/>
      <c r="K2" s="1416"/>
      <c r="L2" s="1416"/>
      <c r="M2" s="1489"/>
      <c r="N2" s="568"/>
      <c r="O2" s="568"/>
    </row>
    <row r="3" spans="1:15" ht="18">
      <c r="A3" s="578"/>
      <c r="B3" s="1214" t="s">
        <v>1536</v>
      </c>
      <c r="C3" s="1592"/>
      <c r="D3" s="570"/>
      <c r="E3" s="570"/>
      <c r="F3" s="1179"/>
      <c r="G3" s="570"/>
      <c r="H3" s="570"/>
      <c r="I3" s="570"/>
      <c r="J3" s="570"/>
      <c r="K3" s="570"/>
      <c r="L3" s="570"/>
      <c r="M3" s="571"/>
      <c r="N3" s="568"/>
      <c r="O3" s="568"/>
    </row>
    <row r="4" spans="1:15">
      <c r="A4" s="578"/>
      <c r="B4" s="568"/>
      <c r="C4" s="1589"/>
      <c r="D4" s="568"/>
      <c r="E4" s="568"/>
      <c r="F4" s="568"/>
      <c r="G4" s="568"/>
      <c r="H4" s="568"/>
      <c r="I4" s="568"/>
      <c r="J4" s="568"/>
      <c r="K4" s="568"/>
      <c r="L4" s="568"/>
      <c r="M4" s="580"/>
      <c r="N4" s="568"/>
      <c r="O4" s="568"/>
    </row>
    <row r="5" spans="1:15">
      <c r="A5" s="1593" t="s">
        <v>1537</v>
      </c>
      <c r="B5" s="568" t="s">
        <v>1538</v>
      </c>
      <c r="C5" s="1589"/>
      <c r="D5" s="568"/>
      <c r="E5" s="568"/>
      <c r="F5" s="568" t="s">
        <v>1539</v>
      </c>
      <c r="G5" s="568"/>
      <c r="H5" s="568"/>
      <c r="I5" s="568"/>
      <c r="J5" s="568"/>
      <c r="K5" s="568"/>
      <c r="L5" s="568"/>
      <c r="M5" s="580"/>
      <c r="N5" s="568"/>
      <c r="O5" s="568"/>
    </row>
    <row r="6" spans="1:15">
      <c r="A6" s="578"/>
      <c r="B6" s="568" t="s">
        <v>1540</v>
      </c>
      <c r="C6" s="1589"/>
      <c r="D6" s="568"/>
      <c r="E6" s="568"/>
      <c r="F6" s="568" t="s">
        <v>1541</v>
      </c>
      <c r="G6" s="568"/>
      <c r="H6" s="568"/>
      <c r="I6" s="568"/>
      <c r="J6" s="568"/>
      <c r="K6" s="568"/>
      <c r="L6" s="568"/>
      <c r="M6" s="580"/>
      <c r="N6" s="568"/>
      <c r="O6" s="568"/>
    </row>
    <row r="7" spans="1:15">
      <c r="A7" s="578"/>
      <c r="B7" s="568"/>
      <c r="C7" s="1589"/>
      <c r="D7" s="568"/>
      <c r="E7" s="568"/>
      <c r="F7" s="568" t="s">
        <v>1542</v>
      </c>
      <c r="G7" s="568"/>
      <c r="H7" s="568"/>
      <c r="I7" s="568"/>
      <c r="J7" s="568"/>
      <c r="K7" s="568"/>
      <c r="L7" s="568"/>
      <c r="M7" s="580"/>
      <c r="N7" s="568"/>
      <c r="O7" s="568"/>
    </row>
    <row r="8" spans="1:15">
      <c r="A8" s="1593" t="s">
        <v>1543</v>
      </c>
      <c r="B8" s="568" t="s">
        <v>1544</v>
      </c>
      <c r="C8" s="1589"/>
      <c r="D8" s="568"/>
      <c r="E8" s="568"/>
      <c r="F8" s="568" t="s">
        <v>1545</v>
      </c>
      <c r="G8" s="568"/>
      <c r="H8" s="568"/>
      <c r="I8" s="568"/>
      <c r="J8" s="568"/>
      <c r="K8" s="568"/>
      <c r="L8" s="568"/>
      <c r="M8" s="580"/>
      <c r="N8" s="568"/>
      <c r="O8" s="568"/>
    </row>
    <row r="9" spans="1:15">
      <c r="A9" s="578"/>
      <c r="B9" s="568" t="s">
        <v>1546</v>
      </c>
      <c r="C9" s="1589"/>
      <c r="D9" s="568"/>
      <c r="E9" s="568"/>
      <c r="F9" s="568"/>
      <c r="G9" s="568"/>
      <c r="H9" s="568"/>
      <c r="I9" s="568"/>
      <c r="J9" s="568"/>
      <c r="K9" s="568"/>
      <c r="L9" s="568"/>
      <c r="M9" s="580"/>
      <c r="N9" s="568"/>
      <c r="O9" s="568"/>
    </row>
    <row r="10" spans="1:15">
      <c r="A10" s="635"/>
      <c r="B10" s="638" t="s">
        <v>1547</v>
      </c>
      <c r="C10" s="1594" t="s">
        <v>1548</v>
      </c>
      <c r="D10" s="638" t="s">
        <v>1549</v>
      </c>
      <c r="E10" s="638" t="s">
        <v>1550</v>
      </c>
      <c r="F10" s="1222" t="s">
        <v>45</v>
      </c>
      <c r="G10" s="1595"/>
      <c r="H10" s="638" t="s">
        <v>1551</v>
      </c>
      <c r="I10" s="638" t="s">
        <v>1552</v>
      </c>
      <c r="J10" s="1222"/>
      <c r="K10" s="1595"/>
      <c r="L10" s="1222" t="s">
        <v>1553</v>
      </c>
      <c r="M10" s="1596"/>
      <c r="N10" s="568"/>
      <c r="O10" s="568"/>
    </row>
    <row r="11" spans="1:15">
      <c r="A11" s="644"/>
      <c r="B11" s="642" t="s">
        <v>1554</v>
      </c>
      <c r="C11" s="1597" t="s">
        <v>47</v>
      </c>
      <c r="D11" s="642" t="s">
        <v>1555</v>
      </c>
      <c r="E11" s="642" t="s">
        <v>1556</v>
      </c>
      <c r="F11" s="570" t="s">
        <v>1209</v>
      </c>
      <c r="G11" s="643"/>
      <c r="H11" s="642" t="s">
        <v>1557</v>
      </c>
      <c r="I11" s="642" t="s">
        <v>1558</v>
      </c>
      <c r="J11" s="570" t="s">
        <v>1559</v>
      </c>
      <c r="K11" s="643"/>
      <c r="L11" s="570" t="s">
        <v>1560</v>
      </c>
      <c r="M11" s="571"/>
      <c r="N11" s="568"/>
      <c r="O11" s="568"/>
    </row>
    <row r="12" spans="1:15">
      <c r="A12" s="644"/>
      <c r="B12" s="1598" t="s">
        <v>462</v>
      </c>
      <c r="C12" s="1599" t="s">
        <v>463</v>
      </c>
      <c r="D12" s="1598" t="s">
        <v>464</v>
      </c>
      <c r="E12" s="1598" t="s">
        <v>61</v>
      </c>
      <c r="F12" s="1521" t="s">
        <v>62</v>
      </c>
      <c r="G12" s="1600"/>
      <c r="H12" s="1598" t="s">
        <v>63</v>
      </c>
      <c r="I12" s="1598" t="s">
        <v>64</v>
      </c>
      <c r="J12" s="1521" t="s">
        <v>65</v>
      </c>
      <c r="K12" s="1600"/>
      <c r="L12" s="1521" t="s">
        <v>66</v>
      </c>
      <c r="M12" s="1601"/>
      <c r="N12" s="568"/>
      <c r="O12" s="568"/>
    </row>
    <row r="13" spans="1:15">
      <c r="A13" s="640" t="s">
        <v>35</v>
      </c>
      <c r="B13" s="641"/>
      <c r="C13" s="1602"/>
      <c r="D13" s="641"/>
      <c r="E13" s="1583"/>
      <c r="F13" s="1568" t="s">
        <v>1548</v>
      </c>
      <c r="G13" s="641"/>
      <c r="H13" s="641"/>
      <c r="I13" s="1583"/>
      <c r="J13" s="1603" t="s">
        <v>1548</v>
      </c>
      <c r="K13" s="1223"/>
      <c r="L13" s="1604" t="s">
        <v>1548</v>
      </c>
      <c r="M13" s="580"/>
      <c r="N13" s="568"/>
      <c r="O13" s="568"/>
    </row>
    <row r="14" spans="1:15">
      <c r="A14" s="640" t="s">
        <v>47</v>
      </c>
      <c r="B14" s="641"/>
      <c r="C14" s="1602"/>
      <c r="D14" s="641"/>
      <c r="E14" s="642" t="s">
        <v>1859</v>
      </c>
      <c r="F14" s="642" t="s">
        <v>47</v>
      </c>
      <c r="G14" s="642" t="s">
        <v>1859</v>
      </c>
      <c r="H14" s="642" t="s">
        <v>1859</v>
      </c>
      <c r="I14" s="641"/>
      <c r="J14" s="642" t="s">
        <v>47</v>
      </c>
      <c r="K14" s="642" t="s">
        <v>1859</v>
      </c>
      <c r="L14" s="642" t="s">
        <v>47</v>
      </c>
      <c r="M14" s="645" t="s">
        <v>1859</v>
      </c>
      <c r="N14" s="568"/>
      <c r="O14" s="568"/>
    </row>
    <row r="15" spans="1:15" s="1605" customFormat="1">
      <c r="A15" s="644" t="s">
        <v>466</v>
      </c>
      <c r="B15" s="641"/>
      <c r="C15" s="1114"/>
      <c r="D15" s="1114"/>
      <c r="E15" s="1114"/>
      <c r="F15" s="1114"/>
      <c r="G15" s="1114"/>
      <c r="H15" s="1114"/>
      <c r="I15" s="1114"/>
      <c r="J15" s="1114"/>
      <c r="K15" s="1114"/>
      <c r="L15" s="1114"/>
      <c r="M15" s="1437"/>
    </row>
    <row r="16" spans="1:15" s="1605" customFormat="1">
      <c r="A16" s="644" t="s">
        <v>955</v>
      </c>
      <c r="B16" s="641"/>
      <c r="C16" s="1114"/>
      <c r="D16" s="1114"/>
      <c r="E16" s="1114"/>
      <c r="F16" s="1114"/>
      <c r="G16" s="1114"/>
      <c r="H16" s="1114"/>
      <c r="I16" s="1114"/>
      <c r="J16" s="1114"/>
      <c r="K16" s="1114"/>
      <c r="L16" s="1114"/>
      <c r="M16" s="1437"/>
    </row>
    <row r="17" spans="1:13" s="1605" customFormat="1">
      <c r="A17" s="644" t="s">
        <v>1195</v>
      </c>
      <c r="B17" s="641"/>
      <c r="C17" s="1114"/>
      <c r="D17" s="1114"/>
      <c r="E17" s="1114"/>
      <c r="F17" s="1114"/>
      <c r="G17" s="1114"/>
      <c r="H17" s="1114"/>
      <c r="I17" s="1114"/>
      <c r="J17" s="1114"/>
      <c r="K17" s="1114"/>
      <c r="L17" s="1114"/>
      <c r="M17" s="1437"/>
    </row>
    <row r="18" spans="1:13" s="1605" customFormat="1">
      <c r="A18" s="644" t="s">
        <v>70</v>
      </c>
      <c r="B18" s="641"/>
      <c r="C18" s="1114"/>
      <c r="D18" s="1114"/>
      <c r="E18" s="1114"/>
      <c r="F18" s="1114"/>
      <c r="G18" s="1114"/>
      <c r="H18" s="1114"/>
      <c r="I18" s="1114"/>
      <c r="J18" s="1114"/>
      <c r="K18" s="1114"/>
      <c r="L18" s="1114"/>
      <c r="M18" s="1437"/>
    </row>
    <row r="19" spans="1:13" s="1605" customFormat="1">
      <c r="A19" s="644" t="s">
        <v>71</v>
      </c>
      <c r="B19" s="1606"/>
      <c r="C19" s="1607"/>
      <c r="D19" s="1607"/>
      <c r="E19" s="1607"/>
      <c r="F19" s="1114"/>
      <c r="G19" s="1114"/>
      <c r="H19" s="1607"/>
      <c r="I19" s="1114"/>
      <c r="J19" s="1114"/>
      <c r="K19" s="1114"/>
      <c r="L19" s="1114"/>
      <c r="M19" s="1608"/>
    </row>
    <row r="20" spans="1:13" s="1605" customFormat="1">
      <c r="A20" s="644" t="s">
        <v>474</v>
      </c>
      <c r="B20" s="641"/>
      <c r="C20" s="1609"/>
      <c r="D20" s="1114"/>
      <c r="E20" s="1114"/>
      <c r="F20" s="1114"/>
      <c r="G20" s="1114"/>
      <c r="H20" s="1114"/>
      <c r="I20" s="1114"/>
      <c r="J20" s="1114"/>
      <c r="K20" s="1114"/>
      <c r="L20" s="1114"/>
      <c r="M20" s="1437"/>
    </row>
    <row r="21" spans="1:13" s="1605" customFormat="1">
      <c r="A21" s="644" t="s">
        <v>477</v>
      </c>
      <c r="B21" s="641"/>
      <c r="C21" s="1609"/>
      <c r="D21" s="1114"/>
      <c r="E21" s="1114"/>
      <c r="F21" s="1114"/>
      <c r="G21" s="1114"/>
      <c r="H21" s="1114"/>
      <c r="I21" s="1114"/>
      <c r="J21" s="1114"/>
      <c r="K21" s="1114"/>
      <c r="L21" s="1114"/>
      <c r="M21" s="1437"/>
    </row>
    <row r="22" spans="1:13" s="1605" customFormat="1">
      <c r="A22" s="644" t="s">
        <v>2204</v>
      </c>
      <c r="B22" s="641"/>
      <c r="C22" s="1609"/>
      <c r="D22" s="1114"/>
      <c r="E22" s="1114"/>
      <c r="F22" s="1114"/>
      <c r="G22" s="1114"/>
      <c r="H22" s="1114"/>
      <c r="I22" s="1114"/>
      <c r="J22" s="1114"/>
      <c r="K22" s="1114"/>
      <c r="L22" s="1114"/>
      <c r="M22" s="1437"/>
    </row>
    <row r="23" spans="1:13" s="1605" customFormat="1">
      <c r="A23" s="644" t="s">
        <v>335</v>
      </c>
      <c r="B23" s="641"/>
      <c r="C23" s="1609"/>
      <c r="D23" s="1114"/>
      <c r="E23" s="1114"/>
      <c r="F23" s="1114"/>
      <c r="G23" s="1114"/>
      <c r="H23" s="1114"/>
      <c r="I23" s="1114"/>
      <c r="J23" s="1114"/>
      <c r="K23" s="1114"/>
      <c r="L23" s="1114"/>
      <c r="M23" s="1437"/>
    </row>
    <row r="24" spans="1:13" s="1605" customFormat="1">
      <c r="A24" s="644" t="s">
        <v>72</v>
      </c>
      <c r="B24" s="641"/>
      <c r="C24" s="1609"/>
      <c r="D24" s="1114"/>
      <c r="E24" s="1114"/>
      <c r="F24" s="1114"/>
      <c r="G24" s="1114"/>
      <c r="H24" s="1114"/>
      <c r="I24" s="1114"/>
      <c r="J24" s="1114"/>
      <c r="K24" s="1114"/>
      <c r="L24" s="1114"/>
      <c r="M24" s="1437"/>
    </row>
    <row r="25" spans="1:13" s="1605" customFormat="1">
      <c r="A25" s="644" t="s">
        <v>73</v>
      </c>
      <c r="B25" s="641"/>
      <c r="C25" s="1609"/>
      <c r="D25" s="1114"/>
      <c r="E25" s="1114"/>
      <c r="F25" s="1114"/>
      <c r="G25" s="1114"/>
      <c r="H25" s="1114"/>
      <c r="I25" s="1114"/>
      <c r="J25" s="1114"/>
      <c r="K25" s="1114"/>
      <c r="L25" s="1114"/>
      <c r="M25" s="1437"/>
    </row>
    <row r="26" spans="1:13" s="1605" customFormat="1">
      <c r="A26" s="644" t="s">
        <v>74</v>
      </c>
      <c r="B26" s="641"/>
      <c r="C26" s="1609"/>
      <c r="D26" s="1114"/>
      <c r="E26" s="1114"/>
      <c r="F26" s="1114"/>
      <c r="G26" s="1114"/>
      <c r="H26" s="1114"/>
      <c r="I26" s="1114"/>
      <c r="J26" s="1114"/>
      <c r="K26" s="1114"/>
      <c r="L26" s="1114"/>
      <c r="M26" s="1437"/>
    </row>
    <row r="27" spans="1:13" s="1605" customFormat="1">
      <c r="A27" s="644" t="s">
        <v>75</v>
      </c>
      <c r="B27" s="641"/>
      <c r="C27" s="1609"/>
      <c r="D27" s="1114"/>
      <c r="E27" s="1114"/>
      <c r="F27" s="1114"/>
      <c r="G27" s="1114"/>
      <c r="H27" s="1114"/>
      <c r="I27" s="1114"/>
      <c r="J27" s="1114"/>
      <c r="K27" s="1114"/>
      <c r="L27" s="1114"/>
      <c r="M27" s="1437"/>
    </row>
    <row r="28" spans="1:13" s="1605" customFormat="1">
      <c r="A28" s="644" t="s">
        <v>76</v>
      </c>
      <c r="B28" s="641"/>
      <c r="C28" s="1609"/>
      <c r="D28" s="1114"/>
      <c r="E28" s="1114"/>
      <c r="F28" s="1114"/>
      <c r="G28" s="1114"/>
      <c r="H28" s="1114"/>
      <c r="I28" s="1114"/>
      <c r="J28" s="1114"/>
      <c r="K28" s="1114"/>
      <c r="L28" s="1114"/>
      <c r="M28" s="1437"/>
    </row>
    <row r="29" spans="1:13" s="1605" customFormat="1">
      <c r="A29" s="644" t="s">
        <v>77</v>
      </c>
      <c r="B29" s="641"/>
      <c r="C29" s="1609"/>
      <c r="D29" s="1114"/>
      <c r="E29" s="1114"/>
      <c r="F29" s="1114"/>
      <c r="G29" s="1114"/>
      <c r="H29" s="1114"/>
      <c r="I29" s="1114"/>
      <c r="J29" s="1114"/>
      <c r="K29" s="1114"/>
      <c r="L29" s="1114"/>
      <c r="M29" s="1437"/>
    </row>
    <row r="30" spans="1:13" s="1605" customFormat="1">
      <c r="A30" s="644" t="s">
        <v>78</v>
      </c>
      <c r="B30" s="641"/>
      <c r="C30" s="1609"/>
      <c r="D30" s="1114"/>
      <c r="E30" s="1114"/>
      <c r="F30" s="1114"/>
      <c r="G30" s="1114"/>
      <c r="H30" s="1114"/>
      <c r="I30" s="1114"/>
      <c r="J30" s="1114"/>
      <c r="K30" s="1114"/>
      <c r="L30" s="1114"/>
      <c r="M30" s="1437"/>
    </row>
    <row r="31" spans="1:13" s="1605" customFormat="1">
      <c r="A31" s="644" t="s">
        <v>79</v>
      </c>
      <c r="B31" s="641"/>
      <c r="C31" s="1609"/>
      <c r="D31" s="1114"/>
      <c r="E31" s="1114"/>
      <c r="F31" s="1114"/>
      <c r="G31" s="1114"/>
      <c r="H31" s="1114"/>
      <c r="I31" s="1114"/>
      <c r="J31" s="1114"/>
      <c r="K31" s="1114"/>
      <c r="L31" s="1114"/>
      <c r="M31" s="1437"/>
    </row>
    <row r="32" spans="1:13" s="1605" customFormat="1">
      <c r="A32" s="644" t="s">
        <v>80</v>
      </c>
      <c r="B32" s="641"/>
      <c r="C32" s="1609"/>
      <c r="D32" s="1114"/>
      <c r="E32" s="1114"/>
      <c r="F32" s="1114"/>
      <c r="G32" s="1114"/>
      <c r="H32" s="1114"/>
      <c r="I32" s="1114"/>
      <c r="J32" s="1114"/>
      <c r="K32" s="1114"/>
      <c r="L32" s="1114"/>
      <c r="M32" s="1437"/>
    </row>
    <row r="33" spans="1:13" s="1605" customFormat="1">
      <c r="A33" s="644" t="s">
        <v>81</v>
      </c>
      <c r="B33" s="641"/>
      <c r="C33" s="1609"/>
      <c r="D33" s="1114"/>
      <c r="E33" s="1114"/>
      <c r="F33" s="1114"/>
      <c r="G33" s="1114"/>
      <c r="H33" s="1114"/>
      <c r="I33" s="1114"/>
      <c r="J33" s="1114"/>
      <c r="K33" s="1114"/>
      <c r="L33" s="1114"/>
      <c r="M33" s="1437"/>
    </row>
    <row r="34" spans="1:13" s="1605" customFormat="1">
      <c r="A34" s="644" t="s">
        <v>82</v>
      </c>
      <c r="B34" s="641"/>
      <c r="C34" s="1609"/>
      <c r="D34" s="1114"/>
      <c r="E34" s="1114"/>
      <c r="F34" s="1114"/>
      <c r="G34" s="1114"/>
      <c r="H34" s="1114"/>
      <c r="I34" s="1114"/>
      <c r="J34" s="1114"/>
      <c r="K34" s="1114"/>
      <c r="L34" s="1114"/>
      <c r="M34" s="1437"/>
    </row>
    <row r="35" spans="1:13" s="1605" customFormat="1">
      <c r="A35" s="644" t="s">
        <v>83</v>
      </c>
      <c r="B35" s="641"/>
      <c r="C35" s="1609"/>
      <c r="D35" s="1114"/>
      <c r="E35" s="1114"/>
      <c r="F35" s="1114"/>
      <c r="G35" s="1114"/>
      <c r="H35" s="1114"/>
      <c r="I35" s="1114"/>
      <c r="J35" s="1114"/>
      <c r="K35" s="1114"/>
      <c r="L35" s="1114"/>
      <c r="M35" s="1610"/>
    </row>
    <row r="36" spans="1:13" s="1605" customFormat="1">
      <c r="A36" s="644" t="s">
        <v>84</v>
      </c>
      <c r="B36" s="641"/>
      <c r="C36" s="1609"/>
      <c r="D36" s="1114"/>
      <c r="E36" s="1114"/>
      <c r="F36" s="1114"/>
      <c r="G36" s="1114"/>
      <c r="H36" s="1114"/>
      <c r="I36" s="1114"/>
      <c r="J36" s="1114"/>
      <c r="K36" s="1114"/>
      <c r="L36" s="1114"/>
      <c r="M36" s="1610"/>
    </row>
    <row r="37" spans="1:13" s="1605" customFormat="1">
      <c r="A37" s="644" t="s">
        <v>85</v>
      </c>
      <c r="B37" s="641"/>
      <c r="C37" s="1609"/>
      <c r="D37" s="1114"/>
      <c r="E37" s="1114"/>
      <c r="F37" s="1114"/>
      <c r="G37" s="1114"/>
      <c r="H37" s="1114"/>
      <c r="I37" s="1114"/>
      <c r="J37" s="1114"/>
      <c r="K37" s="1114"/>
      <c r="L37" s="1114"/>
      <c r="M37" s="1610"/>
    </row>
    <row r="38" spans="1:13" s="1605" customFormat="1">
      <c r="A38" s="644" t="s">
        <v>86</v>
      </c>
      <c r="B38" s="641"/>
      <c r="C38" s="1609"/>
      <c r="D38" s="1114"/>
      <c r="E38" s="1114"/>
      <c r="F38" s="1114"/>
      <c r="G38" s="1114"/>
      <c r="H38" s="1114"/>
      <c r="I38" s="1114"/>
      <c r="J38" s="1114"/>
      <c r="K38" s="1114"/>
      <c r="L38" s="1114"/>
      <c r="M38" s="1610"/>
    </row>
    <row r="39" spans="1:13" s="1605" customFormat="1">
      <c r="A39" s="644" t="s">
        <v>87</v>
      </c>
      <c r="B39" s="641"/>
      <c r="C39" s="1609"/>
      <c r="D39" s="1114"/>
      <c r="E39" s="1114"/>
      <c r="F39" s="1114"/>
      <c r="G39" s="1114"/>
      <c r="H39" s="1114"/>
      <c r="I39" s="1114"/>
      <c r="J39" s="1114"/>
      <c r="K39" s="1114"/>
      <c r="L39" s="1114"/>
      <c r="M39" s="1610"/>
    </row>
    <row r="40" spans="1:13" s="1605" customFormat="1">
      <c r="A40" s="644" t="s">
        <v>2216</v>
      </c>
      <c r="B40" s="641"/>
      <c r="C40" s="1609"/>
      <c r="D40" s="1114"/>
      <c r="E40" s="1114"/>
      <c r="F40" s="1114"/>
      <c r="G40" s="1114"/>
      <c r="H40" s="1114"/>
      <c r="I40" s="1114"/>
      <c r="J40" s="1114"/>
      <c r="K40" s="1114"/>
      <c r="L40" s="1114"/>
      <c r="M40" s="1610"/>
    </row>
    <row r="41" spans="1:13" s="1605" customFormat="1">
      <c r="A41" s="644" t="s">
        <v>2218</v>
      </c>
      <c r="B41" s="641"/>
      <c r="C41" s="1609"/>
      <c r="D41" s="1114"/>
      <c r="E41" s="1114"/>
      <c r="F41" s="1114"/>
      <c r="G41" s="1114"/>
      <c r="H41" s="1114"/>
      <c r="I41" s="1114"/>
      <c r="J41" s="1114"/>
      <c r="K41" s="1114"/>
      <c r="L41" s="1114"/>
      <c r="M41" s="1610"/>
    </row>
    <row r="42" spans="1:13" s="1605" customFormat="1">
      <c r="A42" s="644" t="s">
        <v>2220</v>
      </c>
      <c r="B42" s="641"/>
      <c r="C42" s="1609"/>
      <c r="D42" s="1114"/>
      <c r="E42" s="1114"/>
      <c r="F42" s="1114"/>
      <c r="G42" s="1114"/>
      <c r="H42" s="1114"/>
      <c r="I42" s="1114"/>
      <c r="J42" s="1114"/>
      <c r="K42" s="1114"/>
      <c r="L42" s="1114"/>
      <c r="M42" s="1610"/>
    </row>
    <row r="43" spans="1:13" s="1605" customFormat="1">
      <c r="A43" s="644" t="s">
        <v>2223</v>
      </c>
      <c r="B43" s="641"/>
      <c r="C43" s="1609"/>
      <c r="D43" s="1114"/>
      <c r="E43" s="1114"/>
      <c r="F43" s="1114"/>
      <c r="G43" s="1114"/>
      <c r="H43" s="1114"/>
      <c r="I43" s="1114"/>
      <c r="J43" s="1114"/>
      <c r="K43" s="1114"/>
      <c r="L43" s="1114"/>
      <c r="M43" s="1610"/>
    </row>
    <row r="44" spans="1:13" s="1605" customFormat="1">
      <c r="A44" s="644" t="s">
        <v>2577</v>
      </c>
      <c r="B44" s="641"/>
      <c r="C44" s="1609"/>
      <c r="D44" s="1114"/>
      <c r="E44" s="1114"/>
      <c r="F44" s="1114"/>
      <c r="G44" s="1114"/>
      <c r="H44" s="1114"/>
      <c r="I44" s="1114"/>
      <c r="J44" s="1114"/>
      <c r="K44" s="1114"/>
      <c r="L44" s="1114"/>
      <c r="M44" s="1610"/>
    </row>
    <row r="45" spans="1:13" s="1605" customFormat="1">
      <c r="A45" s="644"/>
      <c r="B45" s="641"/>
      <c r="C45" s="1609"/>
      <c r="D45" s="1114"/>
      <c r="E45" s="1114"/>
      <c r="F45" s="1114"/>
      <c r="G45" s="1114"/>
      <c r="H45" s="1114"/>
      <c r="I45" s="1114"/>
      <c r="J45" s="1114"/>
      <c r="K45" s="1114"/>
      <c r="L45" s="1114"/>
      <c r="M45" s="1198"/>
    </row>
    <row r="46" spans="1:13" s="1605" customFormat="1">
      <c r="A46" s="644"/>
      <c r="B46" s="641" t="s">
        <v>3552</v>
      </c>
      <c r="C46" s="1609"/>
      <c r="D46" s="1114">
        <f>SUM(D15:D45)</f>
        <v>0</v>
      </c>
      <c r="E46" s="1114">
        <f>SUM(E15:E45)</f>
        <v>0</v>
      </c>
      <c r="F46" s="1114"/>
      <c r="G46" s="1114"/>
      <c r="H46" s="1114">
        <f>SUM(H15:H45)</f>
        <v>0</v>
      </c>
      <c r="I46" s="1114"/>
      <c r="J46" s="1114"/>
      <c r="K46" s="1114"/>
      <c r="L46" s="1114"/>
      <c r="M46" s="1610">
        <f>SUM(M15:M45)</f>
        <v>0</v>
      </c>
    </row>
    <row r="47" spans="1:13" s="579" customFormat="1">
      <c r="A47" s="644"/>
      <c r="B47" s="1611"/>
      <c r="C47" s="1612"/>
      <c r="D47" s="1613"/>
      <c r="E47" s="1613"/>
      <c r="F47" s="1614"/>
      <c r="G47" s="1613"/>
      <c r="H47" s="1615"/>
      <c r="I47" s="1615"/>
      <c r="J47" s="1615"/>
      <c r="K47" s="1615"/>
      <c r="L47" s="1615"/>
      <c r="M47" s="1611"/>
    </row>
    <row r="48" spans="1:13" s="1605" customFormat="1">
      <c r="A48" s="1616" t="s">
        <v>1561</v>
      </c>
      <c r="B48" s="568"/>
      <c r="C48" s="1589"/>
      <c r="D48" s="568"/>
      <c r="E48" s="568"/>
      <c r="F48" s="568"/>
      <c r="G48" s="568"/>
      <c r="H48" s="1494"/>
      <c r="I48" s="568"/>
      <c r="J48" s="568"/>
      <c r="K48" s="568"/>
      <c r="L48" s="568"/>
      <c r="M48" s="580"/>
    </row>
    <row r="49" spans="1:13" s="1605" customFormat="1">
      <c r="A49" s="578"/>
      <c r="B49" s="568"/>
      <c r="C49" s="1589"/>
      <c r="D49" s="568"/>
      <c r="E49" s="568"/>
      <c r="F49" s="568"/>
      <c r="G49" s="568"/>
      <c r="H49" s="568"/>
      <c r="I49" s="568"/>
      <c r="J49" s="568"/>
      <c r="K49" s="568"/>
      <c r="L49" s="568"/>
      <c r="M49" s="580"/>
    </row>
    <row r="50" spans="1:13" s="1605" customFormat="1">
      <c r="A50" s="578"/>
      <c r="B50" s="568"/>
      <c r="C50" s="1589"/>
      <c r="D50" s="568"/>
      <c r="E50" s="568"/>
      <c r="F50" s="568"/>
      <c r="G50" s="568"/>
      <c r="H50" s="568"/>
      <c r="I50" s="568"/>
      <c r="J50" s="568"/>
      <c r="K50" s="568"/>
      <c r="L50" s="568"/>
      <c r="M50" s="580"/>
    </row>
    <row r="51" spans="1:13" s="1605" customFormat="1">
      <c r="A51" s="578"/>
      <c r="B51" s="568"/>
      <c r="C51" s="1589"/>
      <c r="D51" s="568"/>
      <c r="E51" s="568"/>
      <c r="F51" s="568"/>
      <c r="G51" s="568"/>
      <c r="H51" s="568"/>
      <c r="I51" s="568"/>
      <c r="J51" s="568"/>
      <c r="K51" s="568"/>
      <c r="L51" s="568"/>
      <c r="M51" s="580"/>
    </row>
    <row r="52" spans="1:13" s="1605" customFormat="1" ht="16" thickBot="1">
      <c r="A52" s="1316"/>
      <c r="B52" s="657"/>
      <c r="C52" s="1617"/>
      <c r="D52" s="657"/>
      <c r="E52" s="657"/>
      <c r="F52" s="657"/>
      <c r="G52" s="657"/>
      <c r="H52" s="657"/>
      <c r="I52" s="657"/>
      <c r="J52" s="657"/>
      <c r="K52" s="657"/>
      <c r="L52" s="657"/>
      <c r="M52" s="1317"/>
    </row>
    <row r="53" spans="1:13" s="1605" customFormat="1">
      <c r="A53" s="1225" t="s">
        <v>2557</v>
      </c>
      <c r="B53" s="570"/>
      <c r="C53" s="1592"/>
      <c r="D53" s="570"/>
      <c r="E53" s="570"/>
      <c r="F53" s="568"/>
      <c r="G53" s="568"/>
      <c r="H53" s="568"/>
      <c r="I53" s="568"/>
      <c r="J53" s="568"/>
      <c r="K53" s="568"/>
      <c r="L53" s="568"/>
      <c r="M53" s="568"/>
    </row>
    <row r="54" spans="1:13" s="1605" customFormat="1">
      <c r="A54" s="568"/>
      <c r="B54" s="568"/>
      <c r="C54" s="1589"/>
      <c r="D54" s="568"/>
      <c r="E54" s="568"/>
      <c r="F54" s="568"/>
      <c r="G54" s="568"/>
      <c r="H54" s="568"/>
      <c r="I54" s="568"/>
      <c r="J54" s="568"/>
      <c r="K54" s="568"/>
      <c r="L54" s="568"/>
      <c r="M54" s="568"/>
    </row>
    <row r="55" spans="1:13" s="1605" customFormat="1">
      <c r="A55" s="570">
        <v>30</v>
      </c>
      <c r="B55" s="570"/>
      <c r="C55" s="1592"/>
      <c r="D55" s="570"/>
      <c r="E55" s="570"/>
      <c r="F55" s="570"/>
      <c r="G55" s="570"/>
      <c r="H55" s="570"/>
      <c r="I55" s="570"/>
      <c r="J55" s="570"/>
      <c r="K55" s="570"/>
      <c r="L55" s="570"/>
      <c r="M55" s="570"/>
    </row>
    <row r="56" spans="1:13" s="1605" customFormat="1" ht="18" thickBot="1">
      <c r="A56" s="581" t="str">
        <f>+CONAMEDATE7</f>
        <v>Annual Report of VERIZON NEW YORK INC.                                                                 For the period ending DECEMBER 31, 2021</v>
      </c>
      <c r="B56" s="568"/>
      <c r="C56" s="1589"/>
      <c r="D56" s="568"/>
      <c r="E56" s="568"/>
      <c r="F56" s="568"/>
      <c r="G56" s="568"/>
      <c r="H56" s="568"/>
      <c r="I56" s="568"/>
      <c r="J56" s="568"/>
      <c r="K56" s="568"/>
      <c r="L56" s="568"/>
      <c r="M56" s="568"/>
    </row>
    <row r="57" spans="1:13" s="1605" customFormat="1">
      <c r="A57" s="1488"/>
      <c r="B57" s="1416"/>
      <c r="C57" s="1590"/>
      <c r="D57" s="1416"/>
      <c r="E57" s="1416"/>
      <c r="F57" s="1416"/>
      <c r="G57" s="1416"/>
      <c r="H57" s="1416"/>
      <c r="I57" s="1591"/>
      <c r="J57" s="1416"/>
      <c r="K57" s="1416"/>
      <c r="L57" s="1416"/>
      <c r="M57" s="1489"/>
    </row>
    <row r="58" spans="1:13" s="1605" customFormat="1" ht="18">
      <c r="A58" s="578"/>
      <c r="B58" s="1214" t="s">
        <v>1536</v>
      </c>
      <c r="C58" s="1592"/>
      <c r="D58" s="570"/>
      <c r="E58" s="570"/>
      <c r="F58" s="1179"/>
      <c r="G58" s="570"/>
      <c r="H58" s="570"/>
      <c r="I58" s="570"/>
      <c r="J58" s="570"/>
      <c r="K58" s="570"/>
      <c r="L58" s="570"/>
      <c r="M58" s="571"/>
    </row>
    <row r="59" spans="1:13" s="1605" customFormat="1">
      <c r="A59" s="578"/>
      <c r="B59" s="568"/>
      <c r="C59" s="1589"/>
      <c r="D59" s="568"/>
      <c r="E59" s="568"/>
      <c r="F59" s="568"/>
      <c r="G59" s="568"/>
      <c r="H59" s="568"/>
      <c r="I59" s="568"/>
      <c r="J59" s="568"/>
      <c r="K59" s="568"/>
      <c r="L59" s="568"/>
      <c r="M59" s="580"/>
    </row>
    <row r="60" spans="1:13" s="1605" customFormat="1">
      <c r="A60" s="1593" t="s">
        <v>1537</v>
      </c>
      <c r="B60" s="568" t="s">
        <v>1538</v>
      </c>
      <c r="C60" s="1589"/>
      <c r="D60" s="568"/>
      <c r="E60" s="568"/>
      <c r="F60" s="568" t="s">
        <v>1539</v>
      </c>
      <c r="G60" s="568"/>
      <c r="H60" s="568"/>
      <c r="I60" s="568"/>
      <c r="J60" s="568"/>
      <c r="K60" s="568"/>
      <c r="L60" s="568"/>
      <c r="M60" s="580"/>
    </row>
    <row r="61" spans="1:13" s="1605" customFormat="1">
      <c r="A61" s="578"/>
      <c r="B61" s="568" t="s">
        <v>1540</v>
      </c>
      <c r="C61" s="1589"/>
      <c r="D61" s="568"/>
      <c r="E61" s="568"/>
      <c r="F61" s="568" t="s">
        <v>1541</v>
      </c>
      <c r="G61" s="568"/>
      <c r="H61" s="568"/>
      <c r="I61" s="568"/>
      <c r="J61" s="568"/>
      <c r="K61" s="568"/>
      <c r="L61" s="568"/>
      <c r="M61" s="580"/>
    </row>
    <row r="62" spans="1:13" s="1605" customFormat="1">
      <c r="A62" s="578"/>
      <c r="B62" s="568"/>
      <c r="C62" s="1589"/>
      <c r="D62" s="568"/>
      <c r="E62" s="568"/>
      <c r="F62" s="568" t="s">
        <v>1542</v>
      </c>
      <c r="G62" s="568"/>
      <c r="H62" s="568"/>
      <c r="I62" s="568"/>
      <c r="J62" s="568"/>
      <c r="K62" s="568"/>
      <c r="L62" s="568"/>
      <c r="M62" s="580"/>
    </row>
    <row r="63" spans="1:13" s="1605" customFormat="1">
      <c r="A63" s="1593" t="s">
        <v>1543</v>
      </c>
      <c r="B63" s="568" t="s">
        <v>1544</v>
      </c>
      <c r="C63" s="1589"/>
      <c r="D63" s="568"/>
      <c r="E63" s="568"/>
      <c r="F63" s="568" t="s">
        <v>1545</v>
      </c>
      <c r="G63" s="568"/>
      <c r="H63" s="568"/>
      <c r="I63" s="568"/>
      <c r="J63" s="568"/>
      <c r="K63" s="568"/>
      <c r="L63" s="568"/>
      <c r="M63" s="580"/>
    </row>
    <row r="64" spans="1:13" s="1605" customFormat="1">
      <c r="A64" s="578"/>
      <c r="B64" s="568" t="s">
        <v>1546</v>
      </c>
      <c r="C64" s="1589"/>
      <c r="D64" s="568"/>
      <c r="E64" s="568"/>
      <c r="F64" s="568"/>
      <c r="G64" s="568"/>
      <c r="H64" s="568"/>
      <c r="I64" s="568"/>
      <c r="J64" s="568"/>
      <c r="K64" s="568"/>
      <c r="L64" s="568"/>
      <c r="M64" s="580"/>
    </row>
    <row r="65" spans="1:13" s="1605" customFormat="1">
      <c r="A65" s="635"/>
      <c r="B65" s="638" t="s">
        <v>1547</v>
      </c>
      <c r="C65" s="1594" t="s">
        <v>1548</v>
      </c>
      <c r="D65" s="638" t="s">
        <v>1549</v>
      </c>
      <c r="E65" s="638" t="s">
        <v>1550</v>
      </c>
      <c r="F65" s="1222" t="s">
        <v>45</v>
      </c>
      <c r="G65" s="1595"/>
      <c r="H65" s="638" t="s">
        <v>1551</v>
      </c>
      <c r="I65" s="638" t="s">
        <v>1552</v>
      </c>
      <c r="J65" s="1222"/>
      <c r="K65" s="1595"/>
      <c r="L65" s="1222" t="s">
        <v>1553</v>
      </c>
      <c r="M65" s="1596"/>
    </row>
    <row r="66" spans="1:13" s="1605" customFormat="1">
      <c r="A66" s="644"/>
      <c r="B66" s="642" t="s">
        <v>1554</v>
      </c>
      <c r="C66" s="1597" t="s">
        <v>47</v>
      </c>
      <c r="D66" s="642" t="s">
        <v>1555</v>
      </c>
      <c r="E66" s="642" t="s">
        <v>1556</v>
      </c>
      <c r="F66" s="570" t="s">
        <v>1209</v>
      </c>
      <c r="G66" s="643"/>
      <c r="H66" s="642" t="s">
        <v>1557</v>
      </c>
      <c r="I66" s="642" t="s">
        <v>1558</v>
      </c>
      <c r="J66" s="570" t="s">
        <v>1559</v>
      </c>
      <c r="K66" s="643"/>
      <c r="L66" s="570" t="s">
        <v>1560</v>
      </c>
      <c r="M66" s="571"/>
    </row>
    <row r="67" spans="1:13" s="1605" customFormat="1">
      <c r="A67" s="644"/>
      <c r="B67" s="1598" t="s">
        <v>462</v>
      </c>
      <c r="C67" s="1599" t="s">
        <v>463</v>
      </c>
      <c r="D67" s="1598" t="s">
        <v>464</v>
      </c>
      <c r="E67" s="1598" t="s">
        <v>61</v>
      </c>
      <c r="F67" s="1521" t="s">
        <v>62</v>
      </c>
      <c r="G67" s="1600"/>
      <c r="H67" s="1598" t="s">
        <v>63</v>
      </c>
      <c r="I67" s="1598" t="s">
        <v>64</v>
      </c>
      <c r="J67" s="1521" t="s">
        <v>65</v>
      </c>
      <c r="K67" s="1600"/>
      <c r="L67" s="1521" t="s">
        <v>66</v>
      </c>
      <c r="M67" s="1601"/>
    </row>
    <row r="68" spans="1:13" s="1605" customFormat="1">
      <c r="A68" s="640" t="s">
        <v>35</v>
      </c>
      <c r="B68" s="641"/>
      <c r="C68" s="1602"/>
      <c r="D68" s="641"/>
      <c r="E68" s="1583"/>
      <c r="F68" s="1568" t="s">
        <v>1548</v>
      </c>
      <c r="G68" s="641"/>
      <c r="H68" s="641"/>
      <c r="I68" s="1583"/>
      <c r="J68" s="1603" t="s">
        <v>1548</v>
      </c>
      <c r="K68" s="1223"/>
      <c r="L68" s="1604" t="s">
        <v>1548</v>
      </c>
      <c r="M68" s="580"/>
    </row>
    <row r="69" spans="1:13" s="1605" customFormat="1">
      <c r="A69" s="640" t="s">
        <v>47</v>
      </c>
      <c r="B69" s="641"/>
      <c r="C69" s="1602"/>
      <c r="D69" s="641"/>
      <c r="E69" s="642" t="s">
        <v>1859</v>
      </c>
      <c r="F69" s="642" t="s">
        <v>47</v>
      </c>
      <c r="G69" s="642" t="s">
        <v>1859</v>
      </c>
      <c r="H69" s="642" t="s">
        <v>1859</v>
      </c>
      <c r="I69" s="641"/>
      <c r="J69" s="642" t="s">
        <v>47</v>
      </c>
      <c r="K69" s="642" t="s">
        <v>1859</v>
      </c>
      <c r="L69" s="642" t="s">
        <v>47</v>
      </c>
      <c r="M69" s="645" t="s">
        <v>1859</v>
      </c>
    </row>
    <row r="70" spans="1:13" s="1605" customFormat="1">
      <c r="A70" s="644" t="s">
        <v>466</v>
      </c>
      <c r="B70" s="641" t="s">
        <v>3352</v>
      </c>
      <c r="C70" s="1114" t="s">
        <v>3223</v>
      </c>
      <c r="D70" s="1114">
        <v>5096.5600000000004</v>
      </c>
      <c r="E70" s="1114">
        <v>714.58</v>
      </c>
      <c r="F70" s="1114"/>
      <c r="G70" s="1114"/>
      <c r="H70" s="1114">
        <v>4381.9800000000005</v>
      </c>
      <c r="I70" s="1114"/>
      <c r="J70" s="1114"/>
      <c r="K70" s="1114"/>
      <c r="L70" s="1114"/>
      <c r="M70" s="1437">
        <v>4381.9800000000005</v>
      </c>
    </row>
    <row r="71" spans="1:13" s="1605" customFormat="1">
      <c r="A71" s="644" t="s">
        <v>955</v>
      </c>
      <c r="B71" s="641" t="s">
        <v>3350</v>
      </c>
      <c r="C71" s="1114" t="s">
        <v>3223</v>
      </c>
      <c r="D71" s="1114">
        <v>7302.04</v>
      </c>
      <c r="E71" s="1114">
        <v>7302.04</v>
      </c>
      <c r="F71" s="1114"/>
      <c r="G71" s="1114"/>
      <c r="H71" s="1114">
        <v>0</v>
      </c>
      <c r="I71" s="1114"/>
      <c r="J71" s="1114"/>
      <c r="K71" s="1114"/>
      <c r="L71" s="1114"/>
      <c r="M71" s="1437">
        <v>0</v>
      </c>
    </row>
    <row r="72" spans="1:13" s="1605" customFormat="1">
      <c r="A72" s="644" t="s">
        <v>1195</v>
      </c>
      <c r="B72" s="641" t="s">
        <v>3350</v>
      </c>
      <c r="C72" s="1114" t="s">
        <v>3221</v>
      </c>
      <c r="D72" s="1114">
        <v>359.8</v>
      </c>
      <c r="E72" s="1114">
        <v>155.97</v>
      </c>
      <c r="F72" s="1114"/>
      <c r="G72" s="1114"/>
      <c r="H72" s="1114">
        <v>203.83</v>
      </c>
      <c r="I72" s="1114"/>
      <c r="J72" s="1114"/>
      <c r="K72" s="1114"/>
      <c r="L72" s="1114"/>
      <c r="M72" s="1437">
        <v>203.83</v>
      </c>
    </row>
    <row r="73" spans="1:13" s="1605" customFormat="1">
      <c r="A73" s="644" t="s">
        <v>70</v>
      </c>
      <c r="B73" s="641" t="s">
        <v>3222</v>
      </c>
      <c r="C73" s="1114" t="s">
        <v>3227</v>
      </c>
      <c r="D73" s="1114">
        <v>164772.29999999999</v>
      </c>
      <c r="E73" s="1114">
        <v>158197.76999999999</v>
      </c>
      <c r="F73" s="1114"/>
      <c r="G73" s="1114"/>
      <c r="H73" s="1114">
        <v>6574.5299999999988</v>
      </c>
      <c r="I73" s="1114"/>
      <c r="J73" s="1114"/>
      <c r="K73" s="1114"/>
      <c r="L73" s="1114"/>
      <c r="M73" s="1437">
        <v>6574.5299999999988</v>
      </c>
    </row>
    <row r="74" spans="1:13" s="1605" customFormat="1">
      <c r="A74" s="644" t="s">
        <v>71</v>
      </c>
      <c r="B74" s="641" t="s">
        <v>3222</v>
      </c>
      <c r="C74" s="1114" t="s">
        <v>3223</v>
      </c>
      <c r="D74" s="1114">
        <v>42328.08</v>
      </c>
      <c r="E74" s="1114">
        <v>32099.360000000001</v>
      </c>
      <c r="F74" s="1114"/>
      <c r="G74" s="1114"/>
      <c r="H74" s="1114">
        <v>10228.720000000001</v>
      </c>
      <c r="I74" s="1114"/>
      <c r="J74" s="1114"/>
      <c r="K74" s="1114"/>
      <c r="L74" s="1114"/>
      <c r="M74" s="1437">
        <v>10228.720000000001</v>
      </c>
    </row>
    <row r="75" spans="1:13" s="1605" customFormat="1">
      <c r="A75" s="644" t="s">
        <v>474</v>
      </c>
      <c r="B75" s="641" t="s">
        <v>3222</v>
      </c>
      <c r="C75" s="1114" t="s">
        <v>3221</v>
      </c>
      <c r="D75" s="1114">
        <v>2618.87</v>
      </c>
      <c r="E75" s="1114">
        <v>1716.51</v>
      </c>
      <c r="F75" s="1114"/>
      <c r="G75" s="1114"/>
      <c r="H75" s="1114">
        <v>902.3599999999999</v>
      </c>
      <c r="I75" s="1114"/>
      <c r="J75" s="1114"/>
      <c r="K75" s="1114"/>
      <c r="L75" s="1114"/>
      <c r="M75" s="1437">
        <v>902.3599999999999</v>
      </c>
    </row>
    <row r="76" spans="1:13" s="1605" customFormat="1">
      <c r="A76" s="644" t="s">
        <v>477</v>
      </c>
      <c r="B76" s="641" t="s">
        <v>3351</v>
      </c>
      <c r="C76" s="1114" t="s">
        <v>3227</v>
      </c>
      <c r="D76" s="1114">
        <v>632.1</v>
      </c>
      <c r="E76" s="1114">
        <v>44.73</v>
      </c>
      <c r="F76" s="1114"/>
      <c r="G76" s="1114"/>
      <c r="H76" s="1114">
        <v>587.37</v>
      </c>
      <c r="I76" s="1114"/>
      <c r="J76" s="1114"/>
      <c r="K76" s="1114"/>
      <c r="L76" s="1114"/>
      <c r="M76" s="1437">
        <v>587.37</v>
      </c>
    </row>
    <row r="77" spans="1:13" s="1605" customFormat="1">
      <c r="A77" s="644" t="s">
        <v>2204</v>
      </c>
      <c r="B77" s="641" t="s">
        <v>3351</v>
      </c>
      <c r="C77" s="1114" t="s">
        <v>3221</v>
      </c>
      <c r="D77" s="1114">
        <v>1861.03</v>
      </c>
      <c r="E77" s="1114">
        <v>1098.3899999999999</v>
      </c>
      <c r="F77" s="1114"/>
      <c r="G77" s="1114"/>
      <c r="H77" s="1114">
        <v>762.64</v>
      </c>
      <c r="I77" s="1114"/>
      <c r="J77" s="1114"/>
      <c r="K77" s="1114"/>
      <c r="L77" s="1114"/>
      <c r="M77" s="1437">
        <v>762.64</v>
      </c>
    </row>
    <row r="78" spans="1:13" s="1605" customFormat="1">
      <c r="A78" s="644" t="s">
        <v>335</v>
      </c>
      <c r="B78" s="641" t="s">
        <v>3224</v>
      </c>
      <c r="C78" s="1114" t="s">
        <v>3227</v>
      </c>
      <c r="D78" s="1114">
        <v>10229.459999999999</v>
      </c>
      <c r="E78" s="1114">
        <v>1521.3600000000001</v>
      </c>
      <c r="F78" s="1114"/>
      <c r="G78" s="1114"/>
      <c r="H78" s="1114">
        <v>8708.0999999999985</v>
      </c>
      <c r="I78" s="1114"/>
      <c r="J78" s="1114"/>
      <c r="K78" s="1114"/>
      <c r="L78" s="1114"/>
      <c r="M78" s="1437">
        <v>8708.0999999999985</v>
      </c>
    </row>
    <row r="79" spans="1:13" s="1605" customFormat="1">
      <c r="A79" s="644" t="s">
        <v>72</v>
      </c>
      <c r="B79" s="641" t="s">
        <v>3224</v>
      </c>
      <c r="C79" s="1114" t="s">
        <v>3223</v>
      </c>
      <c r="D79" s="1114">
        <v>9944.7100000000009</v>
      </c>
      <c r="E79" s="1114">
        <v>3715.53</v>
      </c>
      <c r="F79" s="1114"/>
      <c r="G79" s="1114"/>
      <c r="H79" s="1114">
        <v>6229.18</v>
      </c>
      <c r="I79" s="1114"/>
      <c r="J79" s="1114"/>
      <c r="K79" s="1114"/>
      <c r="L79" s="1114"/>
      <c r="M79" s="1437">
        <v>6229.18</v>
      </c>
    </row>
    <row r="80" spans="1:13" s="1605" customFormat="1">
      <c r="A80" s="644" t="s">
        <v>73</v>
      </c>
      <c r="B80" s="641" t="s">
        <v>3224</v>
      </c>
      <c r="C80" s="1114" t="s">
        <v>3221</v>
      </c>
      <c r="D80" s="1114">
        <v>2945.37</v>
      </c>
      <c r="E80" s="1114">
        <v>2149.96</v>
      </c>
      <c r="F80" s="1114"/>
      <c r="G80" s="1114"/>
      <c r="H80" s="1114">
        <v>795.41000000000008</v>
      </c>
      <c r="I80" s="1114"/>
      <c r="J80" s="1114"/>
      <c r="K80" s="1114"/>
      <c r="L80" s="1114"/>
      <c r="M80" s="1437">
        <v>795.41000000000008</v>
      </c>
    </row>
    <row r="81" spans="1:13" s="1605" customFormat="1">
      <c r="A81" s="644" t="s">
        <v>74</v>
      </c>
      <c r="B81" s="641" t="s">
        <v>3225</v>
      </c>
      <c r="C81" s="1114" t="s">
        <v>3223</v>
      </c>
      <c r="D81" s="1114">
        <v>23986.22</v>
      </c>
      <c r="E81" s="1114">
        <v>3048.93</v>
      </c>
      <c r="F81" s="1114"/>
      <c r="G81" s="1114"/>
      <c r="H81" s="1114">
        <v>20937.289999999997</v>
      </c>
      <c r="I81" s="1114"/>
      <c r="J81" s="1114"/>
      <c r="K81" s="1114"/>
      <c r="L81" s="1114"/>
      <c r="M81" s="1437">
        <v>20937.289999999997</v>
      </c>
    </row>
    <row r="82" spans="1:13" s="1605" customFormat="1">
      <c r="A82" s="644" t="s">
        <v>75</v>
      </c>
      <c r="B82" s="641" t="s">
        <v>3225</v>
      </c>
      <c r="C82" s="1114" t="s">
        <v>3221</v>
      </c>
      <c r="D82" s="1114">
        <v>2039.6100000000001</v>
      </c>
      <c r="E82" s="1114">
        <v>1175.3400000000001</v>
      </c>
      <c r="F82" s="1114"/>
      <c r="G82" s="1114"/>
      <c r="H82" s="1114">
        <v>864.2700000000001</v>
      </c>
      <c r="I82" s="1114"/>
      <c r="J82" s="1114"/>
      <c r="K82" s="1114"/>
      <c r="L82" s="1114"/>
      <c r="M82" s="1437">
        <v>864.2700000000001</v>
      </c>
    </row>
    <row r="83" spans="1:13" s="1605" customFormat="1">
      <c r="A83" s="644" t="s">
        <v>76</v>
      </c>
      <c r="B83" s="641" t="s">
        <v>3226</v>
      </c>
      <c r="C83" s="1114" t="s">
        <v>3223</v>
      </c>
      <c r="D83" s="1114">
        <v>246.42</v>
      </c>
      <c r="E83" s="1114">
        <v>69.819999999999993</v>
      </c>
      <c r="F83" s="1114"/>
      <c r="G83" s="1114"/>
      <c r="H83" s="1114">
        <v>176.6</v>
      </c>
      <c r="I83" s="1114"/>
      <c r="J83" s="1114"/>
      <c r="K83" s="1114"/>
      <c r="L83" s="1114"/>
      <c r="M83" s="1437">
        <v>176.6</v>
      </c>
    </row>
    <row r="84" spans="1:13" s="1605" customFormat="1">
      <c r="A84" s="644" t="s">
        <v>77</v>
      </c>
      <c r="B84" s="641" t="s">
        <v>3226</v>
      </c>
      <c r="C84" s="1114" t="s">
        <v>3221</v>
      </c>
      <c r="D84" s="1114">
        <v>2526.7199999999998</v>
      </c>
      <c r="E84" s="1114">
        <v>1410.8600000000001</v>
      </c>
      <c r="F84" s="1114"/>
      <c r="G84" s="1114"/>
      <c r="H84" s="1114">
        <v>1115.8599999999997</v>
      </c>
      <c r="I84" s="1114"/>
      <c r="J84" s="1114"/>
      <c r="K84" s="1114"/>
      <c r="L84" s="1114"/>
      <c r="M84" s="1437">
        <v>1115.8599999999997</v>
      </c>
    </row>
    <row r="85" spans="1:13" s="1605" customFormat="1">
      <c r="A85" s="644" t="s">
        <v>78</v>
      </c>
      <c r="B85" s="641" t="s">
        <v>3211</v>
      </c>
      <c r="C85" s="1114" t="s">
        <v>3227</v>
      </c>
      <c r="D85" s="1114">
        <v>89269.35</v>
      </c>
      <c r="E85" s="1114">
        <v>82220.34</v>
      </c>
      <c r="F85" s="1114"/>
      <c r="G85" s="1114"/>
      <c r="H85" s="1114">
        <v>7049.0099999999984</v>
      </c>
      <c r="I85" s="1114"/>
      <c r="J85" s="1114"/>
      <c r="K85" s="1114"/>
      <c r="L85" s="1114"/>
      <c r="M85" s="1437">
        <v>7049.0099999999984</v>
      </c>
    </row>
    <row r="86" spans="1:13" s="1605" customFormat="1">
      <c r="A86" s="644" t="s">
        <v>79</v>
      </c>
      <c r="B86" s="641" t="s">
        <v>3211</v>
      </c>
      <c r="C86" s="1114" t="s">
        <v>3228</v>
      </c>
      <c r="D86" s="1114">
        <v>3444.51</v>
      </c>
      <c r="E86" s="1114">
        <v>1539.8</v>
      </c>
      <c r="F86" s="1114"/>
      <c r="G86" s="1114"/>
      <c r="H86" s="1114">
        <v>1904.7100000000003</v>
      </c>
      <c r="I86" s="1114"/>
      <c r="J86" s="1114"/>
      <c r="K86" s="1114"/>
      <c r="L86" s="1114"/>
      <c r="M86" s="1437">
        <v>1904.7100000000003</v>
      </c>
    </row>
    <row r="87" spans="1:13" s="1605" customFormat="1">
      <c r="A87" s="644" t="s">
        <v>80</v>
      </c>
      <c r="B87" s="641" t="s">
        <v>3211</v>
      </c>
      <c r="C87" s="1114" t="s">
        <v>3231</v>
      </c>
      <c r="D87" s="1114">
        <v>1030.0999999999999</v>
      </c>
      <c r="E87" s="1114">
        <v>1030.0999999999999</v>
      </c>
      <c r="F87" s="1114"/>
      <c r="G87" s="1114"/>
      <c r="H87" s="1114">
        <v>0</v>
      </c>
      <c r="I87" s="1114"/>
      <c r="J87" s="1114"/>
      <c r="K87" s="1114"/>
      <c r="L87" s="1114"/>
      <c r="M87" s="1437">
        <v>0</v>
      </c>
    </row>
    <row r="88" spans="1:13" s="1605" customFormat="1">
      <c r="A88" s="644" t="s">
        <v>81</v>
      </c>
      <c r="B88" s="641" t="s">
        <v>3211</v>
      </c>
      <c r="C88" s="1114" t="s">
        <v>3223</v>
      </c>
      <c r="D88" s="1114">
        <v>285572.33999999997</v>
      </c>
      <c r="E88" s="1114">
        <v>199050.65000000002</v>
      </c>
      <c r="F88" s="1114"/>
      <c r="G88" s="1114"/>
      <c r="H88" s="1114">
        <v>86521.689999999915</v>
      </c>
      <c r="I88" s="1114"/>
      <c r="J88" s="1114"/>
      <c r="K88" s="1114"/>
      <c r="L88" s="1114"/>
      <c r="M88" s="1437">
        <v>86521.689999999915</v>
      </c>
    </row>
    <row r="89" spans="1:13" s="1605" customFormat="1">
      <c r="A89" s="644" t="s">
        <v>82</v>
      </c>
      <c r="B89" s="641" t="s">
        <v>3211</v>
      </c>
      <c r="C89" s="1114" t="s">
        <v>3229</v>
      </c>
      <c r="D89" s="1114">
        <v>11201.54</v>
      </c>
      <c r="E89" s="1114">
        <v>9234.0400000000009</v>
      </c>
      <c r="F89" s="1114"/>
      <c r="G89" s="1114"/>
      <c r="H89" s="1114">
        <v>1967.5</v>
      </c>
      <c r="I89" s="1114"/>
      <c r="J89" s="1114"/>
      <c r="K89" s="1114"/>
      <c r="L89" s="1114"/>
      <c r="M89" s="1437">
        <v>1967.5</v>
      </c>
    </row>
    <row r="90" spans="1:13" s="1605" customFormat="1">
      <c r="A90" s="644" t="s">
        <v>83</v>
      </c>
      <c r="B90" s="641" t="s">
        <v>3211</v>
      </c>
      <c r="C90" s="1114" t="s">
        <v>3221</v>
      </c>
      <c r="D90" s="1114">
        <v>195216.68</v>
      </c>
      <c r="E90" s="1114">
        <v>92445.870000000039</v>
      </c>
      <c r="F90" s="1114"/>
      <c r="G90" s="1114"/>
      <c r="H90" s="1114">
        <v>102770.80999999994</v>
      </c>
      <c r="I90" s="1114"/>
      <c r="J90" s="1114"/>
      <c r="K90" s="1114"/>
      <c r="L90" s="1114"/>
      <c r="M90" s="1437">
        <v>102770.80999999994</v>
      </c>
    </row>
    <row r="91" spans="1:13" s="1605" customFormat="1">
      <c r="A91" s="644" t="s">
        <v>84</v>
      </c>
      <c r="B91" s="641" t="s">
        <v>3212</v>
      </c>
      <c r="C91" s="1114" t="s">
        <v>3227</v>
      </c>
      <c r="D91" s="1114">
        <v>194654.22000000003</v>
      </c>
      <c r="E91" s="1114">
        <v>139493.88999999998</v>
      </c>
      <c r="F91" s="1114"/>
      <c r="G91" s="1114"/>
      <c r="H91" s="1114">
        <v>55160.330000000031</v>
      </c>
      <c r="I91" s="1114"/>
      <c r="J91" s="1114"/>
      <c r="K91" s="1114"/>
      <c r="L91" s="1114"/>
      <c r="M91" s="1437">
        <v>55160.330000000031</v>
      </c>
    </row>
    <row r="92" spans="1:13" s="1605" customFormat="1">
      <c r="A92" s="644" t="s">
        <v>85</v>
      </c>
      <c r="B92" s="641" t="s">
        <v>3212</v>
      </c>
      <c r="C92" s="1114" t="s">
        <v>3231</v>
      </c>
      <c r="D92" s="1114">
        <v>5164.34</v>
      </c>
      <c r="E92" s="1114">
        <v>5164.34</v>
      </c>
      <c r="F92" s="1114"/>
      <c r="G92" s="1114"/>
      <c r="H92" s="1114">
        <v>0</v>
      </c>
      <c r="I92" s="1114"/>
      <c r="J92" s="1114"/>
      <c r="K92" s="1114"/>
      <c r="L92" s="1114"/>
      <c r="M92" s="1437">
        <v>0</v>
      </c>
    </row>
    <row r="93" spans="1:13" s="1605" customFormat="1">
      <c r="A93" s="644" t="s">
        <v>86</v>
      </c>
      <c r="B93" s="641" t="s">
        <v>3212</v>
      </c>
      <c r="C93" s="1114" t="s">
        <v>3223</v>
      </c>
      <c r="D93" s="1114">
        <v>428213.61</v>
      </c>
      <c r="E93" s="1114">
        <v>264805.97000000003</v>
      </c>
      <c r="F93" s="1114"/>
      <c r="G93" s="1114"/>
      <c r="H93" s="1114">
        <v>163407.63999999993</v>
      </c>
      <c r="I93" s="1114"/>
      <c r="J93" s="1114"/>
      <c r="K93" s="1114"/>
      <c r="L93" s="1114"/>
      <c r="M93" s="1437">
        <v>163407.63999999993</v>
      </c>
    </row>
    <row r="94" spans="1:13" s="1605" customFormat="1">
      <c r="A94" s="644" t="s">
        <v>87</v>
      </c>
      <c r="B94" s="641" t="s">
        <v>3212</v>
      </c>
      <c r="C94" s="1114" t="s">
        <v>3229</v>
      </c>
      <c r="D94" s="1114">
        <v>2545.66</v>
      </c>
      <c r="E94" s="1114">
        <v>2545.66</v>
      </c>
      <c r="F94" s="1114"/>
      <c r="G94" s="1114"/>
      <c r="H94" s="1114">
        <v>0</v>
      </c>
      <c r="I94" s="1114"/>
      <c r="J94" s="1114"/>
      <c r="K94" s="1114"/>
      <c r="L94" s="1114"/>
      <c r="M94" s="1437">
        <v>0</v>
      </c>
    </row>
    <row r="95" spans="1:13" s="1605" customFormat="1">
      <c r="A95" s="644" t="s">
        <v>2216</v>
      </c>
      <c r="B95" s="641" t="s">
        <v>3212</v>
      </c>
      <c r="C95" s="1114" t="s">
        <v>3221</v>
      </c>
      <c r="D95" s="1114">
        <v>378451.98999999993</v>
      </c>
      <c r="E95" s="1114">
        <v>239213.55000000013</v>
      </c>
      <c r="F95" s="1114"/>
      <c r="G95" s="1114"/>
      <c r="H95" s="1114">
        <v>139238.43999999983</v>
      </c>
      <c r="I95" s="1114"/>
      <c r="J95" s="1114"/>
      <c r="K95" s="1114"/>
      <c r="L95" s="1114"/>
      <c r="M95" s="1437">
        <v>139238.43999999983</v>
      </c>
    </row>
    <row r="96" spans="1:13" s="1605" customFormat="1">
      <c r="A96" s="644" t="s">
        <v>2218</v>
      </c>
      <c r="B96" s="641" t="s">
        <v>3212</v>
      </c>
      <c r="C96" s="1114" t="s">
        <v>3230</v>
      </c>
      <c r="D96" s="1114">
        <v>8265.59</v>
      </c>
      <c r="E96" s="1114">
        <v>4563.5600000000004</v>
      </c>
      <c r="F96" s="1114"/>
      <c r="G96" s="1114"/>
      <c r="H96" s="1114">
        <v>3702.0299999999997</v>
      </c>
      <c r="I96" s="1114"/>
      <c r="J96" s="1114"/>
      <c r="K96" s="1114"/>
      <c r="L96" s="1114"/>
      <c r="M96" s="1437">
        <v>3702.0299999999997</v>
      </c>
    </row>
    <row r="97" spans="1:13" s="1605" customFormat="1">
      <c r="A97" s="644" t="s">
        <v>2220</v>
      </c>
      <c r="B97" s="641" t="s">
        <v>3210</v>
      </c>
      <c r="C97" s="1114" t="s">
        <v>3227</v>
      </c>
      <c r="D97" s="1114">
        <v>1018688.0999999999</v>
      </c>
      <c r="E97" s="1114">
        <v>898135.39999999967</v>
      </c>
      <c r="F97" s="1114"/>
      <c r="G97" s="1114"/>
      <c r="H97" s="1114">
        <v>120552.70000000019</v>
      </c>
      <c r="I97" s="1114"/>
      <c r="J97" s="1114"/>
      <c r="K97" s="1114"/>
      <c r="L97" s="1114"/>
      <c r="M97" s="1437">
        <v>120552.70000000019</v>
      </c>
    </row>
    <row r="98" spans="1:13" s="1605" customFormat="1">
      <c r="A98" s="644" t="s">
        <v>2223</v>
      </c>
      <c r="B98" s="641" t="s">
        <v>3210</v>
      </c>
      <c r="C98" s="1114" t="s">
        <v>3228</v>
      </c>
      <c r="D98" s="1114">
        <v>262169.20999999996</v>
      </c>
      <c r="E98" s="1114">
        <v>136093.30000000002</v>
      </c>
      <c r="F98" s="1114"/>
      <c r="G98" s="1114"/>
      <c r="H98" s="1114">
        <v>126075.90999999997</v>
      </c>
      <c r="I98" s="1114"/>
      <c r="J98" s="1114"/>
      <c r="K98" s="1114"/>
      <c r="L98" s="1114"/>
      <c r="M98" s="1437">
        <v>126075.90999999997</v>
      </c>
    </row>
    <row r="99" spans="1:13" s="1605" customFormat="1">
      <c r="A99" s="644" t="s">
        <v>2577</v>
      </c>
      <c r="B99" s="641" t="s">
        <v>3210</v>
      </c>
      <c r="C99" s="1114" t="s">
        <v>3231</v>
      </c>
      <c r="D99" s="1114">
        <v>11654.999999999998</v>
      </c>
      <c r="E99" s="1114">
        <v>8400.6699999999983</v>
      </c>
      <c r="F99" s="1114"/>
      <c r="G99" s="1114"/>
      <c r="H99" s="1114">
        <v>3254.3299999999995</v>
      </c>
      <c r="I99" s="1114"/>
      <c r="J99" s="1114"/>
      <c r="K99" s="1114"/>
      <c r="L99" s="1114"/>
      <c r="M99" s="1437">
        <v>3254.3299999999995</v>
      </c>
    </row>
    <row r="100" spans="1:13" s="1605" customFormat="1">
      <c r="A100" s="1618" t="s">
        <v>2580</v>
      </c>
      <c r="B100" s="641" t="s">
        <v>3210</v>
      </c>
      <c r="C100" s="1114" t="s">
        <v>3223</v>
      </c>
      <c r="D100" s="1114">
        <v>2733248.58</v>
      </c>
      <c r="E100" s="1114">
        <v>1913809.2300000002</v>
      </c>
      <c r="F100" s="1114"/>
      <c r="G100" s="1114"/>
      <c r="H100" s="1114">
        <v>819439.34999999974</v>
      </c>
      <c r="I100" s="1114"/>
      <c r="J100" s="1114"/>
      <c r="K100" s="1114"/>
      <c r="L100" s="1114"/>
      <c r="M100" s="1437">
        <v>819439.34999999974</v>
      </c>
    </row>
    <row r="101" spans="1:13" s="1605" customFormat="1">
      <c r="A101" s="1618" t="s">
        <v>2583</v>
      </c>
      <c r="B101" s="641" t="s">
        <v>3210</v>
      </c>
      <c r="C101" s="1114" t="s">
        <v>3229</v>
      </c>
      <c r="D101" s="1114">
        <v>134521.70000000001</v>
      </c>
      <c r="E101" s="1114">
        <v>64253.600000000006</v>
      </c>
      <c r="F101" s="1114"/>
      <c r="G101" s="1114"/>
      <c r="H101" s="1114">
        <v>70268.100000000006</v>
      </c>
      <c r="I101" s="1114"/>
      <c r="J101" s="1114"/>
      <c r="K101" s="1114"/>
      <c r="L101" s="1114"/>
      <c r="M101" s="1437">
        <v>70268.100000000006</v>
      </c>
    </row>
    <row r="102" spans="1:13" s="1605" customFormat="1">
      <c r="A102" s="1618" t="s">
        <v>2587</v>
      </c>
      <c r="B102" s="641" t="s">
        <v>3210</v>
      </c>
      <c r="C102" s="1114" t="s">
        <v>3221</v>
      </c>
      <c r="D102" s="1114">
        <v>1307526.7600000005</v>
      </c>
      <c r="E102" s="1114">
        <v>624722.41000000038</v>
      </c>
      <c r="F102" s="1114"/>
      <c r="G102" s="1114"/>
      <c r="H102" s="1114">
        <v>682804.35000000021</v>
      </c>
      <c r="I102" s="1114"/>
      <c r="J102" s="1114"/>
      <c r="K102" s="1114"/>
      <c r="L102" s="1114"/>
      <c r="M102" s="1437">
        <v>682804.35000000021</v>
      </c>
    </row>
    <row r="103" spans="1:13" s="1605" customFormat="1">
      <c r="A103" s="1618" t="s">
        <v>2590</v>
      </c>
      <c r="B103" s="641" t="s">
        <v>3210</v>
      </c>
      <c r="C103" s="1114" t="s">
        <v>3230</v>
      </c>
      <c r="D103" s="1114">
        <v>1063.8699999999999</v>
      </c>
      <c r="E103" s="1114">
        <v>537.75</v>
      </c>
      <c r="F103" s="1114"/>
      <c r="G103" s="1114"/>
      <c r="H103" s="1114">
        <v>526.11999999999989</v>
      </c>
      <c r="I103" s="1114"/>
      <c r="J103" s="1114"/>
      <c r="K103" s="1114"/>
      <c r="L103" s="1114"/>
      <c r="M103" s="1437">
        <v>526.11999999999989</v>
      </c>
    </row>
    <row r="104" spans="1:13" s="1605" customFormat="1">
      <c r="A104" s="1618" t="s">
        <v>2593</v>
      </c>
      <c r="B104" s="641" t="s">
        <v>3213</v>
      </c>
      <c r="C104" s="1114" t="s">
        <v>3227</v>
      </c>
      <c r="D104" s="1114">
        <v>956454.24999999965</v>
      </c>
      <c r="E104" s="1114">
        <v>813339.73999999976</v>
      </c>
      <c r="F104" s="1114"/>
      <c r="G104" s="1114"/>
      <c r="H104" s="1114">
        <v>143114.50999999983</v>
      </c>
      <c r="I104" s="1114"/>
      <c r="J104" s="1114"/>
      <c r="K104" s="1114"/>
      <c r="L104" s="1114"/>
      <c r="M104" s="1437">
        <v>143114.50999999983</v>
      </c>
    </row>
    <row r="105" spans="1:13" s="1605" customFormat="1">
      <c r="A105" s="1618" t="s">
        <v>1977</v>
      </c>
      <c r="B105" s="641" t="s">
        <v>3213</v>
      </c>
      <c r="C105" s="1114" t="s">
        <v>3231</v>
      </c>
      <c r="D105" s="1114">
        <v>7870.25</v>
      </c>
      <c r="E105" s="1114">
        <v>7869.0700000000006</v>
      </c>
      <c r="F105" s="1114"/>
      <c r="G105" s="1114"/>
      <c r="H105" s="1114">
        <v>1.1799999999993815</v>
      </c>
      <c r="I105" s="1114"/>
      <c r="J105" s="1114"/>
      <c r="K105" s="1114"/>
      <c r="L105" s="1114"/>
      <c r="M105" s="1437">
        <v>1.1799999999993815</v>
      </c>
    </row>
    <row r="106" spans="1:13" s="1605" customFormat="1">
      <c r="A106" s="1618" t="s">
        <v>1979</v>
      </c>
      <c r="B106" s="641" t="s">
        <v>3213</v>
      </c>
      <c r="C106" s="1114" t="s">
        <v>3223</v>
      </c>
      <c r="D106" s="1114">
        <v>1481977.7399999995</v>
      </c>
      <c r="E106" s="1114">
        <v>1158191.21</v>
      </c>
      <c r="F106" s="1114"/>
      <c r="G106" s="1114"/>
      <c r="H106" s="1114">
        <v>323786.5299999991</v>
      </c>
      <c r="I106" s="1114"/>
      <c r="J106" s="1114"/>
      <c r="K106" s="1114"/>
      <c r="L106" s="1114"/>
      <c r="M106" s="1437">
        <v>323786.5299999991</v>
      </c>
    </row>
    <row r="107" spans="1:13" s="1605" customFormat="1">
      <c r="A107" s="1618" t="s">
        <v>1980</v>
      </c>
      <c r="B107" s="641" t="s">
        <v>3213</v>
      </c>
      <c r="C107" s="1114" t="s">
        <v>3229</v>
      </c>
      <c r="D107" s="1114">
        <v>101090.47999999998</v>
      </c>
      <c r="E107" s="1114">
        <v>67684.600000000006</v>
      </c>
      <c r="F107" s="1114"/>
      <c r="G107" s="1114"/>
      <c r="H107" s="1114">
        <v>33405.879999999976</v>
      </c>
      <c r="I107" s="1114"/>
      <c r="J107" s="1114"/>
      <c r="K107" s="1114"/>
      <c r="L107" s="1114"/>
      <c r="M107" s="1437">
        <v>33405.879999999976</v>
      </c>
    </row>
    <row r="108" spans="1:13" s="1605" customFormat="1">
      <c r="A108" s="1618" t="s">
        <v>1984</v>
      </c>
      <c r="B108" s="641" t="s">
        <v>3213</v>
      </c>
      <c r="C108" s="1114" t="s">
        <v>3221</v>
      </c>
      <c r="D108" s="1114">
        <v>1587311.6099999987</v>
      </c>
      <c r="E108" s="1114">
        <v>782310.0700000003</v>
      </c>
      <c r="F108" s="1114"/>
      <c r="G108" s="1114"/>
      <c r="H108" s="1114">
        <v>805001.53999999852</v>
      </c>
      <c r="I108" s="1114"/>
      <c r="J108" s="1114"/>
      <c r="K108" s="1114"/>
      <c r="L108" s="1114"/>
      <c r="M108" s="1437">
        <v>805001.53999999852</v>
      </c>
    </row>
    <row r="109" spans="1:13" s="579" customFormat="1">
      <c r="A109" s="644"/>
      <c r="B109" s="641"/>
      <c r="C109" s="1609"/>
      <c r="D109" s="1114"/>
      <c r="E109" s="1114"/>
      <c r="F109" s="1114"/>
      <c r="G109" s="1114"/>
      <c r="H109" s="1114"/>
      <c r="I109" s="1114"/>
      <c r="J109" s="1114"/>
      <c r="K109" s="1114"/>
      <c r="L109" s="1114"/>
      <c r="M109" s="1437"/>
    </row>
    <row r="110" spans="1:13" s="1605" customFormat="1">
      <c r="A110" s="644" t="s">
        <v>1561</v>
      </c>
      <c r="B110" s="641"/>
      <c r="C110" s="1609"/>
      <c r="D110" s="1114"/>
      <c r="E110" s="1114"/>
      <c r="F110" s="1114"/>
      <c r="G110" s="1114"/>
      <c r="H110" s="1114"/>
      <c r="I110" s="1114"/>
      <c r="J110" s="1114"/>
      <c r="K110" s="1114"/>
      <c r="L110" s="1114"/>
      <c r="M110" s="1437"/>
    </row>
    <row r="111" spans="1:13" s="1605" customFormat="1" ht="16" thickBot="1">
      <c r="A111" s="1316"/>
      <c r="B111" s="1317"/>
      <c r="C111" s="1619"/>
      <c r="D111" s="1317"/>
      <c r="E111" s="1317"/>
      <c r="F111" s="1317"/>
      <c r="G111" s="1317"/>
      <c r="H111" s="1317"/>
      <c r="I111" s="1317"/>
      <c r="J111" s="1317"/>
      <c r="K111" s="1317"/>
      <c r="L111" s="1317"/>
      <c r="M111" s="1317"/>
    </row>
    <row r="112" spans="1:13" s="1605" customFormat="1">
      <c r="A112" s="1225" t="s">
        <v>2557</v>
      </c>
      <c r="B112" s="570"/>
      <c r="C112" s="1592"/>
      <c r="D112" s="1620"/>
      <c r="E112" s="1620"/>
      <c r="F112" s="568"/>
      <c r="G112" s="568"/>
      <c r="H112" s="1620"/>
      <c r="I112" s="568"/>
      <c r="J112" s="568"/>
      <c r="K112" s="568"/>
      <c r="L112" s="568"/>
      <c r="M112" s="568"/>
    </row>
    <row r="113" spans="1:13" s="1605" customFormat="1">
      <c r="A113" s="2070">
        <v>31</v>
      </c>
      <c r="B113" s="2070"/>
      <c r="C113" s="2070"/>
      <c r="D113" s="2070"/>
      <c r="E113" s="2070"/>
      <c r="F113" s="2070"/>
      <c r="G113" s="2070"/>
      <c r="H113" s="2070"/>
      <c r="I113" s="2070"/>
      <c r="J113" s="2070"/>
      <c r="K113" s="2070"/>
      <c r="L113" s="2070"/>
      <c r="M113" s="2070"/>
    </row>
    <row r="114" spans="1:13" s="1605" customFormat="1">
      <c r="A114" s="568"/>
      <c r="B114" s="568"/>
      <c r="C114" s="1589"/>
      <c r="D114" s="568"/>
      <c r="E114" s="568"/>
      <c r="F114" s="568"/>
      <c r="G114" s="568"/>
      <c r="H114" s="568"/>
      <c r="I114" s="568"/>
      <c r="J114" s="568"/>
      <c r="K114" s="568"/>
      <c r="L114" s="568"/>
      <c r="M114" s="568"/>
    </row>
    <row r="115" spans="1:13" s="1605" customFormat="1" ht="18" thickBot="1">
      <c r="A115" s="581" t="str">
        <f>+CONAMEDATE7</f>
        <v>Annual Report of VERIZON NEW YORK INC.                                                                 For the period ending DECEMBER 31, 2021</v>
      </c>
      <c r="B115" s="568"/>
      <c r="C115" s="1589"/>
      <c r="D115" s="568"/>
      <c r="E115" s="568"/>
      <c r="F115" s="568"/>
      <c r="G115" s="568"/>
      <c r="H115" s="568"/>
      <c r="I115" s="568"/>
      <c r="J115" s="568"/>
      <c r="K115" s="568"/>
      <c r="L115" s="568"/>
      <c r="M115" s="568"/>
    </row>
    <row r="116" spans="1:13" s="1605" customFormat="1">
      <c r="A116" s="1488"/>
      <c r="B116" s="1416"/>
      <c r="C116" s="1590"/>
      <c r="D116" s="1416"/>
      <c r="E116" s="1416"/>
      <c r="F116" s="1416"/>
      <c r="G116" s="1416"/>
      <c r="H116" s="1416"/>
      <c r="I116" s="1591"/>
      <c r="J116" s="1416"/>
      <c r="K116" s="1416"/>
      <c r="L116" s="1416"/>
      <c r="M116" s="1489"/>
    </row>
    <row r="117" spans="1:13" s="1605" customFormat="1" ht="18">
      <c r="A117" s="578"/>
      <c r="B117" s="1214" t="s">
        <v>1536</v>
      </c>
      <c r="C117" s="1592"/>
      <c r="D117" s="570"/>
      <c r="E117" s="570"/>
      <c r="F117" s="1179"/>
      <c r="G117" s="570"/>
      <c r="H117" s="570"/>
      <c r="I117" s="570"/>
      <c r="J117" s="570"/>
      <c r="K117" s="570"/>
      <c r="L117" s="570"/>
      <c r="M117" s="571"/>
    </row>
    <row r="118" spans="1:13" s="1605" customFormat="1">
      <c r="A118" s="578"/>
      <c r="B118" s="568"/>
      <c r="C118" s="1589"/>
      <c r="D118" s="568"/>
      <c r="E118" s="568"/>
      <c r="F118" s="568"/>
      <c r="G118" s="568"/>
      <c r="H118" s="568"/>
      <c r="I118" s="568"/>
      <c r="J118" s="568"/>
      <c r="K118" s="568"/>
      <c r="L118" s="568"/>
      <c r="M118" s="580"/>
    </row>
    <row r="119" spans="1:13" s="1605" customFormat="1">
      <c r="A119" s="1593" t="s">
        <v>1537</v>
      </c>
      <c r="B119" s="568" t="s">
        <v>1538</v>
      </c>
      <c r="C119" s="1589"/>
      <c r="D119" s="568"/>
      <c r="E119" s="568"/>
      <c r="F119" s="568" t="s">
        <v>1539</v>
      </c>
      <c r="G119" s="568"/>
      <c r="H119" s="568"/>
      <c r="I119" s="568"/>
      <c r="J119" s="568"/>
      <c r="K119" s="568"/>
      <c r="L119" s="568"/>
      <c r="M119" s="580"/>
    </row>
    <row r="120" spans="1:13" s="1605" customFormat="1">
      <c r="A120" s="578"/>
      <c r="B120" s="568" t="s">
        <v>1540</v>
      </c>
      <c r="C120" s="1589"/>
      <c r="D120" s="568"/>
      <c r="E120" s="568"/>
      <c r="F120" s="568" t="s">
        <v>1541</v>
      </c>
      <c r="G120" s="568"/>
      <c r="H120" s="568"/>
      <c r="I120" s="568"/>
      <c r="J120" s="568"/>
      <c r="K120" s="568"/>
      <c r="L120" s="568"/>
      <c r="M120" s="580"/>
    </row>
    <row r="121" spans="1:13" s="1605" customFormat="1">
      <c r="A121" s="578"/>
      <c r="B121" s="568"/>
      <c r="C121" s="1589"/>
      <c r="D121" s="568"/>
      <c r="E121" s="568"/>
      <c r="F121" s="568" t="s">
        <v>1542</v>
      </c>
      <c r="G121" s="568"/>
      <c r="H121" s="568"/>
      <c r="I121" s="568"/>
      <c r="J121" s="568"/>
      <c r="K121" s="568"/>
      <c r="L121" s="568"/>
      <c r="M121" s="580"/>
    </row>
    <row r="122" spans="1:13" s="1605" customFormat="1">
      <c r="A122" s="1593" t="s">
        <v>1543</v>
      </c>
      <c r="B122" s="568" t="s">
        <v>1544</v>
      </c>
      <c r="C122" s="1589"/>
      <c r="D122" s="568"/>
      <c r="E122" s="568"/>
      <c r="F122" s="568" t="s">
        <v>1545</v>
      </c>
      <c r="G122" s="568"/>
      <c r="H122" s="568"/>
      <c r="I122" s="568"/>
      <c r="J122" s="568"/>
      <c r="K122" s="568"/>
      <c r="L122" s="568"/>
      <c r="M122" s="580"/>
    </row>
    <row r="123" spans="1:13" s="1605" customFormat="1">
      <c r="A123" s="578"/>
      <c r="B123" s="568" t="s">
        <v>1546</v>
      </c>
      <c r="C123" s="1589"/>
      <c r="D123" s="568"/>
      <c r="E123" s="568"/>
      <c r="F123" s="568"/>
      <c r="G123" s="568"/>
      <c r="H123" s="568"/>
      <c r="I123" s="568"/>
      <c r="J123" s="568"/>
      <c r="K123" s="568"/>
      <c r="L123" s="568"/>
      <c r="M123" s="580"/>
    </row>
    <row r="124" spans="1:13" s="1605" customFormat="1">
      <c r="A124" s="635"/>
      <c r="B124" s="638" t="s">
        <v>1547</v>
      </c>
      <c r="C124" s="1594" t="s">
        <v>1548</v>
      </c>
      <c r="D124" s="638" t="s">
        <v>1549</v>
      </c>
      <c r="E124" s="638" t="s">
        <v>1550</v>
      </c>
      <c r="F124" s="1222" t="s">
        <v>45</v>
      </c>
      <c r="G124" s="1595"/>
      <c r="H124" s="638" t="s">
        <v>1551</v>
      </c>
      <c r="I124" s="638" t="s">
        <v>1552</v>
      </c>
      <c r="J124" s="1222"/>
      <c r="K124" s="1595"/>
      <c r="L124" s="1222" t="s">
        <v>1553</v>
      </c>
      <c r="M124" s="1596"/>
    </row>
    <row r="125" spans="1:13" s="1605" customFormat="1">
      <c r="A125" s="644"/>
      <c r="B125" s="642" t="s">
        <v>1554</v>
      </c>
      <c r="C125" s="1597" t="s">
        <v>47</v>
      </c>
      <c r="D125" s="642" t="s">
        <v>1555</v>
      </c>
      <c r="E125" s="642" t="s">
        <v>1556</v>
      </c>
      <c r="F125" s="570" t="s">
        <v>1209</v>
      </c>
      <c r="G125" s="643"/>
      <c r="H125" s="642" t="s">
        <v>1557</v>
      </c>
      <c r="I125" s="642" t="s">
        <v>1558</v>
      </c>
      <c r="J125" s="570" t="s">
        <v>1559</v>
      </c>
      <c r="K125" s="643"/>
      <c r="L125" s="570" t="s">
        <v>1560</v>
      </c>
      <c r="M125" s="571"/>
    </row>
    <row r="126" spans="1:13" s="1605" customFormat="1">
      <c r="A126" s="644"/>
      <c r="B126" s="1598" t="s">
        <v>462</v>
      </c>
      <c r="C126" s="1599" t="s">
        <v>463</v>
      </c>
      <c r="D126" s="1598" t="s">
        <v>464</v>
      </c>
      <c r="E126" s="1598" t="s">
        <v>61</v>
      </c>
      <c r="F126" s="1521" t="s">
        <v>62</v>
      </c>
      <c r="G126" s="1600"/>
      <c r="H126" s="1598" t="s">
        <v>63</v>
      </c>
      <c r="I126" s="1598" t="s">
        <v>64</v>
      </c>
      <c r="J126" s="1521" t="s">
        <v>65</v>
      </c>
      <c r="K126" s="1600"/>
      <c r="L126" s="1521" t="s">
        <v>66</v>
      </c>
      <c r="M126" s="1601"/>
    </row>
    <row r="127" spans="1:13" s="1605" customFormat="1">
      <c r="A127" s="640" t="s">
        <v>35</v>
      </c>
      <c r="B127" s="641"/>
      <c r="C127" s="1602"/>
      <c r="D127" s="641"/>
      <c r="E127" s="1583"/>
      <c r="F127" s="1568" t="s">
        <v>1548</v>
      </c>
      <c r="G127" s="641"/>
      <c r="H127" s="641"/>
      <c r="I127" s="1583"/>
      <c r="J127" s="1603" t="s">
        <v>1548</v>
      </c>
      <c r="K127" s="1223"/>
      <c r="L127" s="1604" t="s">
        <v>1548</v>
      </c>
      <c r="M127" s="580"/>
    </row>
    <row r="128" spans="1:13" s="1605" customFormat="1">
      <c r="A128" s="640" t="s">
        <v>47</v>
      </c>
      <c r="B128" s="641"/>
      <c r="C128" s="1602"/>
      <c r="D128" s="641"/>
      <c r="E128" s="642" t="s">
        <v>1859</v>
      </c>
      <c r="F128" s="642" t="s">
        <v>47</v>
      </c>
      <c r="G128" s="642" t="s">
        <v>1859</v>
      </c>
      <c r="H128" s="642" t="s">
        <v>1859</v>
      </c>
      <c r="I128" s="641"/>
      <c r="J128" s="642" t="s">
        <v>47</v>
      </c>
      <c r="K128" s="642" t="s">
        <v>1859</v>
      </c>
      <c r="L128" s="642" t="s">
        <v>47</v>
      </c>
      <c r="M128" s="645" t="s">
        <v>1859</v>
      </c>
    </row>
    <row r="129" spans="1:13" s="1605" customFormat="1">
      <c r="A129" s="644" t="s">
        <v>466</v>
      </c>
      <c r="B129" s="641" t="s">
        <v>3213</v>
      </c>
      <c r="C129" s="1114" t="s">
        <v>3230</v>
      </c>
      <c r="D129" s="1114">
        <v>54.19</v>
      </c>
      <c r="E129" s="1114">
        <v>11.12</v>
      </c>
      <c r="F129" s="1114"/>
      <c r="G129" s="1114"/>
      <c r="H129" s="1114">
        <v>43.07</v>
      </c>
      <c r="I129" s="1114"/>
      <c r="J129" s="1114"/>
      <c r="K129" s="1114"/>
      <c r="L129" s="1114"/>
      <c r="M129" s="1437">
        <v>43.07</v>
      </c>
    </row>
    <row r="130" spans="1:13" s="1605" customFormat="1">
      <c r="A130" s="644" t="s">
        <v>955</v>
      </c>
      <c r="B130" s="641" t="s">
        <v>3214</v>
      </c>
      <c r="C130" s="1114" t="s">
        <v>3227</v>
      </c>
      <c r="D130" s="1114">
        <v>830814.99999999977</v>
      </c>
      <c r="E130" s="1114">
        <v>738050.66000000015</v>
      </c>
      <c r="F130" s="1114"/>
      <c r="G130" s="1114"/>
      <c r="H130" s="1114">
        <v>92764.339999999647</v>
      </c>
      <c r="I130" s="1114"/>
      <c r="J130" s="1114"/>
      <c r="K130" s="1114"/>
      <c r="L130" s="1114"/>
      <c r="M130" s="1437">
        <v>92764.339999999647</v>
      </c>
    </row>
    <row r="131" spans="1:13" s="1605" customFormat="1">
      <c r="A131" s="644" t="s">
        <v>1195</v>
      </c>
      <c r="B131" s="641" t="s">
        <v>3214</v>
      </c>
      <c r="C131" s="1114" t="s">
        <v>3228</v>
      </c>
      <c r="D131" s="1114">
        <v>44191.85</v>
      </c>
      <c r="E131" s="1114">
        <v>31311.78</v>
      </c>
      <c r="F131" s="1114"/>
      <c r="G131" s="1114"/>
      <c r="H131" s="1114">
        <v>12880.07</v>
      </c>
      <c r="I131" s="1114"/>
      <c r="J131" s="1114"/>
      <c r="K131" s="1114"/>
      <c r="L131" s="1114"/>
      <c r="M131" s="1437">
        <v>12880.07</v>
      </c>
    </row>
    <row r="132" spans="1:13" s="1605" customFormat="1">
      <c r="A132" s="644" t="s">
        <v>70</v>
      </c>
      <c r="B132" s="641" t="s">
        <v>3214</v>
      </c>
      <c r="C132" s="1114" t="s">
        <v>3231</v>
      </c>
      <c r="D132" s="1114">
        <v>3348.25</v>
      </c>
      <c r="E132" s="1114">
        <v>3348.25</v>
      </c>
      <c r="F132" s="1114"/>
      <c r="G132" s="1114"/>
      <c r="H132" s="1114">
        <v>0</v>
      </c>
      <c r="I132" s="1114"/>
      <c r="J132" s="1114"/>
      <c r="K132" s="1114"/>
      <c r="L132" s="1114"/>
      <c r="M132" s="1437">
        <v>0</v>
      </c>
    </row>
    <row r="133" spans="1:13" s="1605" customFormat="1">
      <c r="A133" s="644" t="s">
        <v>71</v>
      </c>
      <c r="B133" s="641" t="s">
        <v>3214</v>
      </c>
      <c r="C133" s="1114" t="s">
        <v>3223</v>
      </c>
      <c r="D133" s="1114">
        <v>2683444.810000001</v>
      </c>
      <c r="E133" s="1114">
        <v>1810045.02</v>
      </c>
      <c r="F133" s="1114"/>
      <c r="G133" s="1114"/>
      <c r="H133" s="1114">
        <v>873399.79000000143</v>
      </c>
      <c r="I133" s="1114"/>
      <c r="J133" s="1114"/>
      <c r="K133" s="1114"/>
      <c r="L133" s="1114"/>
      <c r="M133" s="1437">
        <v>873399.79000000143</v>
      </c>
    </row>
    <row r="134" spans="1:13" s="1605" customFormat="1">
      <c r="A134" s="644" t="s">
        <v>474</v>
      </c>
      <c r="B134" s="641" t="s">
        <v>3214</v>
      </c>
      <c r="C134" s="1114" t="s">
        <v>3229</v>
      </c>
      <c r="D134" s="1114">
        <v>114706.56</v>
      </c>
      <c r="E134" s="1114">
        <v>88877.58</v>
      </c>
      <c r="F134" s="1114"/>
      <c r="G134" s="1114"/>
      <c r="H134" s="1114">
        <v>25828.979999999996</v>
      </c>
      <c r="I134" s="1114"/>
      <c r="J134" s="1114"/>
      <c r="K134" s="1114"/>
      <c r="L134" s="1114"/>
      <c r="M134" s="1437">
        <v>25828.979999999996</v>
      </c>
    </row>
    <row r="135" spans="1:13" s="1605" customFormat="1">
      <c r="A135" s="644" t="s">
        <v>477</v>
      </c>
      <c r="B135" s="641" t="s">
        <v>3214</v>
      </c>
      <c r="C135" s="1114" t="s">
        <v>3221</v>
      </c>
      <c r="D135" s="1114">
        <v>2569184.6399999978</v>
      </c>
      <c r="E135" s="1114">
        <v>1302973.4799999991</v>
      </c>
      <c r="F135" s="1114"/>
      <c r="G135" s="1114"/>
      <c r="H135" s="1114">
        <v>1266211.1599999983</v>
      </c>
      <c r="I135" s="1114"/>
      <c r="J135" s="1114"/>
      <c r="K135" s="1114"/>
      <c r="L135" s="1114"/>
      <c r="M135" s="1437">
        <v>1266211.1599999983</v>
      </c>
    </row>
    <row r="136" spans="1:13" s="1605" customFormat="1">
      <c r="A136" s="644" t="s">
        <v>2204</v>
      </c>
      <c r="B136" s="641" t="s">
        <v>3214</v>
      </c>
      <c r="C136" s="1114" t="s">
        <v>3230</v>
      </c>
      <c r="D136" s="1114">
        <v>14925.48</v>
      </c>
      <c r="E136" s="1114">
        <v>14827.99</v>
      </c>
      <c r="F136" s="1114"/>
      <c r="G136" s="1114"/>
      <c r="H136" s="1114">
        <v>97.49</v>
      </c>
      <c r="I136" s="1114"/>
      <c r="J136" s="1114"/>
      <c r="K136" s="1114"/>
      <c r="L136" s="1114"/>
      <c r="M136" s="1437">
        <v>97.49</v>
      </c>
    </row>
    <row r="137" spans="1:13" s="1605" customFormat="1">
      <c r="A137" s="644" t="s">
        <v>335</v>
      </c>
      <c r="B137" s="641" t="s">
        <v>3215</v>
      </c>
      <c r="C137" s="1114" t="s">
        <v>3227</v>
      </c>
      <c r="D137" s="1114">
        <v>1251858.6500000004</v>
      </c>
      <c r="E137" s="1114">
        <v>1107070.4200000004</v>
      </c>
      <c r="F137" s="1114"/>
      <c r="G137" s="1114"/>
      <c r="H137" s="1114">
        <v>144788.22999999989</v>
      </c>
      <c r="I137" s="1114"/>
      <c r="J137" s="1114"/>
      <c r="K137" s="1114"/>
      <c r="L137" s="1114"/>
      <c r="M137" s="1437">
        <v>144788.22999999989</v>
      </c>
    </row>
    <row r="138" spans="1:13" s="1605" customFormat="1">
      <c r="A138" s="644" t="s">
        <v>72</v>
      </c>
      <c r="B138" s="641" t="s">
        <v>3215</v>
      </c>
      <c r="C138" s="1114" t="s">
        <v>3228</v>
      </c>
      <c r="D138" s="1114">
        <v>217402.46999999997</v>
      </c>
      <c r="E138" s="1114">
        <v>107944.5</v>
      </c>
      <c r="F138" s="1114"/>
      <c r="G138" s="1114"/>
      <c r="H138" s="1114">
        <v>109457.96999999999</v>
      </c>
      <c r="I138" s="1114"/>
      <c r="J138" s="1114"/>
      <c r="K138" s="1114"/>
      <c r="L138" s="1114"/>
      <c r="M138" s="1437">
        <v>109457.96999999999</v>
      </c>
    </row>
    <row r="139" spans="1:13" s="1605" customFormat="1">
      <c r="A139" s="644" t="s">
        <v>73</v>
      </c>
      <c r="B139" s="641" t="s">
        <v>3215</v>
      </c>
      <c r="C139" s="1114" t="s">
        <v>3231</v>
      </c>
      <c r="D139" s="1114">
        <v>9038.8300000000017</v>
      </c>
      <c r="E139" s="1114">
        <v>8934.9600000000009</v>
      </c>
      <c r="F139" s="1114"/>
      <c r="G139" s="1114"/>
      <c r="H139" s="1114">
        <v>103.87000000000035</v>
      </c>
      <c r="I139" s="1114"/>
      <c r="J139" s="1114"/>
      <c r="K139" s="1114"/>
      <c r="L139" s="1114"/>
      <c r="M139" s="1437">
        <v>103.87000000000035</v>
      </c>
    </row>
    <row r="140" spans="1:13" s="1605" customFormat="1">
      <c r="A140" s="644" t="s">
        <v>74</v>
      </c>
      <c r="B140" s="641" t="s">
        <v>3215</v>
      </c>
      <c r="C140" s="1114" t="s">
        <v>3223</v>
      </c>
      <c r="D140" s="1114">
        <v>4426840.7399999984</v>
      </c>
      <c r="E140" s="1114">
        <v>2665372.6599999992</v>
      </c>
      <c r="F140" s="1114"/>
      <c r="G140" s="1114"/>
      <c r="H140" s="1114">
        <v>1761468.0799999989</v>
      </c>
      <c r="I140" s="1114"/>
      <c r="J140" s="1114"/>
      <c r="K140" s="1114"/>
      <c r="L140" s="1114"/>
      <c r="M140" s="1437">
        <v>1761468.0799999989</v>
      </c>
    </row>
    <row r="141" spans="1:13" s="1605" customFormat="1">
      <c r="A141" s="644" t="s">
        <v>75</v>
      </c>
      <c r="B141" s="641" t="s">
        <v>3215</v>
      </c>
      <c r="C141" s="1114" t="s">
        <v>3229</v>
      </c>
      <c r="D141" s="1114">
        <v>215762.25</v>
      </c>
      <c r="E141" s="1114">
        <v>190209.43</v>
      </c>
      <c r="F141" s="1114"/>
      <c r="G141" s="1114"/>
      <c r="H141" s="1114">
        <v>25552.820000000007</v>
      </c>
      <c r="I141" s="1114"/>
      <c r="J141" s="1114"/>
      <c r="K141" s="1114"/>
      <c r="L141" s="1114"/>
      <c r="M141" s="1437">
        <v>25552.820000000007</v>
      </c>
    </row>
    <row r="142" spans="1:13" s="1605" customFormat="1">
      <c r="A142" s="644" t="s">
        <v>76</v>
      </c>
      <c r="B142" s="641" t="s">
        <v>3215</v>
      </c>
      <c r="C142" s="1114" t="s">
        <v>3221</v>
      </c>
      <c r="D142" s="1114">
        <v>2236086.1199999969</v>
      </c>
      <c r="E142" s="1114">
        <v>1179085.0799999982</v>
      </c>
      <c r="F142" s="1114"/>
      <c r="G142" s="1114"/>
      <c r="H142" s="1114">
        <v>1057001.0399999989</v>
      </c>
      <c r="I142" s="1114"/>
      <c r="J142" s="1114"/>
      <c r="K142" s="1114"/>
      <c r="L142" s="1114"/>
      <c r="M142" s="1437">
        <v>1057001.0399999989</v>
      </c>
    </row>
    <row r="143" spans="1:13" s="1605" customFormat="1">
      <c r="A143" s="644" t="s">
        <v>77</v>
      </c>
      <c r="B143" s="641" t="s">
        <v>3215</v>
      </c>
      <c r="C143" s="1114" t="s">
        <v>3230</v>
      </c>
      <c r="D143" s="1114">
        <v>38066.85</v>
      </c>
      <c r="E143" s="1114">
        <v>25571.739999999998</v>
      </c>
      <c r="F143" s="1114"/>
      <c r="G143" s="1114"/>
      <c r="H143" s="1114">
        <v>12495.109999999999</v>
      </c>
      <c r="I143" s="1114"/>
      <c r="J143" s="1114"/>
      <c r="K143" s="1114"/>
      <c r="L143" s="1114"/>
      <c r="M143" s="1437">
        <v>12495.109999999999</v>
      </c>
    </row>
    <row r="144" spans="1:13" s="1605" customFormat="1">
      <c r="A144" s="644" t="s">
        <v>78</v>
      </c>
      <c r="B144" s="641" t="s">
        <v>3216</v>
      </c>
      <c r="C144" s="1114" t="s">
        <v>3227</v>
      </c>
      <c r="D144" s="1114">
        <v>139317.28000000003</v>
      </c>
      <c r="E144" s="1114">
        <v>121290.40999999999</v>
      </c>
      <c r="F144" s="1114"/>
      <c r="G144" s="1114"/>
      <c r="H144" s="1114">
        <v>18026.870000000017</v>
      </c>
      <c r="I144" s="1114"/>
      <c r="J144" s="1114"/>
      <c r="K144" s="1114"/>
      <c r="L144" s="1114"/>
      <c r="M144" s="1437">
        <v>18026.870000000017</v>
      </c>
    </row>
    <row r="145" spans="1:13" s="1605" customFormat="1">
      <c r="A145" s="644" t="s">
        <v>79</v>
      </c>
      <c r="B145" s="641" t="s">
        <v>3216</v>
      </c>
      <c r="C145" s="1114" t="s">
        <v>3228</v>
      </c>
      <c r="D145" s="1114">
        <v>65504.53</v>
      </c>
      <c r="E145" s="1114">
        <v>30179.29</v>
      </c>
      <c r="F145" s="1114"/>
      <c r="G145" s="1114"/>
      <c r="H145" s="1114">
        <v>35325.24</v>
      </c>
      <c r="I145" s="1114"/>
      <c r="J145" s="1114"/>
      <c r="K145" s="1114"/>
      <c r="L145" s="1114"/>
      <c r="M145" s="1437">
        <v>35325.24</v>
      </c>
    </row>
    <row r="146" spans="1:13" s="1605" customFormat="1">
      <c r="A146" s="644" t="s">
        <v>80</v>
      </c>
      <c r="B146" s="641" t="s">
        <v>3216</v>
      </c>
      <c r="C146" s="1114" t="s">
        <v>3223</v>
      </c>
      <c r="D146" s="1114">
        <v>676086.5199999999</v>
      </c>
      <c r="E146" s="1114">
        <v>469529.29000000004</v>
      </c>
      <c r="F146" s="1114"/>
      <c r="G146" s="1114"/>
      <c r="H146" s="1114">
        <v>206557.22999999986</v>
      </c>
      <c r="I146" s="1114"/>
      <c r="J146" s="1114"/>
      <c r="K146" s="1114"/>
      <c r="L146" s="1114"/>
      <c r="M146" s="1437">
        <v>206557.22999999986</v>
      </c>
    </row>
    <row r="147" spans="1:13" s="1605" customFormat="1">
      <c r="A147" s="644" t="s">
        <v>81</v>
      </c>
      <c r="B147" s="641" t="s">
        <v>3216</v>
      </c>
      <c r="C147" s="1114" t="s">
        <v>3237</v>
      </c>
      <c r="D147" s="1114">
        <v>2834.7799999999997</v>
      </c>
      <c r="E147" s="1114">
        <v>2657.0600000000004</v>
      </c>
      <c r="F147" s="1114"/>
      <c r="G147" s="1114"/>
      <c r="H147" s="1114">
        <v>177.71999999999935</v>
      </c>
      <c r="I147" s="1114"/>
      <c r="J147" s="1114"/>
      <c r="K147" s="1114"/>
      <c r="L147" s="1114"/>
      <c r="M147" s="1437">
        <v>177.71999999999935</v>
      </c>
    </row>
    <row r="148" spans="1:13" s="1605" customFormat="1">
      <c r="A148" s="644" t="s">
        <v>82</v>
      </c>
      <c r="B148" s="641" t="s">
        <v>3216</v>
      </c>
      <c r="C148" s="1114" t="s">
        <v>3229</v>
      </c>
      <c r="D148" s="1114">
        <v>14538.9</v>
      </c>
      <c r="E148" s="1114">
        <v>1817.1399999999999</v>
      </c>
      <c r="F148" s="1114"/>
      <c r="G148" s="1114"/>
      <c r="H148" s="1114">
        <v>12721.76</v>
      </c>
      <c r="I148" s="1114"/>
      <c r="J148" s="1114"/>
      <c r="K148" s="1114"/>
      <c r="L148" s="1114"/>
      <c r="M148" s="1437">
        <v>12721.76</v>
      </c>
    </row>
    <row r="149" spans="1:13" s="1605" customFormat="1">
      <c r="A149" s="644" t="s">
        <v>83</v>
      </c>
      <c r="B149" s="641" t="s">
        <v>3216</v>
      </c>
      <c r="C149" s="1114" t="s">
        <v>3221</v>
      </c>
      <c r="D149" s="1114">
        <v>320142.21000000002</v>
      </c>
      <c r="E149" s="1114">
        <v>152872.92000000007</v>
      </c>
      <c r="F149" s="1114"/>
      <c r="G149" s="1114"/>
      <c r="H149" s="1114">
        <v>167269.28999999998</v>
      </c>
      <c r="I149" s="1114"/>
      <c r="J149" s="1114"/>
      <c r="K149" s="1114"/>
      <c r="L149" s="1114"/>
      <c r="M149" s="1437">
        <v>167269.28999999998</v>
      </c>
    </row>
    <row r="150" spans="1:13" s="1605" customFormat="1">
      <c r="A150" s="644" t="s">
        <v>84</v>
      </c>
      <c r="B150" s="641" t="s">
        <v>3216</v>
      </c>
      <c r="C150" s="1114" t="s">
        <v>3230</v>
      </c>
      <c r="D150" s="1114">
        <v>595.35</v>
      </c>
      <c r="E150" s="1114">
        <v>595.35</v>
      </c>
      <c r="F150" s="1114"/>
      <c r="G150" s="1114"/>
      <c r="H150" s="1114">
        <v>0</v>
      </c>
      <c r="I150" s="1114"/>
      <c r="J150" s="1114"/>
      <c r="K150" s="1114"/>
      <c r="L150" s="1114"/>
      <c r="M150" s="1437">
        <v>0</v>
      </c>
    </row>
    <row r="151" spans="1:13" s="1605" customFormat="1">
      <c r="A151" s="644" t="s">
        <v>85</v>
      </c>
      <c r="B151" s="1621" t="s">
        <v>3217</v>
      </c>
      <c r="C151" s="1607" t="s">
        <v>3227</v>
      </c>
      <c r="D151" s="1607">
        <v>1114925.8100000005</v>
      </c>
      <c r="E151" s="1607">
        <v>992152.89999999979</v>
      </c>
      <c r="F151" s="1607"/>
      <c r="G151" s="1607"/>
      <c r="H151" s="1607">
        <v>122772.91000000059</v>
      </c>
      <c r="I151" s="1607"/>
      <c r="J151" s="1607"/>
      <c r="K151" s="1607"/>
      <c r="L151" s="1607"/>
      <c r="M151" s="1608">
        <v>122772.91000000059</v>
      </c>
    </row>
    <row r="152" spans="1:13" s="1605" customFormat="1">
      <c r="A152" s="644" t="s">
        <v>86</v>
      </c>
      <c r="B152" s="1621" t="s">
        <v>3217</v>
      </c>
      <c r="C152" s="1607" t="s">
        <v>3228</v>
      </c>
      <c r="D152" s="1607">
        <v>129955</v>
      </c>
      <c r="E152" s="1607">
        <v>100929.62</v>
      </c>
      <c r="F152" s="1607"/>
      <c r="G152" s="1607"/>
      <c r="H152" s="1607">
        <v>29025.37999999999</v>
      </c>
      <c r="I152" s="1607"/>
      <c r="J152" s="1607"/>
      <c r="K152" s="1607"/>
      <c r="L152" s="1607"/>
      <c r="M152" s="1608">
        <v>29025.37999999999</v>
      </c>
    </row>
    <row r="153" spans="1:13" s="1605" customFormat="1">
      <c r="A153" s="644" t="s">
        <v>87</v>
      </c>
      <c r="B153" s="1621" t="s">
        <v>3217</v>
      </c>
      <c r="C153" s="1607" t="s">
        <v>3553</v>
      </c>
      <c r="D153" s="1607">
        <v>104.45</v>
      </c>
      <c r="E153" s="1607">
        <v>104.45</v>
      </c>
      <c r="F153" s="1607"/>
      <c r="G153" s="1607"/>
      <c r="H153" s="1607">
        <v>0</v>
      </c>
      <c r="I153" s="1607"/>
      <c r="J153" s="1607"/>
      <c r="K153" s="1607"/>
      <c r="L153" s="1607"/>
      <c r="M153" s="1608">
        <v>0</v>
      </c>
    </row>
    <row r="154" spans="1:13" s="1605" customFormat="1">
      <c r="A154" s="644" t="s">
        <v>2216</v>
      </c>
      <c r="B154" s="1621" t="s">
        <v>3217</v>
      </c>
      <c r="C154" s="1607" t="s">
        <v>3231</v>
      </c>
      <c r="D154" s="1607">
        <v>2466.48</v>
      </c>
      <c r="E154" s="1607">
        <v>2448.15</v>
      </c>
      <c r="F154" s="1607"/>
      <c r="G154" s="1607"/>
      <c r="H154" s="1607">
        <v>18.330000000000041</v>
      </c>
      <c r="I154" s="1607"/>
      <c r="J154" s="1607"/>
      <c r="K154" s="1607"/>
      <c r="L154" s="1607"/>
      <c r="M154" s="1608">
        <v>18.330000000000041</v>
      </c>
    </row>
    <row r="155" spans="1:13" s="1605" customFormat="1">
      <c r="A155" s="644" t="s">
        <v>2218</v>
      </c>
      <c r="B155" s="1621" t="s">
        <v>3217</v>
      </c>
      <c r="C155" s="1607" t="s">
        <v>3223</v>
      </c>
      <c r="D155" s="1607">
        <v>2923577.9500000007</v>
      </c>
      <c r="E155" s="1607">
        <v>1889282.9100000008</v>
      </c>
      <c r="F155" s="1607"/>
      <c r="G155" s="1607"/>
      <c r="H155" s="1607">
        <v>1034295.0399999997</v>
      </c>
      <c r="I155" s="1607"/>
      <c r="J155" s="1607"/>
      <c r="K155" s="1607"/>
      <c r="L155" s="1607"/>
      <c r="M155" s="1608">
        <v>1034295.0399999997</v>
      </c>
    </row>
    <row r="156" spans="1:13" s="1605" customFormat="1">
      <c r="A156" s="644" t="s">
        <v>2220</v>
      </c>
      <c r="B156" s="1621" t="s">
        <v>3217</v>
      </c>
      <c r="C156" s="1607" t="s">
        <v>3229</v>
      </c>
      <c r="D156" s="1607">
        <v>157325.26</v>
      </c>
      <c r="E156" s="1607">
        <v>52996.19</v>
      </c>
      <c r="F156" s="1607"/>
      <c r="G156" s="1607"/>
      <c r="H156" s="1607">
        <v>104329.07</v>
      </c>
      <c r="I156" s="1607"/>
      <c r="J156" s="1607"/>
      <c r="K156" s="1607"/>
      <c r="L156" s="1607"/>
      <c r="M156" s="1608">
        <v>104329.07</v>
      </c>
    </row>
    <row r="157" spans="1:13" s="1605" customFormat="1">
      <c r="A157" s="644" t="s">
        <v>2223</v>
      </c>
      <c r="B157" s="1621" t="s">
        <v>3217</v>
      </c>
      <c r="C157" s="1607" t="s">
        <v>3221</v>
      </c>
      <c r="D157" s="1607">
        <v>1626960.3400000036</v>
      </c>
      <c r="E157" s="1607">
        <v>836913.49000000057</v>
      </c>
      <c r="F157" s="1607"/>
      <c r="G157" s="1607"/>
      <c r="H157" s="1607">
        <v>790046.850000003</v>
      </c>
      <c r="I157" s="1607"/>
      <c r="J157" s="1607"/>
      <c r="K157" s="1607"/>
      <c r="L157" s="1607"/>
      <c r="M157" s="1608">
        <v>790046.850000003</v>
      </c>
    </row>
    <row r="158" spans="1:13" s="1605" customFormat="1">
      <c r="A158" s="644" t="s">
        <v>2577</v>
      </c>
      <c r="B158" s="1621" t="s">
        <v>3589</v>
      </c>
      <c r="C158" s="1607" t="s">
        <v>3223</v>
      </c>
      <c r="D158" s="1607">
        <v>10047.4</v>
      </c>
      <c r="E158" s="1607">
        <v>3354.36</v>
      </c>
      <c r="F158" s="1607"/>
      <c r="G158" s="1607"/>
      <c r="H158" s="1607">
        <v>6693.0399999999991</v>
      </c>
      <c r="I158" s="1607"/>
      <c r="J158" s="1607"/>
      <c r="K158" s="1607"/>
      <c r="L158" s="1607"/>
      <c r="M158" s="1608">
        <v>6693.0399999999991</v>
      </c>
    </row>
    <row r="159" spans="1:13" s="1605" customFormat="1">
      <c r="A159" s="1618" t="s">
        <v>2580</v>
      </c>
      <c r="B159" s="1621" t="s">
        <v>3590</v>
      </c>
      <c r="C159" s="1607" t="s">
        <v>3223</v>
      </c>
      <c r="D159" s="1607">
        <v>14233.5</v>
      </c>
      <c r="E159" s="1607">
        <v>10169.26</v>
      </c>
      <c r="F159" s="1607"/>
      <c r="G159" s="1607"/>
      <c r="H159" s="1607">
        <v>4064.24</v>
      </c>
      <c r="I159" s="1607"/>
      <c r="J159" s="1607"/>
      <c r="K159" s="1607"/>
      <c r="L159" s="1607"/>
      <c r="M159" s="1608">
        <v>4064.24</v>
      </c>
    </row>
    <row r="160" spans="1:13" s="1605" customFormat="1">
      <c r="A160" s="1618" t="s">
        <v>2583</v>
      </c>
      <c r="B160" s="1621" t="s">
        <v>3591</v>
      </c>
      <c r="C160" s="1607" t="s">
        <v>3223</v>
      </c>
      <c r="D160" s="1607">
        <v>527.07000000000005</v>
      </c>
      <c r="E160" s="1607">
        <v>350.5</v>
      </c>
      <c r="F160" s="1607"/>
      <c r="G160" s="1607"/>
      <c r="H160" s="1607">
        <v>176.57000000000005</v>
      </c>
      <c r="I160" s="1607"/>
      <c r="J160" s="1607"/>
      <c r="K160" s="1607"/>
      <c r="L160" s="1607"/>
      <c r="M160" s="1608">
        <v>176.57000000000005</v>
      </c>
    </row>
    <row r="161" spans="1:15" s="1605" customFormat="1">
      <c r="A161" s="1618" t="s">
        <v>2587</v>
      </c>
      <c r="B161" s="1621" t="s">
        <v>3592</v>
      </c>
      <c r="C161" s="1607" t="s">
        <v>3223</v>
      </c>
      <c r="D161" s="1607">
        <v>1906.42</v>
      </c>
      <c r="E161" s="1607">
        <v>619.59</v>
      </c>
      <c r="F161" s="1607"/>
      <c r="G161" s="1607"/>
      <c r="H161" s="1607">
        <v>1286.83</v>
      </c>
      <c r="I161" s="1607"/>
      <c r="J161" s="1607"/>
      <c r="K161" s="1607"/>
      <c r="L161" s="1607"/>
      <c r="M161" s="1608">
        <v>1286.83</v>
      </c>
    </row>
    <row r="162" spans="1:15" s="1605" customFormat="1">
      <c r="A162" s="1618" t="s">
        <v>2590</v>
      </c>
      <c r="B162" s="1621" t="s">
        <v>3592</v>
      </c>
      <c r="C162" s="1607" t="s">
        <v>3221</v>
      </c>
      <c r="D162" s="1607">
        <v>358.44</v>
      </c>
      <c r="E162" s="1607">
        <v>155.32</v>
      </c>
      <c r="F162" s="1607"/>
      <c r="G162" s="1607"/>
      <c r="H162" s="1607">
        <v>203.12</v>
      </c>
      <c r="I162" s="1607"/>
      <c r="J162" s="1607"/>
      <c r="K162" s="1607"/>
      <c r="L162" s="1607"/>
      <c r="M162" s="1608">
        <v>203.12</v>
      </c>
    </row>
    <row r="163" spans="1:15" s="1605" customFormat="1">
      <c r="A163" s="1618" t="s">
        <v>2593</v>
      </c>
      <c r="B163" s="641"/>
      <c r="C163" s="1609"/>
      <c r="D163" s="1114"/>
      <c r="E163" s="1114"/>
      <c r="F163" s="1114"/>
      <c r="G163" s="1114"/>
      <c r="H163" s="1114"/>
      <c r="I163" s="1114"/>
      <c r="J163" s="1114"/>
      <c r="K163" s="1114"/>
      <c r="L163" s="1114"/>
      <c r="M163" s="1437"/>
    </row>
    <row r="164" spans="1:15" s="1605" customFormat="1">
      <c r="A164" s="1618" t="s">
        <v>1977</v>
      </c>
      <c r="B164" s="641"/>
      <c r="C164" s="1609"/>
      <c r="D164" s="1114"/>
      <c r="E164" s="1114"/>
      <c r="F164" s="1114"/>
      <c r="G164" s="1114"/>
      <c r="H164" s="1114"/>
      <c r="I164" s="1114"/>
      <c r="J164" s="1114"/>
      <c r="K164" s="1114"/>
      <c r="L164" s="1114"/>
      <c r="M164" s="1437"/>
    </row>
    <row r="165" spans="1:15" s="1605" customFormat="1">
      <c r="A165" s="1618" t="s">
        <v>1979</v>
      </c>
      <c r="B165" s="641"/>
      <c r="C165" s="1609"/>
      <c r="D165" s="1114"/>
      <c r="E165" s="1114"/>
      <c r="F165" s="1114"/>
      <c r="G165" s="1114"/>
      <c r="H165" s="1114"/>
      <c r="I165" s="1114"/>
      <c r="J165" s="1114"/>
      <c r="K165" s="1114"/>
      <c r="L165" s="1114"/>
      <c r="M165" s="1437"/>
    </row>
    <row r="166" spans="1:15" s="1605" customFormat="1">
      <c r="A166" s="1618" t="s">
        <v>1980</v>
      </c>
      <c r="B166" s="641"/>
      <c r="C166" s="1609"/>
      <c r="D166" s="1114"/>
      <c r="E166" s="1114"/>
      <c r="F166" s="1114"/>
      <c r="G166" s="1114"/>
      <c r="H166" s="1114"/>
      <c r="I166" s="1114"/>
      <c r="J166" s="1114"/>
      <c r="K166" s="1114"/>
      <c r="L166" s="1114"/>
      <c r="M166" s="1437"/>
    </row>
    <row r="167" spans="1:15" s="1605" customFormat="1">
      <c r="A167" s="1618" t="s">
        <v>1984</v>
      </c>
      <c r="B167" s="641"/>
      <c r="C167" s="1609"/>
      <c r="D167" s="1114"/>
      <c r="E167" s="1114"/>
      <c r="F167" s="1114"/>
      <c r="G167" s="1114"/>
      <c r="H167" s="1114"/>
      <c r="I167" s="1114"/>
      <c r="J167" s="1114"/>
      <c r="K167" s="1114"/>
      <c r="L167" s="1114"/>
      <c r="M167" s="1437"/>
    </row>
    <row r="168" spans="1:15" s="1605" customFormat="1">
      <c r="A168" s="644"/>
      <c r="B168" s="641" t="s">
        <v>2989</v>
      </c>
      <c r="C168" s="1609"/>
      <c r="D168" s="1114">
        <f>SUM(D129:D166)+SUM(D70:D108)</f>
        <v>33340631.149999999</v>
      </c>
      <c r="E168" s="1114">
        <f>SUM(E129:E166)+SUM(E70:E108)</f>
        <v>21673128.839999996</v>
      </c>
      <c r="F168" s="1114"/>
      <c r="G168" s="1114"/>
      <c r="H168" s="1114">
        <f>SUM(H129:H166)+SUM(H70:H108)</f>
        <v>11667502.310000001</v>
      </c>
      <c r="I168" s="1114"/>
      <c r="J168" s="1114"/>
      <c r="K168" s="1114"/>
      <c r="L168" s="1114"/>
      <c r="M168" s="1114">
        <f>SUM(M129:M166)+SUM(M70:M108)</f>
        <v>11667502.310000001</v>
      </c>
    </row>
    <row r="169" spans="1:15" s="1605" customFormat="1">
      <c r="A169" s="644" t="s">
        <v>1561</v>
      </c>
      <c r="B169" s="641"/>
      <c r="C169" s="1609"/>
      <c r="D169" s="1114"/>
      <c r="E169" s="1114"/>
      <c r="F169" s="1114"/>
      <c r="G169" s="1114"/>
      <c r="H169" s="1114"/>
      <c r="I169" s="1114"/>
      <c r="J169" s="1114"/>
      <c r="K169" s="1114"/>
      <c r="L169" s="1114"/>
      <c r="M169" s="1437"/>
    </row>
    <row r="170" spans="1:15" s="1605" customFormat="1" ht="16" thickBot="1">
      <c r="A170" s="1316"/>
      <c r="B170" s="1317"/>
      <c r="C170" s="1619"/>
      <c r="D170" s="1317"/>
      <c r="E170" s="1317"/>
      <c r="F170" s="1317"/>
      <c r="G170" s="1317"/>
      <c r="H170" s="1317"/>
      <c r="I170" s="1317"/>
      <c r="J170" s="1317"/>
      <c r="K170" s="1317"/>
      <c r="L170" s="1317"/>
      <c r="M170" s="1317"/>
    </row>
    <row r="171" spans="1:15" s="1605" customFormat="1">
      <c r="A171" s="1225" t="s">
        <v>2557</v>
      </c>
      <c r="B171" s="570"/>
      <c r="C171" s="1592"/>
      <c r="D171" s="1620"/>
      <c r="E171" s="1620"/>
      <c r="F171" s="568"/>
      <c r="G171" s="568"/>
      <c r="H171" s="1620"/>
      <c r="I171" s="568"/>
      <c r="J171" s="568"/>
      <c r="K171" s="568"/>
      <c r="L171" s="568"/>
      <c r="M171" s="568"/>
    </row>
    <row r="172" spans="1:15" s="1605" customFormat="1">
      <c r="A172" s="2070" t="s">
        <v>3370</v>
      </c>
      <c r="B172" s="2070"/>
      <c r="C172" s="2070"/>
      <c r="D172" s="2070"/>
      <c r="E172" s="2070"/>
      <c r="F172" s="2070"/>
      <c r="G172" s="2070"/>
      <c r="H172" s="2070"/>
      <c r="I172" s="2070"/>
      <c r="J172" s="2070"/>
      <c r="K172" s="2070"/>
      <c r="L172" s="2070"/>
      <c r="M172" s="2070"/>
    </row>
    <row r="173" spans="1:15" s="1605" customFormat="1">
      <c r="B173" s="570"/>
      <c r="C173" s="1592"/>
      <c r="D173" s="570"/>
      <c r="E173" s="570"/>
      <c r="F173" s="570"/>
      <c r="G173" s="570"/>
      <c r="H173" s="570"/>
      <c r="I173" s="570"/>
      <c r="J173" s="570"/>
      <c r="K173" s="570"/>
      <c r="L173" s="570"/>
      <c r="M173" s="570"/>
    </row>
    <row r="174" spans="1:15" s="1605" customFormat="1" ht="18" thickBot="1">
      <c r="A174" s="581" t="str">
        <f>+CONAMEDATE7</f>
        <v>Annual Report of VERIZON NEW YORK INC.                                                                 For the period ending DECEMBER 31, 2021</v>
      </c>
      <c r="B174" s="568"/>
      <c r="C174" s="1589"/>
      <c r="D174" s="568"/>
      <c r="E174" s="568"/>
      <c r="F174" s="568"/>
      <c r="G174" s="568"/>
      <c r="H174" s="568"/>
      <c r="I174" s="568"/>
      <c r="J174" s="568"/>
      <c r="K174" s="568"/>
      <c r="L174" s="568"/>
      <c r="M174" s="568"/>
      <c r="N174" s="568"/>
      <c r="O174" s="568"/>
    </row>
    <row r="175" spans="1:15" s="1605" customFormat="1">
      <c r="A175" s="1488"/>
      <c r="B175" s="1416"/>
      <c r="C175" s="1590"/>
      <c r="D175" s="1416"/>
      <c r="E175" s="1416"/>
      <c r="F175" s="1416"/>
      <c r="G175" s="1416"/>
      <c r="H175" s="1416"/>
      <c r="I175" s="1591"/>
      <c r="J175" s="1416"/>
      <c r="K175" s="1416"/>
      <c r="L175" s="1416"/>
      <c r="M175" s="1489"/>
      <c r="N175" s="568"/>
      <c r="O175" s="568"/>
    </row>
    <row r="176" spans="1:15" s="1605" customFormat="1" ht="18">
      <c r="A176" s="578"/>
      <c r="B176" s="1214" t="s">
        <v>1536</v>
      </c>
      <c r="C176" s="1592"/>
      <c r="D176" s="570"/>
      <c r="E176" s="570"/>
      <c r="F176" s="1179"/>
      <c r="G176" s="570"/>
      <c r="H176" s="570"/>
      <c r="I176" s="570"/>
      <c r="J176" s="570"/>
      <c r="K176" s="570"/>
      <c r="L176" s="570"/>
      <c r="M176" s="571"/>
      <c r="N176" s="568"/>
      <c r="O176" s="568"/>
    </row>
    <row r="177" spans="1:15" s="1605" customFormat="1">
      <c r="A177" s="578"/>
      <c r="B177" s="568"/>
      <c r="C177" s="1589"/>
      <c r="D177" s="568"/>
      <c r="E177" s="568"/>
      <c r="F177" s="568"/>
      <c r="G177" s="568"/>
      <c r="H177" s="568"/>
      <c r="I177" s="568"/>
      <c r="J177" s="568"/>
      <c r="K177" s="568"/>
      <c r="L177" s="568"/>
      <c r="M177" s="580"/>
      <c r="N177" s="568"/>
      <c r="O177" s="568"/>
    </row>
    <row r="178" spans="1:15" s="1605" customFormat="1">
      <c r="A178" s="1593" t="s">
        <v>1537</v>
      </c>
      <c r="B178" s="568" t="s">
        <v>1538</v>
      </c>
      <c r="C178" s="1589"/>
      <c r="D178" s="568"/>
      <c r="E178" s="568"/>
      <c r="F178" s="568" t="s">
        <v>1539</v>
      </c>
      <c r="G178" s="568"/>
      <c r="H178" s="568"/>
      <c r="I178" s="568"/>
      <c r="J178" s="568"/>
      <c r="K178" s="568"/>
      <c r="L178" s="568"/>
      <c r="M178" s="580"/>
      <c r="N178" s="568"/>
      <c r="O178" s="568"/>
    </row>
    <row r="179" spans="1:15" s="1605" customFormat="1">
      <c r="A179" s="578"/>
      <c r="B179" s="568" t="s">
        <v>1540</v>
      </c>
      <c r="C179" s="1589"/>
      <c r="D179" s="568"/>
      <c r="E179" s="568"/>
      <c r="F179" s="568" t="s">
        <v>1541</v>
      </c>
      <c r="G179" s="568"/>
      <c r="H179" s="568"/>
      <c r="I179" s="568"/>
      <c r="J179" s="568"/>
      <c r="K179" s="568"/>
      <c r="L179" s="568"/>
      <c r="M179" s="580"/>
      <c r="N179" s="568"/>
      <c r="O179" s="568"/>
    </row>
    <row r="180" spans="1:15" s="1605" customFormat="1">
      <c r="A180" s="578"/>
      <c r="B180" s="568"/>
      <c r="C180" s="1589"/>
      <c r="D180" s="568"/>
      <c r="E180" s="568"/>
      <c r="F180" s="568" t="s">
        <v>1542</v>
      </c>
      <c r="G180" s="568"/>
      <c r="H180" s="568"/>
      <c r="I180" s="568"/>
      <c r="J180" s="568"/>
      <c r="K180" s="568"/>
      <c r="L180" s="568"/>
      <c r="M180" s="580"/>
      <c r="N180" s="568"/>
      <c r="O180" s="568"/>
    </row>
    <row r="181" spans="1:15" s="1605" customFormat="1">
      <c r="A181" s="1593" t="s">
        <v>1543</v>
      </c>
      <c r="B181" s="568" t="s">
        <v>1544</v>
      </c>
      <c r="C181" s="1589"/>
      <c r="D181" s="568"/>
      <c r="E181" s="568"/>
      <c r="F181" s="568" t="s">
        <v>1545</v>
      </c>
      <c r="G181" s="568"/>
      <c r="H181" s="568"/>
      <c r="I181" s="568"/>
      <c r="J181" s="568"/>
      <c r="K181" s="568"/>
      <c r="L181" s="568"/>
      <c r="M181" s="580"/>
      <c r="N181" s="568"/>
      <c r="O181" s="568"/>
    </row>
    <row r="182" spans="1:15" s="1605" customFormat="1">
      <c r="A182" s="578"/>
      <c r="B182" s="568" t="s">
        <v>1546</v>
      </c>
      <c r="C182" s="1589"/>
      <c r="D182" s="568"/>
      <c r="E182" s="568"/>
      <c r="F182" s="568"/>
      <c r="G182" s="568"/>
      <c r="H182" s="568"/>
      <c r="I182" s="568"/>
      <c r="J182" s="568"/>
      <c r="K182" s="568"/>
      <c r="L182" s="568"/>
      <c r="M182" s="580"/>
      <c r="N182" s="568"/>
      <c r="O182" s="568"/>
    </row>
    <row r="183" spans="1:15" s="1605" customFormat="1">
      <c r="A183" s="635"/>
      <c r="B183" s="638" t="s">
        <v>1547</v>
      </c>
      <c r="C183" s="1594" t="s">
        <v>1548</v>
      </c>
      <c r="D183" s="638" t="s">
        <v>1549</v>
      </c>
      <c r="E183" s="638" t="s">
        <v>1550</v>
      </c>
      <c r="F183" s="1222" t="s">
        <v>45</v>
      </c>
      <c r="G183" s="1595"/>
      <c r="H183" s="638" t="s">
        <v>1551</v>
      </c>
      <c r="I183" s="638" t="s">
        <v>1552</v>
      </c>
      <c r="J183" s="1222"/>
      <c r="K183" s="1595"/>
      <c r="L183" s="1222" t="s">
        <v>1553</v>
      </c>
      <c r="M183" s="1596"/>
      <c r="N183" s="568"/>
      <c r="O183" s="568"/>
    </row>
    <row r="184" spans="1:15" s="1605" customFormat="1">
      <c r="A184" s="644"/>
      <c r="B184" s="642" t="s">
        <v>1554</v>
      </c>
      <c r="C184" s="1597" t="s">
        <v>47</v>
      </c>
      <c r="D184" s="642" t="s">
        <v>1555</v>
      </c>
      <c r="E184" s="642" t="s">
        <v>1556</v>
      </c>
      <c r="F184" s="570" t="s">
        <v>1209</v>
      </c>
      <c r="G184" s="643"/>
      <c r="H184" s="642" t="s">
        <v>1557</v>
      </c>
      <c r="I184" s="642" t="s">
        <v>1558</v>
      </c>
      <c r="J184" s="570" t="s">
        <v>1559</v>
      </c>
      <c r="K184" s="643"/>
      <c r="L184" s="570" t="s">
        <v>1560</v>
      </c>
      <c r="M184" s="571"/>
      <c r="N184" s="568"/>
      <c r="O184" s="568"/>
    </row>
    <row r="185" spans="1:15" s="1605" customFormat="1">
      <c r="A185" s="644"/>
      <c r="B185" s="1598" t="s">
        <v>462</v>
      </c>
      <c r="C185" s="1599" t="s">
        <v>463</v>
      </c>
      <c r="D185" s="1598" t="s">
        <v>464</v>
      </c>
      <c r="E185" s="1598" t="s">
        <v>61</v>
      </c>
      <c r="F185" s="1521" t="s">
        <v>62</v>
      </c>
      <c r="G185" s="1600"/>
      <c r="H185" s="1598" t="s">
        <v>63</v>
      </c>
      <c r="I185" s="1598" t="s">
        <v>64</v>
      </c>
      <c r="J185" s="1521" t="s">
        <v>65</v>
      </c>
      <c r="K185" s="1600"/>
      <c r="L185" s="1521" t="s">
        <v>66</v>
      </c>
      <c r="M185" s="1601"/>
      <c r="N185" s="568"/>
      <c r="O185" s="568"/>
    </row>
    <row r="186" spans="1:15" s="1605" customFormat="1">
      <c r="A186" s="644" t="s">
        <v>35</v>
      </c>
      <c r="B186" s="641"/>
      <c r="C186" s="1602"/>
      <c r="D186" s="641"/>
      <c r="E186" s="1583"/>
      <c r="F186" s="1568" t="s">
        <v>1548</v>
      </c>
      <c r="G186" s="641"/>
      <c r="H186" s="641"/>
      <c r="I186" s="1583"/>
      <c r="J186" s="1603" t="s">
        <v>1548</v>
      </c>
      <c r="K186" s="1223"/>
      <c r="L186" s="1604" t="s">
        <v>1548</v>
      </c>
      <c r="M186" s="580"/>
      <c r="N186" s="568"/>
      <c r="O186" s="568"/>
    </row>
    <row r="187" spans="1:15" s="1605" customFormat="1">
      <c r="A187" s="644" t="s">
        <v>47</v>
      </c>
      <c r="B187" s="641"/>
      <c r="C187" s="1602"/>
      <c r="D187" s="641"/>
      <c r="E187" s="642" t="s">
        <v>1859</v>
      </c>
      <c r="F187" s="642" t="s">
        <v>47</v>
      </c>
      <c r="G187" s="642" t="s">
        <v>1859</v>
      </c>
      <c r="H187" s="642" t="s">
        <v>1859</v>
      </c>
      <c r="I187" s="641"/>
      <c r="J187" s="642" t="s">
        <v>47</v>
      </c>
      <c r="K187" s="642" t="s">
        <v>1859</v>
      </c>
      <c r="L187" s="642" t="s">
        <v>47</v>
      </c>
      <c r="M187" s="645" t="s">
        <v>1859</v>
      </c>
      <c r="N187" s="568"/>
      <c r="O187" s="568"/>
    </row>
    <row r="188" spans="1:15" s="1605" customFormat="1">
      <c r="A188" s="644" t="s">
        <v>466</v>
      </c>
      <c r="B188" s="641"/>
      <c r="C188" s="1609"/>
      <c r="D188" s="1114"/>
      <c r="E188" s="1114"/>
      <c r="F188" s="1114"/>
      <c r="G188" s="1114"/>
      <c r="H188" s="1114"/>
      <c r="I188" s="1114"/>
      <c r="J188" s="1114"/>
      <c r="K188" s="1114"/>
      <c r="L188" s="1114"/>
      <c r="M188" s="1437"/>
    </row>
    <row r="189" spans="1:15" s="1605" customFormat="1">
      <c r="A189" s="644" t="s">
        <v>955</v>
      </c>
      <c r="B189" s="641"/>
      <c r="C189" s="1609"/>
      <c r="D189" s="1114"/>
      <c r="E189" s="1114"/>
      <c r="F189" s="1114"/>
      <c r="G189" s="1114"/>
      <c r="H189" s="1114"/>
      <c r="I189" s="1114"/>
      <c r="J189" s="1114"/>
      <c r="K189" s="1114"/>
      <c r="L189" s="1114"/>
      <c r="M189" s="1437"/>
    </row>
    <row r="190" spans="1:15" s="1605" customFormat="1">
      <c r="A190" s="644" t="s">
        <v>1195</v>
      </c>
      <c r="B190" s="641"/>
      <c r="C190" s="1609"/>
      <c r="D190" s="1114"/>
      <c r="E190" s="1114"/>
      <c r="F190" s="1114"/>
      <c r="G190" s="1114"/>
      <c r="H190" s="1114"/>
      <c r="I190" s="1114"/>
      <c r="J190" s="1114"/>
      <c r="K190" s="1114"/>
      <c r="L190" s="1114"/>
      <c r="M190" s="1437"/>
    </row>
    <row r="191" spans="1:15" s="1605" customFormat="1">
      <c r="A191" s="644" t="s">
        <v>70</v>
      </c>
      <c r="B191" s="641"/>
      <c r="C191" s="1609"/>
      <c r="D191" s="1114"/>
      <c r="E191" s="1114"/>
      <c r="F191" s="1114"/>
      <c r="G191" s="1114"/>
      <c r="H191" s="1114"/>
      <c r="I191" s="1114"/>
      <c r="J191" s="1114"/>
      <c r="K191" s="1114"/>
      <c r="L191" s="1114"/>
      <c r="M191" s="1437"/>
    </row>
    <row r="192" spans="1:15" s="1605" customFormat="1">
      <c r="A192" s="644" t="s">
        <v>71</v>
      </c>
      <c r="B192" s="641"/>
      <c r="C192" s="1609"/>
      <c r="D192" s="1114"/>
      <c r="E192" s="1114"/>
      <c r="F192" s="1114"/>
      <c r="G192" s="1114"/>
      <c r="H192" s="1114"/>
      <c r="I192" s="1114"/>
      <c r="J192" s="1114"/>
      <c r="K192" s="1114"/>
      <c r="L192" s="1114"/>
      <c r="M192" s="1437"/>
    </row>
    <row r="193" spans="1:13" s="1605" customFormat="1">
      <c r="A193" s="644" t="s">
        <v>474</v>
      </c>
      <c r="B193" s="641"/>
      <c r="C193" s="1609"/>
      <c r="D193" s="1114"/>
      <c r="E193" s="1114"/>
      <c r="F193" s="1114"/>
      <c r="G193" s="1114"/>
      <c r="H193" s="1114"/>
      <c r="I193" s="1114"/>
      <c r="J193" s="1114"/>
      <c r="K193" s="1114"/>
      <c r="L193" s="1114"/>
      <c r="M193" s="1437"/>
    </row>
    <row r="194" spans="1:13" s="1605" customFormat="1">
      <c r="A194" s="644" t="s">
        <v>477</v>
      </c>
      <c r="B194" s="641"/>
      <c r="C194" s="1609"/>
      <c r="D194" s="1114"/>
      <c r="E194" s="1114"/>
      <c r="F194" s="1114"/>
      <c r="G194" s="1114"/>
      <c r="H194" s="1114"/>
      <c r="I194" s="1114"/>
      <c r="J194" s="1114"/>
      <c r="K194" s="1114"/>
      <c r="L194" s="1114"/>
      <c r="M194" s="1437"/>
    </row>
    <row r="195" spans="1:13" s="1605" customFormat="1">
      <c r="A195" s="644" t="s">
        <v>2204</v>
      </c>
      <c r="B195" s="641"/>
      <c r="C195" s="1609"/>
      <c r="D195" s="1114"/>
      <c r="E195" s="1114"/>
      <c r="F195" s="1114"/>
      <c r="G195" s="1114"/>
      <c r="H195" s="1114"/>
      <c r="I195" s="1114"/>
      <c r="J195" s="1114"/>
      <c r="K195" s="1114"/>
      <c r="L195" s="1114"/>
      <c r="M195" s="1437"/>
    </row>
    <row r="196" spans="1:13" s="1605" customFormat="1">
      <c r="A196" s="644" t="s">
        <v>335</v>
      </c>
      <c r="B196" s="641"/>
      <c r="C196" s="1609"/>
      <c r="D196" s="1114"/>
      <c r="E196" s="1114"/>
      <c r="F196" s="1114"/>
      <c r="G196" s="1114"/>
      <c r="H196" s="1114"/>
      <c r="I196" s="1114"/>
      <c r="J196" s="1114"/>
      <c r="K196" s="1114"/>
      <c r="L196" s="1114"/>
      <c r="M196" s="1437"/>
    </row>
    <row r="197" spans="1:13" s="1605" customFormat="1">
      <c r="A197" s="644" t="s">
        <v>72</v>
      </c>
      <c r="B197" s="641"/>
      <c r="C197" s="1609"/>
      <c r="D197" s="1114"/>
      <c r="E197" s="1114"/>
      <c r="F197" s="1114"/>
      <c r="G197" s="1114"/>
      <c r="H197" s="1114"/>
      <c r="I197" s="1114"/>
      <c r="J197" s="1114"/>
      <c r="K197" s="1114"/>
      <c r="L197" s="1114"/>
      <c r="M197" s="1437"/>
    </row>
    <row r="198" spans="1:13" s="1605" customFormat="1">
      <c r="A198" s="644" t="s">
        <v>73</v>
      </c>
      <c r="B198" s="641"/>
      <c r="C198" s="1609"/>
      <c r="D198" s="1114"/>
      <c r="E198" s="1114"/>
      <c r="F198" s="1114"/>
      <c r="G198" s="1114"/>
      <c r="H198" s="1114"/>
      <c r="I198" s="1114"/>
      <c r="J198" s="1114"/>
      <c r="K198" s="1114"/>
      <c r="L198" s="1114"/>
      <c r="M198" s="1437"/>
    </row>
    <row r="199" spans="1:13" s="1605" customFormat="1">
      <c r="A199" s="644" t="s">
        <v>74</v>
      </c>
      <c r="B199" s="641"/>
      <c r="C199" s="1609"/>
      <c r="D199" s="1114"/>
      <c r="E199" s="1114"/>
      <c r="F199" s="1114"/>
      <c r="G199" s="1114"/>
      <c r="H199" s="1114"/>
      <c r="I199" s="1114"/>
      <c r="J199" s="1114"/>
      <c r="K199" s="1114"/>
      <c r="L199" s="1114"/>
      <c r="M199" s="1437"/>
    </row>
    <row r="200" spans="1:13" s="1605" customFormat="1">
      <c r="A200" s="644" t="s">
        <v>75</v>
      </c>
      <c r="B200" s="641"/>
      <c r="C200" s="1609"/>
      <c r="D200" s="1114"/>
      <c r="E200" s="1114"/>
      <c r="F200" s="1114"/>
      <c r="G200" s="1114"/>
      <c r="H200" s="1114"/>
      <c r="I200" s="1114"/>
      <c r="J200" s="1114"/>
      <c r="K200" s="1114"/>
      <c r="L200" s="1114"/>
      <c r="M200" s="1437"/>
    </row>
    <row r="201" spans="1:13" s="1605" customFormat="1">
      <c r="A201" s="644" t="s">
        <v>76</v>
      </c>
      <c r="B201" s="641"/>
      <c r="C201" s="1609"/>
      <c r="D201" s="1114"/>
      <c r="E201" s="1114"/>
      <c r="F201" s="1114"/>
      <c r="G201" s="1114"/>
      <c r="H201" s="1114"/>
      <c r="I201" s="1114"/>
      <c r="J201" s="1114"/>
      <c r="K201" s="1114"/>
      <c r="L201" s="1114"/>
      <c r="M201" s="1437"/>
    </row>
    <row r="202" spans="1:13" s="1605" customFormat="1">
      <c r="A202" s="644" t="s">
        <v>77</v>
      </c>
      <c r="B202" s="641"/>
      <c r="C202" s="1609"/>
      <c r="D202" s="1114"/>
      <c r="E202" s="1114"/>
      <c r="F202" s="1114"/>
      <c r="G202" s="1114"/>
      <c r="H202" s="1114"/>
      <c r="I202" s="1114"/>
      <c r="J202" s="1114"/>
      <c r="K202" s="1114"/>
      <c r="L202" s="1114"/>
      <c r="M202" s="1437"/>
    </row>
    <row r="203" spans="1:13" s="1605" customFormat="1">
      <c r="A203" s="644" t="s">
        <v>78</v>
      </c>
      <c r="B203" s="641"/>
      <c r="C203" s="1609"/>
      <c r="D203" s="1114"/>
      <c r="E203" s="1114"/>
      <c r="F203" s="1114"/>
      <c r="G203" s="1114"/>
      <c r="H203" s="1114"/>
      <c r="I203" s="1114"/>
      <c r="J203" s="1114"/>
      <c r="K203" s="1114"/>
      <c r="L203" s="1114"/>
      <c r="M203" s="1437"/>
    </row>
    <row r="204" spans="1:13" s="1605" customFormat="1">
      <c r="A204" s="644" t="s">
        <v>79</v>
      </c>
      <c r="B204" s="641"/>
      <c r="C204" s="1609"/>
      <c r="D204" s="1114"/>
      <c r="E204" s="1114"/>
      <c r="F204" s="1114"/>
      <c r="G204" s="1114"/>
      <c r="H204" s="1114"/>
      <c r="I204" s="1114"/>
      <c r="J204" s="1114"/>
      <c r="K204" s="1114"/>
      <c r="L204" s="1114"/>
      <c r="M204" s="1437"/>
    </row>
    <row r="205" spans="1:13" s="1605" customFormat="1">
      <c r="A205" s="644" t="s">
        <v>80</v>
      </c>
      <c r="B205" s="641"/>
      <c r="C205" s="1609"/>
      <c r="D205" s="1114"/>
      <c r="E205" s="1114"/>
      <c r="F205" s="1114"/>
      <c r="G205" s="1114"/>
      <c r="H205" s="1114"/>
      <c r="I205" s="1114"/>
      <c r="J205" s="1114"/>
      <c r="K205" s="1114"/>
      <c r="L205" s="1114"/>
      <c r="M205" s="1437"/>
    </row>
    <row r="206" spans="1:13" s="1605" customFormat="1">
      <c r="A206" s="644" t="s">
        <v>81</v>
      </c>
      <c r="B206" s="641"/>
      <c r="C206" s="1609"/>
      <c r="D206" s="1114"/>
      <c r="E206" s="1114"/>
      <c r="F206" s="1114"/>
      <c r="G206" s="1114"/>
      <c r="H206" s="1114"/>
      <c r="I206" s="1114"/>
      <c r="J206" s="1114"/>
      <c r="K206" s="1114"/>
      <c r="L206" s="1114"/>
      <c r="M206" s="1437"/>
    </row>
    <row r="207" spans="1:13" s="1605" customFormat="1">
      <c r="A207" s="644" t="s">
        <v>82</v>
      </c>
      <c r="B207" s="641"/>
      <c r="C207" s="1609"/>
      <c r="D207" s="1114"/>
      <c r="E207" s="1114"/>
      <c r="F207" s="1114"/>
      <c r="G207" s="1114"/>
      <c r="H207" s="1114"/>
      <c r="I207" s="1114"/>
      <c r="J207" s="1114"/>
      <c r="K207" s="1114"/>
      <c r="L207" s="1114"/>
      <c r="M207" s="1437"/>
    </row>
    <row r="208" spans="1:13" s="1605" customFormat="1">
      <c r="A208" s="644" t="s">
        <v>83</v>
      </c>
      <c r="B208" s="641"/>
      <c r="C208" s="1609"/>
      <c r="D208" s="1114"/>
      <c r="E208" s="1114"/>
      <c r="F208" s="1114"/>
      <c r="G208" s="1114"/>
      <c r="H208" s="1114"/>
      <c r="I208" s="1114"/>
      <c r="J208" s="1114"/>
      <c r="K208" s="1114"/>
      <c r="L208" s="1114"/>
      <c r="M208" s="1437"/>
    </row>
    <row r="209" spans="1:15" s="1605" customFormat="1">
      <c r="A209" s="644" t="s">
        <v>84</v>
      </c>
      <c r="B209" s="641"/>
      <c r="C209" s="1609"/>
      <c r="D209" s="1114"/>
      <c r="E209" s="1114"/>
      <c r="F209" s="1114"/>
      <c r="G209" s="1114"/>
      <c r="H209" s="1114"/>
      <c r="I209" s="1114"/>
      <c r="J209" s="1114"/>
      <c r="K209" s="1114"/>
      <c r="L209" s="1114"/>
      <c r="M209" s="1437"/>
    </row>
    <row r="210" spans="1:15" s="1605" customFormat="1">
      <c r="A210" s="644" t="s">
        <v>85</v>
      </c>
      <c r="B210" s="641"/>
      <c r="C210" s="1609"/>
      <c r="D210" s="1114"/>
      <c r="E210" s="1114"/>
      <c r="F210" s="1114"/>
      <c r="G210" s="1114"/>
      <c r="H210" s="1114"/>
      <c r="I210" s="1114"/>
      <c r="J210" s="1114"/>
      <c r="K210" s="1114"/>
      <c r="L210" s="1114"/>
      <c r="M210" s="1437"/>
    </row>
    <row r="211" spans="1:15" s="1605" customFormat="1">
      <c r="A211" s="644" t="s">
        <v>86</v>
      </c>
      <c r="B211" s="641"/>
      <c r="C211" s="1609"/>
      <c r="D211" s="1114"/>
      <c r="E211" s="1114"/>
      <c r="F211" s="1114"/>
      <c r="G211" s="1114"/>
      <c r="H211" s="1114"/>
      <c r="I211" s="1114"/>
      <c r="J211" s="1114"/>
      <c r="K211" s="1114"/>
      <c r="L211" s="1114"/>
      <c r="M211" s="1437"/>
    </row>
    <row r="212" spans="1:15" s="1605" customFormat="1">
      <c r="A212" s="644" t="s">
        <v>87</v>
      </c>
      <c r="B212" s="641"/>
      <c r="C212" s="1609"/>
      <c r="D212" s="1114"/>
      <c r="E212" s="1114"/>
      <c r="F212" s="1114"/>
      <c r="G212" s="1114"/>
      <c r="H212" s="1114"/>
      <c r="I212" s="1114"/>
      <c r="J212" s="1114"/>
      <c r="K212" s="1114"/>
      <c r="L212" s="1114"/>
      <c r="M212" s="1437"/>
    </row>
    <row r="213" spans="1:15" s="1605" customFormat="1">
      <c r="A213" s="644" t="s">
        <v>2216</v>
      </c>
      <c r="B213" s="641"/>
      <c r="C213" s="1609"/>
      <c r="D213" s="1114"/>
      <c r="E213" s="1114"/>
      <c r="F213" s="1114"/>
      <c r="G213" s="1114"/>
      <c r="H213" s="1114"/>
      <c r="I213" s="1114"/>
      <c r="J213" s="1114"/>
      <c r="K213" s="1114"/>
      <c r="L213" s="1114"/>
      <c r="M213" s="1437"/>
    </row>
    <row r="214" spans="1:15" s="1605" customFormat="1">
      <c r="A214" s="644" t="s">
        <v>2218</v>
      </c>
      <c r="B214" s="641"/>
      <c r="C214" s="1609"/>
      <c r="D214" s="1114"/>
      <c r="E214" s="1114"/>
      <c r="F214" s="1114"/>
      <c r="G214" s="1114"/>
      <c r="H214" s="1114"/>
      <c r="I214" s="1114"/>
      <c r="J214" s="1114"/>
      <c r="K214" s="1114"/>
      <c r="L214" s="1114"/>
      <c r="M214" s="1437"/>
    </row>
    <row r="215" spans="1:15" s="1605" customFormat="1">
      <c r="A215" s="644" t="s">
        <v>2220</v>
      </c>
      <c r="B215" s="641"/>
      <c r="C215" s="1609"/>
      <c r="D215" s="1114"/>
      <c r="E215" s="1114"/>
      <c r="F215" s="1114"/>
      <c r="G215" s="1114"/>
      <c r="H215" s="1114"/>
      <c r="I215" s="1114"/>
      <c r="J215" s="1114"/>
      <c r="K215" s="1114"/>
      <c r="L215" s="1114"/>
      <c r="M215" s="1437"/>
    </row>
    <row r="216" spans="1:15" s="1605" customFormat="1">
      <c r="A216" s="644" t="s">
        <v>2223</v>
      </c>
      <c r="B216" s="641"/>
      <c r="C216" s="1609"/>
      <c r="D216" s="1114"/>
      <c r="E216" s="1114"/>
      <c r="F216" s="1114"/>
      <c r="G216" s="1114"/>
      <c r="H216" s="1114"/>
      <c r="I216" s="1114"/>
      <c r="J216" s="1114"/>
      <c r="K216" s="1114"/>
      <c r="L216" s="1114"/>
      <c r="M216" s="1437"/>
    </row>
    <row r="217" spans="1:15" s="1605" customFormat="1">
      <c r="A217" s="644" t="s">
        <v>2577</v>
      </c>
      <c r="B217" s="641"/>
      <c r="C217" s="1609"/>
      <c r="D217" s="1114"/>
      <c r="E217" s="1114"/>
      <c r="F217" s="1114"/>
      <c r="G217" s="1114"/>
      <c r="H217" s="1114"/>
      <c r="I217" s="1114"/>
      <c r="J217" s="1114"/>
      <c r="K217" s="1114"/>
      <c r="L217" s="1114"/>
      <c r="M217" s="1437"/>
    </row>
    <row r="218" spans="1:15" s="1605" customFormat="1">
      <c r="A218" s="1618" t="s">
        <v>2580</v>
      </c>
      <c r="B218" s="641"/>
      <c r="C218" s="1609"/>
      <c r="D218" s="1114"/>
      <c r="E218" s="1114"/>
      <c r="F218" s="1114"/>
      <c r="G218" s="1114"/>
      <c r="H218" s="1114"/>
      <c r="I218" s="1114"/>
      <c r="J218" s="1114"/>
      <c r="K218" s="1114"/>
      <c r="L218" s="1114"/>
      <c r="M218" s="1437"/>
    </row>
    <row r="219" spans="1:15" s="1605" customFormat="1">
      <c r="A219" s="644"/>
      <c r="B219" s="641" t="s">
        <v>3554</v>
      </c>
      <c r="C219" s="1609"/>
      <c r="D219" s="1114">
        <f>SUM(D188:D218)</f>
        <v>0</v>
      </c>
      <c r="E219" s="1114">
        <f>SUM(E188:E218)</f>
        <v>0</v>
      </c>
      <c r="F219" s="1114"/>
      <c r="G219" s="1114"/>
      <c r="H219" s="1114">
        <f>SUM(H188:H218)</f>
        <v>0</v>
      </c>
      <c r="I219" s="1114"/>
      <c r="J219" s="1114"/>
      <c r="K219" s="1114"/>
      <c r="L219" s="1114"/>
      <c r="M219" s="1610">
        <f>SUM(M188:M218)</f>
        <v>0</v>
      </c>
    </row>
    <row r="220" spans="1:15" s="579" customFormat="1">
      <c r="A220" s="644"/>
      <c r="B220" s="641"/>
      <c r="C220" s="1609"/>
      <c r="D220" s="1114"/>
      <c r="E220" s="1114"/>
      <c r="F220" s="1114"/>
      <c r="G220" s="1114"/>
      <c r="H220" s="1114"/>
      <c r="I220" s="1114"/>
      <c r="J220" s="1114"/>
      <c r="K220" s="1114"/>
      <c r="L220" s="1114"/>
      <c r="M220" s="1622"/>
    </row>
    <row r="221" spans="1:15" s="1605" customFormat="1">
      <c r="A221" s="644" t="s">
        <v>1561</v>
      </c>
      <c r="B221" s="641"/>
      <c r="C221" s="1609"/>
      <c r="D221" s="1114"/>
      <c r="E221" s="1114"/>
      <c r="F221" s="1114"/>
      <c r="G221" s="1114"/>
      <c r="H221" s="1114"/>
      <c r="I221" s="1114"/>
      <c r="J221" s="1114"/>
      <c r="K221" s="1114"/>
      <c r="L221" s="1114"/>
      <c r="M221" s="1622"/>
      <c r="N221" s="568"/>
      <c r="O221" s="568"/>
    </row>
    <row r="222" spans="1:15" s="1605" customFormat="1">
      <c r="A222" s="644"/>
      <c r="B222" s="641"/>
      <c r="C222" s="1609"/>
      <c r="D222" s="1114"/>
      <c r="E222" s="1114"/>
      <c r="F222" s="1114"/>
      <c r="G222" s="1114"/>
      <c r="H222" s="1114"/>
      <c r="I222" s="1114"/>
      <c r="J222" s="1114"/>
      <c r="K222" s="1114"/>
      <c r="L222" s="1114"/>
      <c r="M222" s="1622"/>
      <c r="N222" s="568"/>
      <c r="O222" s="568"/>
    </row>
    <row r="223" spans="1:15" s="1605" customFormat="1">
      <c r="A223" s="644"/>
      <c r="B223" s="641"/>
      <c r="C223" s="1609"/>
      <c r="D223" s="1114"/>
      <c r="E223" s="1114"/>
      <c r="F223" s="1114"/>
      <c r="G223" s="1114"/>
      <c r="H223" s="1114"/>
      <c r="I223" s="1114"/>
      <c r="J223" s="1114"/>
      <c r="K223" s="1114"/>
      <c r="L223" s="1114"/>
      <c r="M223" s="1622"/>
      <c r="N223" s="568"/>
      <c r="O223" s="568"/>
    </row>
    <row r="224" spans="1:15" s="1605" customFormat="1">
      <c r="A224" s="644"/>
      <c r="B224" s="641"/>
      <c r="C224" s="1609"/>
      <c r="D224" s="1114"/>
      <c r="E224" s="1114"/>
      <c r="F224" s="1114"/>
      <c r="G224" s="1114"/>
      <c r="H224" s="1114"/>
      <c r="I224" s="1114"/>
      <c r="J224" s="1114"/>
      <c r="K224" s="1114"/>
      <c r="L224" s="1114"/>
      <c r="M224" s="1622"/>
      <c r="N224" s="568"/>
      <c r="O224" s="568"/>
    </row>
    <row r="225" spans="1:15" s="1605" customFormat="1">
      <c r="A225" s="644"/>
      <c r="B225" s="641"/>
      <c r="C225" s="1609"/>
      <c r="D225" s="1114"/>
      <c r="E225" s="1114"/>
      <c r="F225" s="1114"/>
      <c r="G225" s="1114"/>
      <c r="H225" s="1114"/>
      <c r="I225" s="1114"/>
      <c r="J225" s="1114"/>
      <c r="K225" s="1114"/>
      <c r="L225" s="1114"/>
      <c r="M225" s="1622"/>
      <c r="N225" s="568"/>
      <c r="O225" s="568"/>
    </row>
    <row r="226" spans="1:15" s="1605" customFormat="1">
      <c r="A226" s="644"/>
      <c r="B226" s="641"/>
      <c r="C226" s="1609"/>
      <c r="D226" s="1114"/>
      <c r="E226" s="1114"/>
      <c r="F226" s="1114"/>
      <c r="G226" s="1114"/>
      <c r="H226" s="1114"/>
      <c r="I226" s="1114"/>
      <c r="J226" s="1114"/>
      <c r="K226" s="1114"/>
      <c r="L226" s="1114"/>
      <c r="M226" s="1622"/>
      <c r="N226" s="568"/>
      <c r="O226" s="568"/>
    </row>
    <row r="227" spans="1:15" s="1605" customFormat="1">
      <c r="A227" s="644"/>
      <c r="B227" s="641"/>
      <c r="C227" s="1609"/>
      <c r="D227" s="1114"/>
      <c r="E227" s="1114"/>
      <c r="F227" s="1114"/>
      <c r="G227" s="1114"/>
      <c r="H227" s="1114"/>
      <c r="I227" s="1114"/>
      <c r="J227" s="1114"/>
      <c r="K227" s="1114"/>
      <c r="L227" s="1114"/>
      <c r="M227" s="1622"/>
      <c r="N227" s="568"/>
      <c r="O227" s="568"/>
    </row>
    <row r="228" spans="1:15" s="1605" customFormat="1">
      <c r="A228" s="578" t="s">
        <v>2557</v>
      </c>
      <c r="B228" s="641"/>
      <c r="C228" s="1609"/>
      <c r="D228" s="1114"/>
      <c r="E228" s="1114"/>
      <c r="F228" s="1114"/>
      <c r="G228" s="1114"/>
      <c r="H228" s="1114"/>
      <c r="I228" s="1114"/>
      <c r="J228" s="1114"/>
      <c r="K228" s="1114"/>
      <c r="L228" s="1114"/>
      <c r="M228" s="1622"/>
      <c r="N228" s="568"/>
      <c r="O228" s="568"/>
    </row>
    <row r="229" spans="1:15" s="1605" customFormat="1" ht="16" thickBot="1">
      <c r="A229" s="1316"/>
      <c r="B229" s="657"/>
      <c r="C229" s="1619"/>
      <c r="D229" s="1317"/>
      <c r="E229" s="1317"/>
      <c r="F229" s="1317"/>
      <c r="G229" s="1317"/>
      <c r="H229" s="1317"/>
      <c r="I229" s="1317"/>
      <c r="J229" s="1317"/>
      <c r="K229" s="1317"/>
      <c r="L229" s="1317"/>
      <c r="M229" s="1317"/>
      <c r="N229" s="568"/>
      <c r="O229" s="568"/>
    </row>
    <row r="230" spans="1:15" s="1605" customFormat="1">
      <c r="A230" s="2071" t="s">
        <v>3371</v>
      </c>
      <c r="B230" s="2071"/>
      <c r="C230" s="2071"/>
      <c r="D230" s="2071"/>
      <c r="E230" s="2071"/>
      <c r="F230" s="2071"/>
      <c r="G230" s="2071"/>
      <c r="H230" s="2071"/>
      <c r="I230" s="2071"/>
      <c r="J230" s="2071"/>
      <c r="K230" s="2071"/>
      <c r="L230" s="2071"/>
      <c r="M230" s="2071"/>
      <c r="N230" s="568"/>
      <c r="O230" s="568"/>
    </row>
    <row r="231" spans="1:15" s="1605" customFormat="1" ht="18" thickBot="1">
      <c r="A231" s="581" t="str">
        <f>+CONAMEDATE7</f>
        <v>Annual Report of VERIZON NEW YORK INC.                                                                 For the period ending DECEMBER 31, 2021</v>
      </c>
      <c r="B231" s="568"/>
      <c r="C231" s="1589"/>
      <c r="D231" s="568"/>
      <c r="E231" s="568"/>
      <c r="F231" s="568"/>
      <c r="G231" s="568"/>
      <c r="H231" s="568"/>
      <c r="I231" s="568"/>
      <c r="J231" s="568"/>
      <c r="K231" s="568"/>
      <c r="L231" s="568"/>
      <c r="M231" s="568"/>
    </row>
    <row r="232" spans="1:15" s="1605" customFormat="1">
      <c r="A232" s="1488"/>
      <c r="B232" s="1416"/>
      <c r="C232" s="1590"/>
      <c r="D232" s="1416"/>
      <c r="E232" s="1416"/>
      <c r="F232" s="1416"/>
      <c r="G232" s="1416"/>
      <c r="H232" s="1416"/>
      <c r="I232" s="1591"/>
      <c r="J232" s="1416"/>
      <c r="K232" s="1416"/>
      <c r="L232" s="1416"/>
      <c r="M232" s="1489"/>
    </row>
    <row r="233" spans="1:15" s="1605" customFormat="1" ht="18">
      <c r="A233" s="578"/>
      <c r="B233" s="1214" t="s">
        <v>1536</v>
      </c>
      <c r="C233" s="1592"/>
      <c r="D233" s="570"/>
      <c r="E233" s="570"/>
      <c r="F233" s="1179"/>
      <c r="G233" s="570"/>
      <c r="H233" s="570"/>
      <c r="I233" s="570"/>
      <c r="J233" s="570"/>
      <c r="K233" s="570"/>
      <c r="L233" s="570"/>
      <c r="M233" s="571"/>
    </row>
    <row r="234" spans="1:15" s="1605" customFormat="1">
      <c r="A234" s="578"/>
      <c r="B234" s="568"/>
      <c r="C234" s="1589"/>
      <c r="D234" s="568"/>
      <c r="E234" s="568"/>
      <c r="F234" s="568"/>
      <c r="G234" s="568"/>
      <c r="H234" s="568"/>
      <c r="I234" s="568"/>
      <c r="J234" s="568"/>
      <c r="K234" s="568"/>
      <c r="L234" s="568"/>
      <c r="M234" s="580"/>
    </row>
    <row r="235" spans="1:15" s="1605" customFormat="1">
      <c r="A235" s="1593" t="s">
        <v>1537</v>
      </c>
      <c r="B235" s="568" t="s">
        <v>1538</v>
      </c>
      <c r="C235" s="1589"/>
      <c r="D235" s="568"/>
      <c r="E235" s="568"/>
      <c r="F235" s="568" t="s">
        <v>1539</v>
      </c>
      <c r="G235" s="568"/>
      <c r="H235" s="568"/>
      <c r="I235" s="568"/>
      <c r="J235" s="568"/>
      <c r="K235" s="568"/>
      <c r="L235" s="568"/>
      <c r="M235" s="580"/>
    </row>
    <row r="236" spans="1:15" s="1605" customFormat="1">
      <c r="A236" s="578"/>
      <c r="B236" s="568" t="s">
        <v>1540</v>
      </c>
      <c r="C236" s="1589"/>
      <c r="D236" s="568"/>
      <c r="E236" s="568"/>
      <c r="F236" s="568" t="s">
        <v>1541</v>
      </c>
      <c r="G236" s="568"/>
      <c r="H236" s="568"/>
      <c r="I236" s="568"/>
      <c r="J236" s="568"/>
      <c r="K236" s="568"/>
      <c r="L236" s="568"/>
      <c r="M236" s="580"/>
    </row>
    <row r="237" spans="1:15" s="1605" customFormat="1">
      <c r="A237" s="578"/>
      <c r="B237" s="568"/>
      <c r="C237" s="1589"/>
      <c r="D237" s="568"/>
      <c r="E237" s="568"/>
      <c r="F237" s="568" t="s">
        <v>1542</v>
      </c>
      <c r="G237" s="568"/>
      <c r="H237" s="568"/>
      <c r="I237" s="568"/>
      <c r="J237" s="568"/>
      <c r="K237" s="568"/>
      <c r="L237" s="568"/>
      <c r="M237" s="580"/>
    </row>
    <row r="238" spans="1:15" s="1605" customFormat="1">
      <c r="A238" s="1593" t="s">
        <v>1543</v>
      </c>
      <c r="B238" s="568" t="s">
        <v>1544</v>
      </c>
      <c r="C238" s="1589"/>
      <c r="D238" s="568"/>
      <c r="E238" s="568"/>
      <c r="F238" s="568" t="s">
        <v>1545</v>
      </c>
      <c r="G238" s="568"/>
      <c r="H238" s="568"/>
      <c r="I238" s="568"/>
      <c r="J238" s="568"/>
      <c r="K238" s="568"/>
      <c r="L238" s="568"/>
      <c r="M238" s="580"/>
    </row>
    <row r="239" spans="1:15" s="1605" customFormat="1">
      <c r="A239" s="578"/>
      <c r="B239" s="568" t="s">
        <v>1546</v>
      </c>
      <c r="C239" s="1589"/>
      <c r="D239" s="568"/>
      <c r="E239" s="568"/>
      <c r="F239" s="568"/>
      <c r="G239" s="568"/>
      <c r="H239" s="568"/>
      <c r="I239" s="568"/>
      <c r="J239" s="568"/>
      <c r="K239" s="568"/>
      <c r="L239" s="568"/>
      <c r="M239" s="580"/>
    </row>
    <row r="240" spans="1:15" s="1605" customFormat="1">
      <c r="A240" s="635"/>
      <c r="B240" s="638" t="s">
        <v>1547</v>
      </c>
      <c r="C240" s="1594" t="s">
        <v>1548</v>
      </c>
      <c r="D240" s="638" t="s">
        <v>1549</v>
      </c>
      <c r="E240" s="638" t="s">
        <v>1550</v>
      </c>
      <c r="F240" s="1222" t="s">
        <v>45</v>
      </c>
      <c r="G240" s="1595"/>
      <c r="H240" s="638" t="s">
        <v>1551</v>
      </c>
      <c r="I240" s="638" t="s">
        <v>1552</v>
      </c>
      <c r="J240" s="1222"/>
      <c r="K240" s="1595"/>
      <c r="L240" s="1222" t="s">
        <v>1553</v>
      </c>
      <c r="M240" s="1596"/>
    </row>
    <row r="241" spans="1:14" s="1605" customFormat="1">
      <c r="A241" s="644"/>
      <c r="B241" s="642" t="s">
        <v>1554</v>
      </c>
      <c r="C241" s="1597" t="s">
        <v>47</v>
      </c>
      <c r="D241" s="642" t="s">
        <v>1555</v>
      </c>
      <c r="E241" s="642" t="s">
        <v>1556</v>
      </c>
      <c r="F241" s="570" t="s">
        <v>1209</v>
      </c>
      <c r="G241" s="643"/>
      <c r="H241" s="642" t="s">
        <v>1557</v>
      </c>
      <c r="I241" s="642" t="s">
        <v>1558</v>
      </c>
      <c r="J241" s="570" t="s">
        <v>1559</v>
      </c>
      <c r="K241" s="643"/>
      <c r="L241" s="570" t="s">
        <v>1560</v>
      </c>
      <c r="M241" s="571"/>
      <c r="N241" s="568"/>
    </row>
    <row r="242" spans="1:14" s="1605" customFormat="1">
      <c r="A242" s="644"/>
      <c r="B242" s="1598" t="s">
        <v>462</v>
      </c>
      <c r="C242" s="1599" t="s">
        <v>463</v>
      </c>
      <c r="D242" s="1598" t="s">
        <v>464</v>
      </c>
      <c r="E242" s="1598" t="s">
        <v>61</v>
      </c>
      <c r="F242" s="1521" t="s">
        <v>62</v>
      </c>
      <c r="G242" s="1600"/>
      <c r="H242" s="1598" t="s">
        <v>63</v>
      </c>
      <c r="I242" s="1598" t="s">
        <v>64</v>
      </c>
      <c r="J242" s="1521" t="s">
        <v>65</v>
      </c>
      <c r="K242" s="1600"/>
      <c r="L242" s="1521" t="s">
        <v>66</v>
      </c>
      <c r="M242" s="1601"/>
      <c r="N242" s="568"/>
    </row>
    <row r="243" spans="1:14" s="1605" customFormat="1">
      <c r="A243" s="640" t="s">
        <v>35</v>
      </c>
      <c r="B243" s="641"/>
      <c r="C243" s="1602"/>
      <c r="D243" s="641"/>
      <c r="E243" s="1583"/>
      <c r="F243" s="1568" t="s">
        <v>1548</v>
      </c>
      <c r="G243" s="641"/>
      <c r="H243" s="641"/>
      <c r="I243" s="1583"/>
      <c r="J243" s="1603" t="s">
        <v>1548</v>
      </c>
      <c r="K243" s="1223"/>
      <c r="L243" s="1604" t="s">
        <v>1548</v>
      </c>
      <c r="M243" s="580"/>
      <c r="N243" s="568"/>
    </row>
    <row r="244" spans="1:14" s="1605" customFormat="1">
      <c r="A244" s="640" t="s">
        <v>47</v>
      </c>
      <c r="B244" s="641"/>
      <c r="C244" s="1602"/>
      <c r="D244" s="641"/>
      <c r="E244" s="642" t="s">
        <v>1859</v>
      </c>
      <c r="F244" s="642" t="s">
        <v>47</v>
      </c>
      <c r="G244" s="642" t="s">
        <v>1859</v>
      </c>
      <c r="H244" s="642" t="s">
        <v>1859</v>
      </c>
      <c r="I244" s="641"/>
      <c r="J244" s="642" t="s">
        <v>47</v>
      </c>
      <c r="K244" s="642" t="s">
        <v>1859</v>
      </c>
      <c r="L244" s="642" t="s">
        <v>47</v>
      </c>
      <c r="M244" s="645" t="s">
        <v>1859</v>
      </c>
      <c r="N244" s="568"/>
    </row>
    <row r="245" spans="1:14" s="1605" customFormat="1">
      <c r="A245" s="640" t="s">
        <v>466</v>
      </c>
      <c r="B245" s="641" t="s">
        <v>3353</v>
      </c>
      <c r="C245" s="1609" t="s">
        <v>3221</v>
      </c>
      <c r="D245" s="1114">
        <v>417.27</v>
      </c>
      <c r="E245" s="1114">
        <v>248.18</v>
      </c>
      <c r="F245" s="1114"/>
      <c r="G245" s="1114"/>
      <c r="H245" s="1114">
        <v>169.08999999999997</v>
      </c>
      <c r="I245" s="1114"/>
      <c r="J245" s="1114"/>
      <c r="K245" s="1114"/>
      <c r="L245" s="1114"/>
      <c r="M245" s="1437">
        <v>169.08999999999997</v>
      </c>
    </row>
    <row r="246" spans="1:14" s="1605" customFormat="1">
      <c r="A246" s="640" t="s">
        <v>955</v>
      </c>
      <c r="B246" s="641" t="s">
        <v>3233</v>
      </c>
      <c r="C246" s="1609" t="s">
        <v>3227</v>
      </c>
      <c r="D246" s="1114">
        <v>71377.259999999995</v>
      </c>
      <c r="E246" s="1114">
        <v>67933.240000000005</v>
      </c>
      <c r="F246" s="1114"/>
      <c r="G246" s="1114"/>
      <c r="H246" s="1114">
        <v>3444.0200000000013</v>
      </c>
      <c r="I246" s="1114"/>
      <c r="J246" s="1114"/>
      <c r="K246" s="1114"/>
      <c r="L246" s="1114"/>
      <c r="M246" s="1437">
        <v>3444.0200000000013</v>
      </c>
    </row>
    <row r="247" spans="1:14" s="1605" customFormat="1">
      <c r="A247" s="640" t="s">
        <v>1195</v>
      </c>
      <c r="B247" s="641" t="s">
        <v>3233</v>
      </c>
      <c r="C247" s="1609" t="s">
        <v>3223</v>
      </c>
      <c r="D247" s="1114">
        <v>166850.77000000002</v>
      </c>
      <c r="E247" s="1114">
        <v>94014.090000000011</v>
      </c>
      <c r="F247" s="1114"/>
      <c r="G247" s="1114"/>
      <c r="H247" s="1114">
        <v>72836.680000000008</v>
      </c>
      <c r="I247" s="1114"/>
      <c r="J247" s="1114"/>
      <c r="K247" s="1114"/>
      <c r="L247" s="1114"/>
      <c r="M247" s="1437">
        <v>72836.680000000008</v>
      </c>
    </row>
    <row r="248" spans="1:14" s="1605" customFormat="1">
      <c r="A248" s="640" t="s">
        <v>70</v>
      </c>
      <c r="B248" s="641" t="s">
        <v>3233</v>
      </c>
      <c r="C248" s="1609" t="s">
        <v>3221</v>
      </c>
      <c r="D248" s="1114">
        <v>1501.5</v>
      </c>
      <c r="E248" s="1114">
        <v>1256.72</v>
      </c>
      <c r="F248" s="1114"/>
      <c r="G248" s="1114"/>
      <c r="H248" s="1114">
        <v>244.77999999999997</v>
      </c>
      <c r="I248" s="1114"/>
      <c r="J248" s="1114"/>
      <c r="K248" s="1114"/>
      <c r="L248" s="1114"/>
      <c r="M248" s="1437">
        <v>244.77999999999997</v>
      </c>
    </row>
    <row r="249" spans="1:14" s="1605" customFormat="1">
      <c r="A249" s="640" t="s">
        <v>71</v>
      </c>
      <c r="B249" s="641" t="s">
        <v>3234</v>
      </c>
      <c r="C249" s="1609" t="s">
        <v>3227</v>
      </c>
      <c r="D249" s="1114">
        <v>15659.68</v>
      </c>
      <c r="E249" s="1114">
        <v>15659.68</v>
      </c>
      <c r="F249" s="1114"/>
      <c r="G249" s="1114"/>
      <c r="H249" s="1114">
        <v>0</v>
      </c>
      <c r="I249" s="1114"/>
      <c r="J249" s="1114"/>
      <c r="K249" s="1114"/>
      <c r="L249" s="1114"/>
      <c r="M249" s="1437">
        <v>0</v>
      </c>
    </row>
    <row r="250" spans="1:14" s="1605" customFormat="1">
      <c r="A250" s="640" t="s">
        <v>474</v>
      </c>
      <c r="B250" s="641" t="s">
        <v>3234</v>
      </c>
      <c r="C250" s="1609" t="s">
        <v>3223</v>
      </c>
      <c r="D250" s="1114">
        <v>46153.82</v>
      </c>
      <c r="E250" s="1114">
        <v>12064.72</v>
      </c>
      <c r="F250" s="1114"/>
      <c r="G250" s="1114"/>
      <c r="H250" s="1114">
        <v>34089.1</v>
      </c>
      <c r="I250" s="1114"/>
      <c r="J250" s="1114"/>
      <c r="K250" s="1114"/>
      <c r="L250" s="1114"/>
      <c r="M250" s="1437">
        <v>34089.1</v>
      </c>
    </row>
    <row r="251" spans="1:14" s="1605" customFormat="1">
      <c r="A251" s="640" t="s">
        <v>477</v>
      </c>
      <c r="B251" s="641" t="s">
        <v>3234</v>
      </c>
      <c r="C251" s="1609" t="s">
        <v>3221</v>
      </c>
      <c r="D251" s="1114">
        <v>2926.02</v>
      </c>
      <c r="E251" s="1114">
        <v>1066.98</v>
      </c>
      <c r="F251" s="1114"/>
      <c r="G251" s="1114"/>
      <c r="H251" s="1114">
        <v>1859.0400000000002</v>
      </c>
      <c r="I251" s="1114"/>
      <c r="J251" s="1114"/>
      <c r="K251" s="1114"/>
      <c r="L251" s="1114"/>
      <c r="M251" s="1437">
        <v>1859.0400000000002</v>
      </c>
    </row>
    <row r="252" spans="1:14" s="1605" customFormat="1">
      <c r="A252" s="640" t="s">
        <v>2204</v>
      </c>
      <c r="B252" s="641" t="s">
        <v>3235</v>
      </c>
      <c r="C252" s="1609" t="s">
        <v>3227</v>
      </c>
      <c r="D252" s="1114">
        <v>15016.119999999999</v>
      </c>
      <c r="E252" s="1114">
        <v>10367.450000000001</v>
      </c>
      <c r="F252" s="1114"/>
      <c r="G252" s="1114"/>
      <c r="H252" s="1114">
        <v>4648.67</v>
      </c>
      <c r="I252" s="1114"/>
      <c r="J252" s="1114"/>
      <c r="K252" s="1114"/>
      <c r="L252" s="1114"/>
      <c r="M252" s="1437">
        <v>4648.67</v>
      </c>
    </row>
    <row r="253" spans="1:14" s="1605" customFormat="1">
      <c r="A253" s="640" t="s">
        <v>335</v>
      </c>
      <c r="B253" s="641" t="s">
        <v>3235</v>
      </c>
      <c r="C253" s="1609" t="s">
        <v>3223</v>
      </c>
      <c r="D253" s="1114">
        <v>15589.41</v>
      </c>
      <c r="E253" s="1114">
        <v>13104.630000000001</v>
      </c>
      <c r="F253" s="1114"/>
      <c r="G253" s="1114"/>
      <c r="H253" s="1114">
        <v>2484.7800000000002</v>
      </c>
      <c r="I253" s="1114"/>
      <c r="J253" s="1114"/>
      <c r="K253" s="1114"/>
      <c r="L253" s="1114"/>
      <c r="M253" s="1437">
        <v>2484.7800000000002</v>
      </c>
    </row>
    <row r="254" spans="1:14" s="1605" customFormat="1">
      <c r="A254" s="640" t="s">
        <v>72</v>
      </c>
      <c r="B254" s="641" t="s">
        <v>3235</v>
      </c>
      <c r="C254" s="1609" t="s">
        <v>3221</v>
      </c>
      <c r="D254" s="1114">
        <v>2349.4</v>
      </c>
      <c r="E254" s="1114">
        <v>1345.4</v>
      </c>
      <c r="F254" s="1114"/>
      <c r="G254" s="1114"/>
      <c r="H254" s="1114">
        <v>1004.0000000000001</v>
      </c>
      <c r="I254" s="1114"/>
      <c r="J254" s="1114"/>
      <c r="K254" s="1114"/>
      <c r="L254" s="1114"/>
      <c r="M254" s="1437">
        <v>1004.0000000000001</v>
      </c>
    </row>
    <row r="255" spans="1:14" s="1605" customFormat="1">
      <c r="A255" s="640" t="s">
        <v>73</v>
      </c>
      <c r="B255" s="641" t="s">
        <v>3236</v>
      </c>
      <c r="C255" s="1609" t="s">
        <v>3227</v>
      </c>
      <c r="D255" s="1114">
        <v>99998.400000000023</v>
      </c>
      <c r="E255" s="1114">
        <v>91841.200000000012</v>
      </c>
      <c r="F255" s="1114"/>
      <c r="G255" s="1114"/>
      <c r="H255" s="1114">
        <v>8157.2000000000089</v>
      </c>
      <c r="I255" s="1114"/>
      <c r="J255" s="1114"/>
      <c r="K255" s="1114"/>
      <c r="L255" s="1114"/>
      <c r="M255" s="1437">
        <v>8157.2000000000089</v>
      </c>
    </row>
    <row r="256" spans="1:14" s="1605" customFormat="1">
      <c r="A256" s="640" t="s">
        <v>74</v>
      </c>
      <c r="B256" s="641" t="s">
        <v>3236</v>
      </c>
      <c r="C256" s="1609" t="s">
        <v>3223</v>
      </c>
      <c r="D256" s="1114">
        <v>102776.85</v>
      </c>
      <c r="E256" s="1114">
        <v>90004.49</v>
      </c>
      <c r="F256" s="1114"/>
      <c r="G256" s="1114"/>
      <c r="H256" s="1114">
        <v>12772.360000000008</v>
      </c>
      <c r="I256" s="1114"/>
      <c r="J256" s="1114"/>
      <c r="K256" s="1114"/>
      <c r="L256" s="1114"/>
      <c r="M256" s="1437">
        <v>12772.360000000008</v>
      </c>
    </row>
    <row r="257" spans="1:13" s="1605" customFormat="1">
      <c r="A257" s="640" t="s">
        <v>75</v>
      </c>
      <c r="B257" s="641" t="s">
        <v>3236</v>
      </c>
      <c r="C257" s="1609" t="s">
        <v>3221</v>
      </c>
      <c r="D257" s="1114">
        <v>2485.64</v>
      </c>
      <c r="E257" s="1114">
        <v>1773.45</v>
      </c>
      <c r="F257" s="1114"/>
      <c r="G257" s="1114"/>
      <c r="H257" s="1114">
        <v>712.19</v>
      </c>
      <c r="I257" s="1114"/>
      <c r="J257" s="1114"/>
      <c r="K257" s="1114"/>
      <c r="L257" s="1114"/>
      <c r="M257" s="1437">
        <v>712.19</v>
      </c>
    </row>
    <row r="258" spans="1:13" s="1605" customFormat="1">
      <c r="A258" s="640" t="s">
        <v>76</v>
      </c>
      <c r="B258" s="641" t="s">
        <v>3427</v>
      </c>
      <c r="C258" s="1609" t="s">
        <v>3221</v>
      </c>
      <c r="D258" s="1114">
        <v>407.59</v>
      </c>
      <c r="E258" s="1114">
        <v>180.02</v>
      </c>
      <c r="F258" s="1114"/>
      <c r="G258" s="1114"/>
      <c r="H258" s="1114">
        <v>227.56999999999996</v>
      </c>
      <c r="I258" s="1114"/>
      <c r="J258" s="1114"/>
      <c r="K258" s="1114"/>
      <c r="L258" s="1114"/>
      <c r="M258" s="1437">
        <v>227.56999999999996</v>
      </c>
    </row>
    <row r="259" spans="1:13" s="1605" customFormat="1">
      <c r="A259" s="640" t="s">
        <v>77</v>
      </c>
      <c r="B259" s="641" t="s">
        <v>3232</v>
      </c>
      <c r="C259" s="1609" t="s">
        <v>3227</v>
      </c>
      <c r="D259" s="1114">
        <v>53648.14</v>
      </c>
      <c r="E259" s="1114">
        <v>43677.58</v>
      </c>
      <c r="F259" s="1114"/>
      <c r="G259" s="1114"/>
      <c r="H259" s="1114">
        <v>9970.5599999999977</v>
      </c>
      <c r="I259" s="1114"/>
      <c r="J259" s="1114"/>
      <c r="K259" s="1114"/>
      <c r="L259" s="1114"/>
      <c r="M259" s="1437">
        <v>9970.5599999999977</v>
      </c>
    </row>
    <row r="260" spans="1:13" s="1605" customFormat="1">
      <c r="A260" s="640" t="s">
        <v>78</v>
      </c>
      <c r="B260" s="641" t="s">
        <v>3232</v>
      </c>
      <c r="C260" s="1609" t="s">
        <v>3223</v>
      </c>
      <c r="D260" s="1114">
        <v>76998.26999999999</v>
      </c>
      <c r="E260" s="1114">
        <v>44288.22</v>
      </c>
      <c r="F260" s="1114"/>
      <c r="G260" s="1114"/>
      <c r="H260" s="1114">
        <v>32710.049999999996</v>
      </c>
      <c r="I260" s="1114"/>
      <c r="J260" s="1114"/>
      <c r="K260" s="1114"/>
      <c r="L260" s="1114"/>
      <c r="M260" s="1437">
        <v>32710.049999999996</v>
      </c>
    </row>
    <row r="261" spans="1:13" s="1605" customFormat="1">
      <c r="A261" s="640" t="s">
        <v>79</v>
      </c>
      <c r="B261" s="641" t="s">
        <v>3232</v>
      </c>
      <c r="C261" s="1609" t="s">
        <v>3221</v>
      </c>
      <c r="D261" s="1114">
        <v>1307.8900000000001</v>
      </c>
      <c r="E261" s="1114">
        <v>838.94</v>
      </c>
      <c r="F261" s="1114"/>
      <c r="G261" s="1114"/>
      <c r="H261" s="1114">
        <v>468.95000000000005</v>
      </c>
      <c r="I261" s="1114"/>
      <c r="J261" s="1114"/>
      <c r="K261" s="1114"/>
      <c r="L261" s="1114"/>
      <c r="M261" s="1437">
        <v>468.95000000000005</v>
      </c>
    </row>
    <row r="262" spans="1:13" s="1605" customFormat="1">
      <c r="A262" s="640" t="s">
        <v>80</v>
      </c>
      <c r="B262" s="641" t="s">
        <v>2997</v>
      </c>
      <c r="C262" s="1609" t="s">
        <v>3227</v>
      </c>
      <c r="D262" s="1114">
        <v>607.04999999999995</v>
      </c>
      <c r="E262" s="1114">
        <v>4.5999999999999996</v>
      </c>
      <c r="F262" s="1114"/>
      <c r="G262" s="1114"/>
      <c r="H262" s="1114">
        <v>602.44999999999993</v>
      </c>
      <c r="I262" s="1114"/>
      <c r="J262" s="1114"/>
      <c r="K262" s="1114"/>
      <c r="L262" s="1114"/>
      <c r="M262" s="1437">
        <v>602.44999999999993</v>
      </c>
    </row>
    <row r="263" spans="1:13" s="1605" customFormat="1">
      <c r="A263" s="640" t="s">
        <v>81</v>
      </c>
      <c r="B263" s="641" t="s">
        <v>2997</v>
      </c>
      <c r="C263" s="1609" t="s">
        <v>3228</v>
      </c>
      <c r="D263" s="1114">
        <v>1043.33</v>
      </c>
      <c r="E263" s="1114">
        <v>747.73</v>
      </c>
      <c r="F263" s="1114"/>
      <c r="G263" s="1114"/>
      <c r="H263" s="1114">
        <v>295.59999999999991</v>
      </c>
      <c r="I263" s="1114"/>
      <c r="J263" s="1114"/>
      <c r="K263" s="1114"/>
      <c r="L263" s="1114"/>
      <c r="M263" s="1437">
        <v>295.59999999999991</v>
      </c>
    </row>
    <row r="264" spans="1:13" s="1605" customFormat="1">
      <c r="A264" s="640" t="s">
        <v>82</v>
      </c>
      <c r="B264" s="641" t="s">
        <v>2997</v>
      </c>
      <c r="C264" s="1609" t="s">
        <v>3223</v>
      </c>
      <c r="D264" s="1114">
        <v>11100.05</v>
      </c>
      <c r="E264" s="1114">
        <v>3712.71</v>
      </c>
      <c r="F264" s="1114"/>
      <c r="G264" s="1114"/>
      <c r="H264" s="1114">
        <v>7387.3399999999992</v>
      </c>
      <c r="I264" s="1114"/>
      <c r="J264" s="1114"/>
      <c r="K264" s="1114"/>
      <c r="L264" s="1114"/>
      <c r="M264" s="1437">
        <v>7387.3399999999992</v>
      </c>
    </row>
    <row r="265" spans="1:13" s="1605" customFormat="1">
      <c r="A265" s="640" t="s">
        <v>83</v>
      </c>
      <c r="B265" s="641" t="s">
        <v>2997</v>
      </c>
      <c r="C265" s="1609" t="s">
        <v>3221</v>
      </c>
      <c r="D265" s="1114">
        <v>127169.20999999995</v>
      </c>
      <c r="E265" s="1114">
        <v>56608.310000000012</v>
      </c>
      <c r="F265" s="1114"/>
      <c r="G265" s="1114"/>
      <c r="H265" s="1114">
        <v>70560.899999999936</v>
      </c>
      <c r="I265" s="1114"/>
      <c r="J265" s="1114"/>
      <c r="K265" s="1114"/>
      <c r="L265" s="1114"/>
      <c r="M265" s="1437">
        <v>70560.899999999936</v>
      </c>
    </row>
    <row r="266" spans="1:13" s="1605" customFormat="1">
      <c r="A266" s="640" t="s">
        <v>84</v>
      </c>
      <c r="B266" s="641" t="s">
        <v>2996</v>
      </c>
      <c r="C266" s="1609" t="s">
        <v>3227</v>
      </c>
      <c r="D266" s="1114">
        <v>7.75</v>
      </c>
      <c r="E266" s="1114">
        <v>0.5</v>
      </c>
      <c r="F266" s="1114"/>
      <c r="G266" s="1114"/>
      <c r="H266" s="1114">
        <v>7.25</v>
      </c>
      <c r="I266" s="1114"/>
      <c r="J266" s="1114"/>
      <c r="K266" s="1114"/>
      <c r="L266" s="1114"/>
      <c r="M266" s="1437">
        <v>7.25</v>
      </c>
    </row>
    <row r="267" spans="1:13" s="1605" customFormat="1">
      <c r="A267" s="640" t="s">
        <v>85</v>
      </c>
      <c r="B267" s="641" t="s">
        <v>2996</v>
      </c>
      <c r="C267" s="1609" t="s">
        <v>3223</v>
      </c>
      <c r="D267" s="1114">
        <v>29189.610000000004</v>
      </c>
      <c r="E267" s="1114">
        <v>25206.780000000002</v>
      </c>
      <c r="F267" s="1114"/>
      <c r="G267" s="1114"/>
      <c r="H267" s="1114">
        <v>3982.83</v>
      </c>
      <c r="I267" s="1114"/>
      <c r="J267" s="1114"/>
      <c r="K267" s="1114"/>
      <c r="L267" s="1114"/>
      <c r="M267" s="1437">
        <v>3982.83</v>
      </c>
    </row>
    <row r="268" spans="1:13" s="1605" customFormat="1">
      <c r="A268" s="640" t="s">
        <v>86</v>
      </c>
      <c r="B268" s="641" t="s">
        <v>2996</v>
      </c>
      <c r="C268" s="1609" t="s">
        <v>3229</v>
      </c>
      <c r="D268" s="1114">
        <v>157.55000000000001</v>
      </c>
      <c r="E268" s="1114">
        <v>157.55000000000001</v>
      </c>
      <c r="F268" s="1114"/>
      <c r="G268" s="1114"/>
      <c r="H268" s="1114">
        <v>0</v>
      </c>
      <c r="I268" s="1114"/>
      <c r="J268" s="1114"/>
      <c r="K268" s="1114"/>
      <c r="L268" s="1114"/>
      <c r="M268" s="1437">
        <v>0</v>
      </c>
    </row>
    <row r="269" spans="1:13" s="1605" customFormat="1">
      <c r="A269" s="640" t="s">
        <v>87</v>
      </c>
      <c r="B269" s="641" t="s">
        <v>2996</v>
      </c>
      <c r="C269" s="1609" t="s">
        <v>3221</v>
      </c>
      <c r="D269" s="1114">
        <v>233247.13000000015</v>
      </c>
      <c r="E269" s="1114">
        <v>188973.34999999974</v>
      </c>
      <c r="F269" s="1114"/>
      <c r="G269" s="1114"/>
      <c r="H269" s="1114">
        <v>44273.780000000399</v>
      </c>
      <c r="I269" s="1114"/>
      <c r="J269" s="1114"/>
      <c r="K269" s="1114"/>
      <c r="L269" s="1114"/>
      <c r="M269" s="1437">
        <v>44273.780000000399</v>
      </c>
    </row>
    <row r="270" spans="1:13" s="1605" customFormat="1">
      <c r="A270" s="640" t="s">
        <v>2216</v>
      </c>
      <c r="B270" s="641" t="s">
        <v>2990</v>
      </c>
      <c r="C270" s="1609" t="s">
        <v>3227</v>
      </c>
      <c r="D270" s="1114">
        <v>2057011.0400000003</v>
      </c>
      <c r="E270" s="1114">
        <v>1898084.1700000013</v>
      </c>
      <c r="F270" s="1114"/>
      <c r="G270" s="1114"/>
      <c r="H270" s="1114">
        <v>158926.86999999883</v>
      </c>
      <c r="I270" s="1114"/>
      <c r="J270" s="1114"/>
      <c r="K270" s="1114"/>
      <c r="L270" s="1114"/>
      <c r="M270" s="1437">
        <v>158926.86999999883</v>
      </c>
    </row>
    <row r="271" spans="1:13" s="1605" customFormat="1">
      <c r="A271" s="640" t="s">
        <v>2218</v>
      </c>
      <c r="B271" s="641" t="s">
        <v>2990</v>
      </c>
      <c r="C271" s="1609" t="s">
        <v>3228</v>
      </c>
      <c r="D271" s="1114">
        <v>472214.89999999997</v>
      </c>
      <c r="E271" s="1114">
        <v>397614.18999999994</v>
      </c>
      <c r="F271" s="1114"/>
      <c r="G271" s="1114"/>
      <c r="H271" s="1114">
        <v>74600.710000000006</v>
      </c>
      <c r="I271" s="1114"/>
      <c r="J271" s="1114"/>
      <c r="K271" s="1114"/>
      <c r="L271" s="1114"/>
      <c r="M271" s="1437">
        <v>74600.710000000006</v>
      </c>
    </row>
    <row r="272" spans="1:13" s="1605" customFormat="1">
      <c r="A272" s="640" t="s">
        <v>2220</v>
      </c>
      <c r="B272" s="641" t="s">
        <v>2990</v>
      </c>
      <c r="C272" s="1609" t="s">
        <v>3231</v>
      </c>
      <c r="D272" s="1114">
        <v>19124.64</v>
      </c>
      <c r="E272" s="1114">
        <v>17345.739999999998</v>
      </c>
      <c r="F272" s="1114"/>
      <c r="G272" s="1114"/>
      <c r="H272" s="1114">
        <v>1778.8999999999996</v>
      </c>
      <c r="I272" s="1114"/>
      <c r="J272" s="1114"/>
      <c r="K272" s="1114"/>
      <c r="L272" s="1114"/>
      <c r="M272" s="1437">
        <v>1778.8999999999996</v>
      </c>
    </row>
    <row r="273" spans="1:13" s="1605" customFormat="1">
      <c r="A273" s="640" t="s">
        <v>2223</v>
      </c>
      <c r="B273" s="641" t="s">
        <v>2990</v>
      </c>
      <c r="C273" s="1609" t="s">
        <v>3223</v>
      </c>
      <c r="D273" s="1114">
        <v>3911808.74</v>
      </c>
      <c r="E273" s="1114">
        <v>2772129.7300000004</v>
      </c>
      <c r="F273" s="1114"/>
      <c r="G273" s="1114"/>
      <c r="H273" s="1114">
        <v>1139679.0099999998</v>
      </c>
      <c r="I273" s="1114"/>
      <c r="J273" s="1114"/>
      <c r="K273" s="1114"/>
      <c r="L273" s="1114"/>
      <c r="M273" s="1437">
        <v>1139679.0099999998</v>
      </c>
    </row>
    <row r="274" spans="1:13" s="1605" customFormat="1">
      <c r="A274" s="640" t="s">
        <v>2577</v>
      </c>
      <c r="B274" s="641" t="s">
        <v>2990</v>
      </c>
      <c r="C274" s="1609" t="s">
        <v>3237</v>
      </c>
      <c r="D274" s="1114">
        <v>6135.08</v>
      </c>
      <c r="E274" s="1114">
        <v>6135.08</v>
      </c>
      <c r="F274" s="1114"/>
      <c r="G274" s="1114"/>
      <c r="H274" s="1114">
        <v>0</v>
      </c>
      <c r="I274" s="1114"/>
      <c r="J274" s="1114"/>
      <c r="K274" s="1114"/>
      <c r="L274" s="1114"/>
      <c r="M274" s="1437">
        <v>0</v>
      </c>
    </row>
    <row r="275" spans="1:13" s="1605" customFormat="1">
      <c r="A275" s="640">
        <v>31</v>
      </c>
      <c r="B275" s="641" t="s">
        <v>2990</v>
      </c>
      <c r="C275" s="1609" t="s">
        <v>3229</v>
      </c>
      <c r="D275" s="1114">
        <v>272764.02</v>
      </c>
      <c r="E275" s="1114">
        <v>212501.53</v>
      </c>
      <c r="F275" s="1114"/>
      <c r="G275" s="1114"/>
      <c r="H275" s="1114">
        <v>60262.49000000002</v>
      </c>
      <c r="I275" s="1114"/>
      <c r="J275" s="1114"/>
      <c r="K275" s="1114"/>
      <c r="L275" s="1114"/>
      <c r="M275" s="1437">
        <v>60262.49000000002</v>
      </c>
    </row>
    <row r="276" spans="1:13" s="1605" customFormat="1">
      <c r="A276" s="640">
        <v>32</v>
      </c>
      <c r="B276" s="641" t="s">
        <v>2990</v>
      </c>
      <c r="C276" s="1609" t="s">
        <v>3221</v>
      </c>
      <c r="D276" s="1114">
        <v>1869646.57</v>
      </c>
      <c r="E276" s="1114">
        <v>1351993.0500000017</v>
      </c>
      <c r="F276" s="1114"/>
      <c r="G276" s="1114"/>
      <c r="H276" s="1114">
        <v>517653.51999999827</v>
      </c>
      <c r="I276" s="1114"/>
      <c r="J276" s="1114"/>
      <c r="K276" s="1114"/>
      <c r="L276" s="1114"/>
      <c r="M276" s="1437">
        <v>517653.51999999827</v>
      </c>
    </row>
    <row r="277" spans="1:13" s="1605" customFormat="1">
      <c r="A277" s="640">
        <v>33</v>
      </c>
      <c r="B277" s="641" t="s">
        <v>2990</v>
      </c>
      <c r="C277" s="1609" t="s">
        <v>3230</v>
      </c>
      <c r="D277" s="1114">
        <v>2915.6499999999996</v>
      </c>
      <c r="E277" s="1114">
        <v>2915.6499999999996</v>
      </c>
      <c r="F277" s="1114"/>
      <c r="G277" s="1114"/>
      <c r="H277" s="1114">
        <v>0</v>
      </c>
      <c r="I277" s="1114"/>
      <c r="J277" s="1114"/>
      <c r="K277" s="1114"/>
      <c r="L277" s="1114"/>
      <c r="M277" s="1437">
        <v>0</v>
      </c>
    </row>
    <row r="278" spans="1:13" s="1605" customFormat="1">
      <c r="A278" s="640">
        <v>34</v>
      </c>
      <c r="B278" s="641" t="s">
        <v>2991</v>
      </c>
      <c r="C278" s="1609" t="s">
        <v>3227</v>
      </c>
      <c r="D278" s="1114">
        <v>333998.86</v>
      </c>
      <c r="E278" s="1114">
        <v>291441.8</v>
      </c>
      <c r="F278" s="1114"/>
      <c r="G278" s="1114"/>
      <c r="H278" s="1114">
        <v>42557.060000000019</v>
      </c>
      <c r="I278" s="1114"/>
      <c r="J278" s="1114"/>
      <c r="K278" s="1114"/>
      <c r="L278" s="1114"/>
      <c r="M278" s="1437">
        <v>42557.060000000019</v>
      </c>
    </row>
    <row r="279" spans="1:13" s="1605" customFormat="1">
      <c r="A279" s="640">
        <v>35</v>
      </c>
      <c r="B279" s="641" t="s">
        <v>2991</v>
      </c>
      <c r="C279" s="1609" t="s">
        <v>3228</v>
      </c>
      <c r="D279" s="1114">
        <v>5945.12</v>
      </c>
      <c r="E279" s="1114">
        <v>5652.25</v>
      </c>
      <c r="F279" s="1114"/>
      <c r="G279" s="1114"/>
      <c r="H279" s="1114">
        <v>292.86999999999989</v>
      </c>
      <c r="I279" s="1114"/>
      <c r="J279" s="1114"/>
      <c r="K279" s="1114"/>
      <c r="L279" s="1114"/>
      <c r="M279" s="1437">
        <v>292.86999999999989</v>
      </c>
    </row>
    <row r="280" spans="1:13" s="1605" customFormat="1">
      <c r="A280" s="640">
        <v>36</v>
      </c>
      <c r="B280" s="641" t="s">
        <v>2991</v>
      </c>
      <c r="C280" s="1609" t="s">
        <v>3231</v>
      </c>
      <c r="D280" s="1114">
        <v>3947.3100000000004</v>
      </c>
      <c r="E280" s="1114">
        <v>2876.7200000000003</v>
      </c>
      <c r="F280" s="1114"/>
      <c r="G280" s="1114"/>
      <c r="H280" s="1114">
        <v>1070.5900000000001</v>
      </c>
      <c r="I280" s="1114"/>
      <c r="J280" s="1114"/>
      <c r="K280" s="1114"/>
      <c r="L280" s="1114"/>
      <c r="M280" s="1437">
        <v>1070.5900000000001</v>
      </c>
    </row>
    <row r="281" spans="1:13" s="1605" customFormat="1">
      <c r="A281" s="640">
        <v>37</v>
      </c>
      <c r="B281" s="641" t="s">
        <v>2991</v>
      </c>
      <c r="C281" s="1609" t="s">
        <v>3223</v>
      </c>
      <c r="D281" s="1114">
        <v>1270665.1600000004</v>
      </c>
      <c r="E281" s="1114">
        <v>703679.65999999992</v>
      </c>
      <c r="F281" s="1114"/>
      <c r="G281" s="1114"/>
      <c r="H281" s="1114">
        <v>566985.50000000012</v>
      </c>
      <c r="I281" s="1114"/>
      <c r="J281" s="1114"/>
      <c r="K281" s="1114"/>
      <c r="L281" s="1114"/>
      <c r="M281" s="1437">
        <v>566985.50000000012</v>
      </c>
    </row>
    <row r="282" spans="1:13" s="1605" customFormat="1">
      <c r="A282" s="640">
        <v>38</v>
      </c>
      <c r="B282" s="641" t="s">
        <v>2991</v>
      </c>
      <c r="C282" s="1609" t="s">
        <v>3229</v>
      </c>
      <c r="D282" s="1114">
        <v>105409.26</v>
      </c>
      <c r="E282" s="1114">
        <v>84489.99</v>
      </c>
      <c r="F282" s="1114"/>
      <c r="G282" s="1114"/>
      <c r="H282" s="1114">
        <v>20919.26999999999</v>
      </c>
      <c r="I282" s="1114"/>
      <c r="J282" s="1114"/>
      <c r="K282" s="1114"/>
      <c r="L282" s="1114"/>
      <c r="M282" s="1437">
        <v>20919.26999999999</v>
      </c>
    </row>
    <row r="283" spans="1:13" s="1605" customFormat="1">
      <c r="A283" s="640">
        <v>39</v>
      </c>
      <c r="B283" s="641" t="s">
        <v>2991</v>
      </c>
      <c r="C283" s="1609" t="s">
        <v>3221</v>
      </c>
      <c r="D283" s="1114">
        <v>1593808.4899999993</v>
      </c>
      <c r="E283" s="1114">
        <v>1072667.1599999992</v>
      </c>
      <c r="F283" s="1114"/>
      <c r="G283" s="1114"/>
      <c r="H283" s="1114">
        <v>521141.33000000013</v>
      </c>
      <c r="I283" s="1114"/>
      <c r="J283" s="1114"/>
      <c r="K283" s="1114"/>
      <c r="L283" s="1114"/>
      <c r="M283" s="1437">
        <v>521141.33000000013</v>
      </c>
    </row>
    <row r="284" spans="1:13" s="579" customFormat="1">
      <c r="A284" s="640">
        <v>40</v>
      </c>
      <c r="B284" s="641" t="s">
        <v>2992</v>
      </c>
      <c r="C284" s="1623" t="s">
        <v>3227</v>
      </c>
      <c r="D284" s="1114">
        <v>1397592.46</v>
      </c>
      <c r="E284" s="1607">
        <v>1259935.2899999998</v>
      </c>
      <c r="F284" s="1607"/>
      <c r="G284" s="1607"/>
      <c r="H284" s="1114">
        <v>137657.17000000001</v>
      </c>
      <c r="I284" s="1607"/>
      <c r="J284" s="1607"/>
      <c r="K284" s="1607"/>
      <c r="L284" s="1607"/>
      <c r="M284" s="1608">
        <v>137657.17000000001</v>
      </c>
    </row>
    <row r="285" spans="1:13" s="1605" customFormat="1">
      <c r="A285" s="640">
        <v>41</v>
      </c>
      <c r="B285" s="897" t="s">
        <v>2992</v>
      </c>
      <c r="C285" s="1623" t="s">
        <v>3228</v>
      </c>
      <c r="D285" s="1608">
        <v>54779.63</v>
      </c>
      <c r="E285" s="1608">
        <v>47886.94</v>
      </c>
      <c r="F285" s="1607"/>
      <c r="G285" s="1607"/>
      <c r="H285" s="1608">
        <v>6892.6899999999969</v>
      </c>
      <c r="I285" s="1607"/>
      <c r="J285" s="1607"/>
      <c r="K285" s="1607"/>
      <c r="L285" s="1607"/>
      <c r="M285" s="1608">
        <v>6892.6899999999969</v>
      </c>
    </row>
    <row r="286" spans="1:13" s="1605" customFormat="1">
      <c r="A286" s="640"/>
      <c r="B286" s="641"/>
      <c r="C286" s="1609"/>
      <c r="D286" s="1114"/>
      <c r="E286" s="1114"/>
      <c r="F286" s="1114"/>
      <c r="G286" s="1114"/>
      <c r="H286" s="1114"/>
      <c r="I286" s="1114"/>
      <c r="J286" s="1114"/>
      <c r="K286" s="1114"/>
      <c r="L286" s="1114"/>
      <c r="M286" s="1608"/>
    </row>
    <row r="287" spans="1:13" s="1605" customFormat="1" ht="16" thickBot="1">
      <c r="A287" s="1316"/>
      <c r="B287" s="1317"/>
      <c r="C287" s="1619"/>
      <c r="D287" s="1317"/>
      <c r="E287" s="1317"/>
      <c r="F287" s="1317"/>
      <c r="G287" s="1317"/>
      <c r="H287" s="1317"/>
      <c r="I287" s="1317"/>
      <c r="J287" s="1317"/>
      <c r="K287" s="1317"/>
      <c r="L287" s="1317"/>
      <c r="M287" s="1317"/>
    </row>
    <row r="288" spans="1:13" s="1605" customFormat="1">
      <c r="A288" s="1225" t="s">
        <v>2557</v>
      </c>
      <c r="B288" s="570"/>
      <c r="C288" s="1592"/>
      <c r="D288" s="1620"/>
      <c r="E288" s="1620"/>
      <c r="F288" s="568"/>
      <c r="G288" s="568"/>
      <c r="H288" s="1620"/>
      <c r="I288" s="568"/>
      <c r="J288" s="568"/>
      <c r="K288" s="568"/>
      <c r="L288" s="568"/>
      <c r="M288" s="568"/>
    </row>
    <row r="289" spans="1:13" s="1605" customFormat="1">
      <c r="A289" s="568"/>
      <c r="B289" s="568"/>
      <c r="C289" s="1589"/>
      <c r="D289" s="568"/>
      <c r="E289" s="568"/>
      <c r="F289" s="568"/>
      <c r="G289" s="568"/>
      <c r="H289" s="568"/>
      <c r="I289" s="568"/>
      <c r="J289" s="568"/>
      <c r="K289" s="568"/>
      <c r="L289" s="568"/>
      <c r="M289" s="568"/>
    </row>
    <row r="290" spans="1:13" s="1605" customFormat="1">
      <c r="A290" s="570" t="s">
        <v>3372</v>
      </c>
      <c r="B290" s="570"/>
      <c r="C290" s="1592"/>
      <c r="D290" s="570"/>
      <c r="E290" s="570"/>
      <c r="F290" s="570"/>
      <c r="G290" s="570"/>
      <c r="H290" s="570"/>
      <c r="I290" s="570"/>
      <c r="J290" s="570"/>
      <c r="K290" s="570"/>
      <c r="L290" s="570"/>
      <c r="M290" s="570"/>
    </row>
    <row r="291" spans="1:13" s="1605" customFormat="1" ht="18" thickBot="1">
      <c r="A291" s="581" t="str">
        <f>+CONAMEDATE7</f>
        <v>Annual Report of VERIZON NEW YORK INC.                                                                 For the period ending DECEMBER 31, 2021</v>
      </c>
      <c r="B291" s="568"/>
      <c r="C291" s="1589"/>
      <c r="D291" s="568"/>
      <c r="E291" s="568"/>
      <c r="F291" s="568"/>
      <c r="G291" s="568"/>
      <c r="H291" s="568"/>
      <c r="I291" s="568"/>
      <c r="J291" s="568"/>
      <c r="K291" s="568"/>
      <c r="L291" s="568"/>
      <c r="M291" s="568"/>
    </row>
    <row r="292" spans="1:13" s="1605" customFormat="1">
      <c r="A292" s="1488"/>
      <c r="B292" s="1416"/>
      <c r="C292" s="1590"/>
      <c r="D292" s="1416"/>
      <c r="E292" s="1416"/>
      <c r="F292" s="1416"/>
      <c r="G292" s="1416"/>
      <c r="H292" s="1416"/>
      <c r="I292" s="1591"/>
      <c r="J292" s="1416"/>
      <c r="K292" s="1416"/>
      <c r="L292" s="1416"/>
      <c r="M292" s="1489"/>
    </row>
    <row r="293" spans="1:13" s="1605" customFormat="1" ht="18">
      <c r="A293" s="578"/>
      <c r="B293" s="1214" t="s">
        <v>1536</v>
      </c>
      <c r="C293" s="1592"/>
      <c r="D293" s="570"/>
      <c r="E293" s="570"/>
      <c r="F293" s="1179"/>
      <c r="G293" s="570"/>
      <c r="H293" s="570"/>
      <c r="I293" s="570"/>
      <c r="J293" s="570"/>
      <c r="K293" s="570"/>
      <c r="L293" s="570"/>
      <c r="M293" s="571"/>
    </row>
    <row r="294" spans="1:13" s="1605" customFormat="1">
      <c r="A294" s="578"/>
      <c r="B294" s="568"/>
      <c r="C294" s="1589"/>
      <c r="D294" s="568"/>
      <c r="E294" s="568"/>
      <c r="F294" s="568"/>
      <c r="G294" s="568"/>
      <c r="H294" s="568"/>
      <c r="I294" s="568"/>
      <c r="J294" s="568"/>
      <c r="K294" s="568"/>
      <c r="L294" s="568"/>
      <c r="M294" s="580"/>
    </row>
    <row r="295" spans="1:13" s="1605" customFormat="1">
      <c r="A295" s="1593" t="s">
        <v>1537</v>
      </c>
      <c r="B295" s="568" t="s">
        <v>1538</v>
      </c>
      <c r="C295" s="1589"/>
      <c r="D295" s="568"/>
      <c r="E295" s="568"/>
      <c r="F295" s="568" t="s">
        <v>1539</v>
      </c>
      <c r="G295" s="568"/>
      <c r="H295" s="568"/>
      <c r="I295" s="568"/>
      <c r="J295" s="568"/>
      <c r="K295" s="568"/>
      <c r="L295" s="568"/>
      <c r="M295" s="580"/>
    </row>
    <row r="296" spans="1:13" s="1605" customFormat="1">
      <c r="A296" s="578"/>
      <c r="B296" s="568" t="s">
        <v>1540</v>
      </c>
      <c r="C296" s="1589"/>
      <c r="D296" s="568"/>
      <c r="E296" s="568"/>
      <c r="F296" s="568" t="s">
        <v>1541</v>
      </c>
      <c r="G296" s="568"/>
      <c r="H296" s="568"/>
      <c r="I296" s="568"/>
      <c r="J296" s="568"/>
      <c r="K296" s="568"/>
      <c r="L296" s="568"/>
      <c r="M296" s="580"/>
    </row>
    <row r="297" spans="1:13" s="1605" customFormat="1">
      <c r="A297" s="578"/>
      <c r="B297" s="568"/>
      <c r="C297" s="1589"/>
      <c r="D297" s="568"/>
      <c r="E297" s="568"/>
      <c r="F297" s="568" t="s">
        <v>1542</v>
      </c>
      <c r="G297" s="568"/>
      <c r="H297" s="568"/>
      <c r="I297" s="568"/>
      <c r="J297" s="568"/>
      <c r="K297" s="568"/>
      <c r="L297" s="568"/>
      <c r="M297" s="580"/>
    </row>
    <row r="298" spans="1:13" s="1605" customFormat="1">
      <c r="A298" s="1593" t="s">
        <v>1543</v>
      </c>
      <c r="B298" s="568" t="s">
        <v>1544</v>
      </c>
      <c r="C298" s="1589"/>
      <c r="D298" s="568"/>
      <c r="E298" s="568"/>
      <c r="F298" s="568" t="s">
        <v>1545</v>
      </c>
      <c r="G298" s="568"/>
      <c r="H298" s="568"/>
      <c r="I298" s="568"/>
      <c r="J298" s="568"/>
      <c r="K298" s="568"/>
      <c r="L298" s="568"/>
      <c r="M298" s="580"/>
    </row>
    <row r="299" spans="1:13" s="1605" customFormat="1">
      <c r="A299" s="578"/>
      <c r="B299" s="568" t="s">
        <v>1546</v>
      </c>
      <c r="C299" s="1589"/>
      <c r="D299" s="568"/>
      <c r="E299" s="568"/>
      <c r="F299" s="568"/>
      <c r="G299" s="568"/>
      <c r="H299" s="568"/>
      <c r="I299" s="568"/>
      <c r="J299" s="568"/>
      <c r="K299" s="568"/>
      <c r="L299" s="568"/>
      <c r="M299" s="580"/>
    </row>
    <row r="300" spans="1:13" s="1605" customFormat="1">
      <c r="A300" s="635"/>
      <c r="B300" s="638" t="s">
        <v>1547</v>
      </c>
      <c r="C300" s="1594" t="s">
        <v>1548</v>
      </c>
      <c r="D300" s="638" t="s">
        <v>1549</v>
      </c>
      <c r="E300" s="638" t="s">
        <v>1550</v>
      </c>
      <c r="F300" s="1222" t="s">
        <v>45</v>
      </c>
      <c r="G300" s="1595"/>
      <c r="H300" s="638" t="s">
        <v>1551</v>
      </c>
      <c r="I300" s="638" t="s">
        <v>1552</v>
      </c>
      <c r="J300" s="1222"/>
      <c r="K300" s="1595"/>
      <c r="L300" s="1222" t="s">
        <v>1553</v>
      </c>
      <c r="M300" s="1596"/>
    </row>
    <row r="301" spans="1:13" s="1605" customFormat="1">
      <c r="A301" s="644"/>
      <c r="B301" s="642" t="s">
        <v>1554</v>
      </c>
      <c r="C301" s="1597" t="s">
        <v>47</v>
      </c>
      <c r="D301" s="642" t="s">
        <v>1555</v>
      </c>
      <c r="E301" s="642" t="s">
        <v>1556</v>
      </c>
      <c r="F301" s="570" t="s">
        <v>1209</v>
      </c>
      <c r="G301" s="643"/>
      <c r="H301" s="642" t="s">
        <v>1557</v>
      </c>
      <c r="I301" s="642" t="s">
        <v>1558</v>
      </c>
      <c r="J301" s="570" t="s">
        <v>1559</v>
      </c>
      <c r="K301" s="643"/>
      <c r="L301" s="570" t="s">
        <v>1560</v>
      </c>
      <c r="M301" s="571"/>
    </row>
    <row r="302" spans="1:13" s="1605" customFormat="1">
      <c r="A302" s="644"/>
      <c r="B302" s="1598" t="s">
        <v>462</v>
      </c>
      <c r="C302" s="1599" t="s">
        <v>463</v>
      </c>
      <c r="D302" s="1598" t="s">
        <v>464</v>
      </c>
      <c r="E302" s="1598" t="s">
        <v>61</v>
      </c>
      <c r="F302" s="1521" t="s">
        <v>62</v>
      </c>
      <c r="G302" s="1600"/>
      <c r="H302" s="1598" t="s">
        <v>63</v>
      </c>
      <c r="I302" s="1598" t="s">
        <v>64</v>
      </c>
      <c r="J302" s="1521" t="s">
        <v>65</v>
      </c>
      <c r="K302" s="1600"/>
      <c r="L302" s="1521" t="s">
        <v>66</v>
      </c>
      <c r="M302" s="1601"/>
    </row>
    <row r="303" spans="1:13" s="1605" customFormat="1">
      <c r="A303" s="640" t="s">
        <v>35</v>
      </c>
      <c r="B303" s="641"/>
      <c r="C303" s="1602"/>
      <c r="D303" s="641"/>
      <c r="E303" s="1583"/>
      <c r="F303" s="1568" t="s">
        <v>1548</v>
      </c>
      <c r="G303" s="641"/>
      <c r="H303" s="641"/>
      <c r="I303" s="1583"/>
      <c r="J303" s="1603" t="s">
        <v>1548</v>
      </c>
      <c r="K303" s="1223"/>
      <c r="L303" s="1604" t="s">
        <v>1548</v>
      </c>
      <c r="M303" s="580"/>
    </row>
    <row r="304" spans="1:13" s="1605" customFormat="1">
      <c r="A304" s="640" t="s">
        <v>47</v>
      </c>
      <c r="B304" s="641"/>
      <c r="C304" s="1602"/>
      <c r="D304" s="641"/>
      <c r="E304" s="642" t="s">
        <v>1859</v>
      </c>
      <c r="F304" s="642" t="s">
        <v>47</v>
      </c>
      <c r="G304" s="642" t="s">
        <v>1859</v>
      </c>
      <c r="H304" s="642" t="s">
        <v>1859</v>
      </c>
      <c r="I304" s="641"/>
      <c r="J304" s="642" t="s">
        <v>47</v>
      </c>
      <c r="K304" s="642" t="s">
        <v>1859</v>
      </c>
      <c r="L304" s="642" t="s">
        <v>47</v>
      </c>
      <c r="M304" s="645" t="s">
        <v>1859</v>
      </c>
    </row>
    <row r="305" spans="1:14" s="1605" customFormat="1">
      <c r="A305" s="640" t="s">
        <v>466</v>
      </c>
      <c r="B305" s="641" t="s">
        <v>2992</v>
      </c>
      <c r="C305" s="1609" t="s">
        <v>3231</v>
      </c>
      <c r="D305" s="1114">
        <v>381.87</v>
      </c>
      <c r="E305" s="1114">
        <v>342.59</v>
      </c>
      <c r="F305" s="1114"/>
      <c r="G305" s="1114"/>
      <c r="H305" s="1114">
        <v>39.28000000000003</v>
      </c>
      <c r="I305" s="1114"/>
      <c r="J305" s="1114"/>
      <c r="K305" s="1114"/>
      <c r="L305" s="1114"/>
      <c r="M305" s="1437">
        <v>39.28000000000003</v>
      </c>
      <c r="N305" s="1624"/>
    </row>
    <row r="306" spans="1:14" s="1605" customFormat="1">
      <c r="A306" s="640" t="s">
        <v>955</v>
      </c>
      <c r="B306" s="641" t="s">
        <v>2992</v>
      </c>
      <c r="C306" s="1609" t="s">
        <v>3223</v>
      </c>
      <c r="D306" s="1114">
        <v>2489547.94</v>
      </c>
      <c r="E306" s="1114">
        <v>1780316.8599999994</v>
      </c>
      <c r="F306" s="1114"/>
      <c r="G306" s="1114"/>
      <c r="H306" s="1114">
        <v>709231.08000000066</v>
      </c>
      <c r="I306" s="1114"/>
      <c r="J306" s="1114"/>
      <c r="K306" s="1114"/>
      <c r="L306" s="1114"/>
      <c r="M306" s="1437">
        <v>709231.08000000066</v>
      </c>
      <c r="N306" s="1624"/>
    </row>
    <row r="307" spans="1:14" s="1605" customFormat="1">
      <c r="A307" s="640" t="s">
        <v>1195</v>
      </c>
      <c r="B307" s="641" t="s">
        <v>2992</v>
      </c>
      <c r="C307" s="1609" t="s">
        <v>3229</v>
      </c>
      <c r="D307" s="1114">
        <v>188421.47</v>
      </c>
      <c r="E307" s="1114">
        <v>140688.54999999999</v>
      </c>
      <c r="F307" s="1114"/>
      <c r="G307" s="1114"/>
      <c r="H307" s="1114">
        <v>47732.919999999991</v>
      </c>
      <c r="I307" s="1114"/>
      <c r="J307" s="1114"/>
      <c r="K307" s="1114"/>
      <c r="L307" s="1114"/>
      <c r="M307" s="1437">
        <v>47732.919999999991</v>
      </c>
      <c r="N307" s="1624"/>
    </row>
    <row r="308" spans="1:14" s="1605" customFormat="1">
      <c r="A308" s="640" t="s">
        <v>70</v>
      </c>
      <c r="B308" s="641" t="s">
        <v>2992</v>
      </c>
      <c r="C308" s="1609" t="s">
        <v>3221</v>
      </c>
      <c r="D308" s="1114">
        <v>2932882.6099999985</v>
      </c>
      <c r="E308" s="1114">
        <v>2058351.669999999</v>
      </c>
      <c r="F308" s="1114"/>
      <c r="G308" s="1114"/>
      <c r="H308" s="1114">
        <v>874530.93999999913</v>
      </c>
      <c r="I308" s="1114"/>
      <c r="J308" s="1114"/>
      <c r="K308" s="1114"/>
      <c r="L308" s="1114"/>
      <c r="M308" s="1437">
        <v>874530.93999999913</v>
      </c>
      <c r="N308" s="1624"/>
    </row>
    <row r="309" spans="1:14" s="1605" customFormat="1">
      <c r="A309" s="640" t="s">
        <v>71</v>
      </c>
      <c r="B309" s="641" t="s">
        <v>2993</v>
      </c>
      <c r="C309" s="1609" t="s">
        <v>3227</v>
      </c>
      <c r="D309" s="1114">
        <v>1135567.7900000003</v>
      </c>
      <c r="E309" s="1114">
        <v>1008447.79</v>
      </c>
      <c r="F309" s="1114"/>
      <c r="G309" s="1114"/>
      <c r="H309" s="1114">
        <v>127120.00000000035</v>
      </c>
      <c r="I309" s="1114"/>
      <c r="J309" s="1114"/>
      <c r="K309" s="1114"/>
      <c r="L309" s="1114"/>
      <c r="M309" s="1437">
        <v>127120.00000000035</v>
      </c>
      <c r="N309" s="1624"/>
    </row>
    <row r="310" spans="1:14" s="1605" customFormat="1">
      <c r="A310" s="640" t="s">
        <v>474</v>
      </c>
      <c r="B310" s="641" t="s">
        <v>2993</v>
      </c>
      <c r="C310" s="1609" t="s">
        <v>3228</v>
      </c>
      <c r="D310" s="1114">
        <v>119194.29999999999</v>
      </c>
      <c r="E310" s="1114">
        <v>54980.53</v>
      </c>
      <c r="F310" s="1114"/>
      <c r="G310" s="1114"/>
      <c r="H310" s="1114">
        <v>64213.77</v>
      </c>
      <c r="I310" s="1114"/>
      <c r="J310" s="1114"/>
      <c r="K310" s="1114"/>
      <c r="L310" s="1114"/>
      <c r="M310" s="1437">
        <v>64213.77</v>
      </c>
      <c r="N310" s="1624"/>
    </row>
    <row r="311" spans="1:14" s="1605" customFormat="1">
      <c r="A311" s="640" t="s">
        <v>477</v>
      </c>
      <c r="B311" s="641" t="s">
        <v>2993</v>
      </c>
      <c r="C311" s="1609" t="s">
        <v>3231</v>
      </c>
      <c r="D311" s="1114">
        <v>3410.4299999999994</v>
      </c>
      <c r="E311" s="1114">
        <v>3274.5899999999992</v>
      </c>
      <c r="F311" s="1114"/>
      <c r="G311" s="1114"/>
      <c r="H311" s="1114">
        <v>135.84000000000015</v>
      </c>
      <c r="I311" s="1114"/>
      <c r="J311" s="1114"/>
      <c r="K311" s="1114"/>
      <c r="L311" s="1114"/>
      <c r="M311" s="1437">
        <v>135.84000000000015</v>
      </c>
      <c r="N311" s="1624"/>
    </row>
    <row r="312" spans="1:14" s="1605" customFormat="1">
      <c r="A312" s="640" t="s">
        <v>2204</v>
      </c>
      <c r="B312" s="641" t="s">
        <v>2993</v>
      </c>
      <c r="C312" s="1609" t="s">
        <v>3223</v>
      </c>
      <c r="D312" s="1114">
        <v>3019706.3500000006</v>
      </c>
      <c r="E312" s="1114">
        <v>2123136.9</v>
      </c>
      <c r="F312" s="1114"/>
      <c r="G312" s="1114"/>
      <c r="H312" s="1114">
        <v>896569.45000000123</v>
      </c>
      <c r="I312" s="1114"/>
      <c r="J312" s="1114"/>
      <c r="K312" s="1114"/>
      <c r="L312" s="1114"/>
      <c r="M312" s="1437">
        <v>896569.45000000123</v>
      </c>
      <c r="N312" s="1624"/>
    </row>
    <row r="313" spans="1:14" s="1605" customFormat="1">
      <c r="A313" s="640" t="s">
        <v>335</v>
      </c>
      <c r="B313" s="641" t="s">
        <v>2993</v>
      </c>
      <c r="C313" s="1609" t="s">
        <v>3237</v>
      </c>
      <c r="D313" s="1114">
        <v>4348.54</v>
      </c>
      <c r="E313" s="1114">
        <v>4026.04</v>
      </c>
      <c r="F313" s="1114"/>
      <c r="G313" s="1114"/>
      <c r="H313" s="1114">
        <v>322.5</v>
      </c>
      <c r="I313" s="1114"/>
      <c r="J313" s="1114"/>
      <c r="K313" s="1114"/>
      <c r="L313" s="1114"/>
      <c r="M313" s="1437">
        <v>322.5</v>
      </c>
      <c r="N313" s="1624"/>
    </row>
    <row r="314" spans="1:14" s="1605" customFormat="1">
      <c r="A314" s="640" t="s">
        <v>72</v>
      </c>
      <c r="B314" s="641" t="s">
        <v>2993</v>
      </c>
      <c r="C314" s="1609" t="s">
        <v>3229</v>
      </c>
      <c r="D314" s="1114">
        <v>259625.55999999994</v>
      </c>
      <c r="E314" s="1114">
        <v>191122.56</v>
      </c>
      <c r="F314" s="1114"/>
      <c r="G314" s="1114"/>
      <c r="H314" s="1114">
        <v>68502.999999999956</v>
      </c>
      <c r="I314" s="1114"/>
      <c r="J314" s="1114"/>
      <c r="K314" s="1114"/>
      <c r="L314" s="1114"/>
      <c r="M314" s="1437">
        <v>68502.999999999956</v>
      </c>
      <c r="N314" s="1624"/>
    </row>
    <row r="315" spans="1:14" s="1605" customFormat="1">
      <c r="A315" s="640" t="s">
        <v>73</v>
      </c>
      <c r="B315" s="641" t="s">
        <v>2993</v>
      </c>
      <c r="C315" s="1609" t="s">
        <v>3221</v>
      </c>
      <c r="D315" s="1114">
        <v>2493377.7999999998</v>
      </c>
      <c r="E315" s="1114">
        <v>1618360.1899999995</v>
      </c>
      <c r="F315" s="1114"/>
      <c r="G315" s="1114"/>
      <c r="H315" s="1114">
        <v>875017.61000000068</v>
      </c>
      <c r="I315" s="1114"/>
      <c r="J315" s="1114"/>
      <c r="K315" s="1114"/>
      <c r="L315" s="1114"/>
      <c r="M315" s="1437">
        <v>875017.61000000068</v>
      </c>
      <c r="N315" s="1624"/>
    </row>
    <row r="316" spans="1:14" s="1605" customFormat="1">
      <c r="A316" s="640" t="s">
        <v>74</v>
      </c>
      <c r="B316" s="641" t="s">
        <v>2993</v>
      </c>
      <c r="C316" s="1609" t="s">
        <v>3230</v>
      </c>
      <c r="D316" s="1114">
        <v>2227.13</v>
      </c>
      <c r="E316" s="1114">
        <v>1114.0999999999999</v>
      </c>
      <c r="F316" s="1114"/>
      <c r="G316" s="1114"/>
      <c r="H316" s="1114">
        <v>1113.03</v>
      </c>
      <c r="I316" s="1114"/>
      <c r="J316" s="1114"/>
      <c r="K316" s="1114"/>
      <c r="L316" s="1114"/>
      <c r="M316" s="1437">
        <v>1113.03</v>
      </c>
      <c r="N316" s="1624"/>
    </row>
    <row r="317" spans="1:14" s="1605" customFormat="1">
      <c r="A317" s="640" t="s">
        <v>75</v>
      </c>
      <c r="B317" s="641" t="s">
        <v>2995</v>
      </c>
      <c r="C317" s="1609" t="s">
        <v>3227</v>
      </c>
      <c r="D317" s="1114">
        <v>2010.3700000000001</v>
      </c>
      <c r="E317" s="1114">
        <v>2009.25</v>
      </c>
      <c r="F317" s="1114"/>
      <c r="G317" s="1114"/>
      <c r="H317" s="1114">
        <v>1.1200000000001182</v>
      </c>
      <c r="I317" s="1114"/>
      <c r="J317" s="1114"/>
      <c r="K317" s="1114"/>
      <c r="L317" s="1114"/>
      <c r="M317" s="1437">
        <v>1.1200000000001182</v>
      </c>
      <c r="N317" s="1624"/>
    </row>
    <row r="318" spans="1:14">
      <c r="A318" s="640" t="s">
        <v>76</v>
      </c>
      <c r="B318" s="641" t="s">
        <v>2995</v>
      </c>
      <c r="C318" s="1609" t="s">
        <v>3223</v>
      </c>
      <c r="D318" s="1114">
        <v>36220.81</v>
      </c>
      <c r="E318" s="1114">
        <v>29382.59</v>
      </c>
      <c r="F318" s="1114"/>
      <c r="G318" s="1114"/>
      <c r="H318" s="1114">
        <v>6838.22</v>
      </c>
      <c r="I318" s="1114"/>
      <c r="J318" s="1114"/>
      <c r="K318" s="1114"/>
      <c r="L318" s="1114"/>
      <c r="M318" s="1437">
        <v>6838.22</v>
      </c>
      <c r="N318" s="1625"/>
    </row>
    <row r="319" spans="1:14">
      <c r="A319" s="640" t="s">
        <v>77</v>
      </c>
      <c r="B319" s="641" t="s">
        <v>2995</v>
      </c>
      <c r="C319" s="1609" t="s">
        <v>3221</v>
      </c>
      <c r="D319" s="1114">
        <v>228839.38999999998</v>
      </c>
      <c r="E319" s="1114">
        <v>143334.04000000007</v>
      </c>
      <c r="F319" s="1114"/>
      <c r="G319" s="1114"/>
      <c r="H319" s="1114">
        <v>85505.349999999919</v>
      </c>
      <c r="I319" s="1114"/>
      <c r="J319" s="1114"/>
      <c r="K319" s="1114"/>
      <c r="L319" s="1114"/>
      <c r="M319" s="1437">
        <v>85505.349999999919</v>
      </c>
      <c r="N319" s="1625"/>
    </row>
    <row r="320" spans="1:14">
      <c r="A320" s="640" t="s">
        <v>78</v>
      </c>
      <c r="B320" s="641" t="s">
        <v>2994</v>
      </c>
      <c r="C320" s="1609" t="s">
        <v>3227</v>
      </c>
      <c r="D320" s="1114">
        <v>858869.69999999972</v>
      </c>
      <c r="E320" s="1114">
        <v>758862.14999999967</v>
      </c>
      <c r="F320" s="1114"/>
      <c r="G320" s="1114"/>
      <c r="H320" s="1114">
        <v>100007.54999999999</v>
      </c>
      <c r="I320" s="1114"/>
      <c r="J320" s="1114"/>
      <c r="K320" s="1114"/>
      <c r="L320" s="1114"/>
      <c r="M320" s="1437">
        <v>100007.54999999999</v>
      </c>
      <c r="N320" s="1625"/>
    </row>
    <row r="321" spans="1:14">
      <c r="A321" s="640" t="s">
        <v>79</v>
      </c>
      <c r="B321" s="641" t="s">
        <v>2994</v>
      </c>
      <c r="C321" s="1609" t="s">
        <v>3228</v>
      </c>
      <c r="D321" s="1114">
        <v>180245.79000000004</v>
      </c>
      <c r="E321" s="1114">
        <v>149194.69</v>
      </c>
      <c r="F321" s="1114"/>
      <c r="G321" s="1114"/>
      <c r="H321" s="1114">
        <v>31051.100000000035</v>
      </c>
      <c r="I321" s="1114"/>
      <c r="J321" s="1114"/>
      <c r="K321" s="1114"/>
      <c r="L321" s="1114"/>
      <c r="M321" s="1437">
        <v>31051.100000000035</v>
      </c>
      <c r="N321" s="1625"/>
    </row>
    <row r="322" spans="1:14">
      <c r="A322" s="640" t="s">
        <v>80</v>
      </c>
      <c r="B322" s="641" t="s">
        <v>2994</v>
      </c>
      <c r="C322" s="1609" t="s">
        <v>3231</v>
      </c>
      <c r="D322" s="1114">
        <v>2416.34</v>
      </c>
      <c r="E322" s="1114">
        <v>2413.67</v>
      </c>
      <c r="F322" s="1114"/>
      <c r="G322" s="1114"/>
      <c r="H322" s="1114">
        <v>2.6700000000000728</v>
      </c>
      <c r="I322" s="1114"/>
      <c r="J322" s="1114"/>
      <c r="K322" s="1114"/>
      <c r="L322" s="1114"/>
      <c r="M322" s="1437">
        <v>2.6700000000000728</v>
      </c>
      <c r="N322" s="1625"/>
    </row>
    <row r="323" spans="1:14">
      <c r="A323" s="640" t="s">
        <v>81</v>
      </c>
      <c r="B323" s="641" t="s">
        <v>2994</v>
      </c>
      <c r="C323" s="1609" t="s">
        <v>3223</v>
      </c>
      <c r="D323" s="1114">
        <v>1845461.4499999995</v>
      </c>
      <c r="E323" s="1114">
        <v>1202479.2399999998</v>
      </c>
      <c r="F323" s="1114"/>
      <c r="G323" s="1114"/>
      <c r="H323" s="1114">
        <v>642982.21000000008</v>
      </c>
      <c r="I323" s="1114"/>
      <c r="J323" s="1114"/>
      <c r="K323" s="1114"/>
      <c r="L323" s="1114"/>
      <c r="M323" s="1437">
        <v>642982.21000000008</v>
      </c>
      <c r="N323" s="1625"/>
    </row>
    <row r="324" spans="1:14">
      <c r="A324" s="640" t="s">
        <v>82</v>
      </c>
      <c r="B324" s="641" t="s">
        <v>2994</v>
      </c>
      <c r="C324" s="1609" t="s">
        <v>3229</v>
      </c>
      <c r="D324" s="1114">
        <v>224092.58</v>
      </c>
      <c r="E324" s="1114">
        <v>92551.47</v>
      </c>
      <c r="F324" s="1114"/>
      <c r="G324" s="1114"/>
      <c r="H324" s="1114">
        <v>131541.10999999999</v>
      </c>
      <c r="I324" s="1114"/>
      <c r="J324" s="1114"/>
      <c r="K324" s="1114"/>
      <c r="L324" s="1114"/>
      <c r="M324" s="1437">
        <v>131541.10999999999</v>
      </c>
      <c r="N324" s="1625"/>
    </row>
    <row r="325" spans="1:14">
      <c r="A325" s="640" t="s">
        <v>83</v>
      </c>
      <c r="B325" s="641" t="s">
        <v>2994</v>
      </c>
      <c r="C325" s="1609" t="s">
        <v>3221</v>
      </c>
      <c r="D325" s="1114">
        <v>1927475.1700000009</v>
      </c>
      <c r="E325" s="1114">
        <v>1308264.9300000002</v>
      </c>
      <c r="F325" s="1114"/>
      <c r="G325" s="1114"/>
      <c r="H325" s="1114">
        <v>619210.24000000069</v>
      </c>
      <c r="I325" s="1114"/>
      <c r="J325" s="1114"/>
      <c r="K325" s="1114"/>
      <c r="L325" s="1114"/>
      <c r="M325" s="1437">
        <v>619210.24000000069</v>
      </c>
      <c r="N325" s="1625"/>
    </row>
    <row r="326" spans="1:14">
      <c r="A326" s="640" t="s">
        <v>84</v>
      </c>
      <c r="B326" s="641" t="s">
        <v>2994</v>
      </c>
      <c r="C326" s="1609" t="s">
        <v>3230</v>
      </c>
      <c r="D326" s="1114">
        <v>2127.41</v>
      </c>
      <c r="E326" s="1114">
        <v>1160.9000000000001</v>
      </c>
      <c r="F326" s="1114"/>
      <c r="G326" s="1114"/>
      <c r="H326" s="1114">
        <v>966.50999999999988</v>
      </c>
      <c r="I326" s="1114"/>
      <c r="J326" s="1114"/>
      <c r="K326" s="1114"/>
      <c r="L326" s="1114"/>
      <c r="M326" s="1437">
        <v>966.50999999999988</v>
      </c>
      <c r="N326" s="1625"/>
    </row>
    <row r="327" spans="1:14">
      <c r="A327" s="640" t="s">
        <v>85</v>
      </c>
      <c r="B327" s="641"/>
      <c r="C327" s="1609"/>
      <c r="D327" s="1114"/>
      <c r="E327" s="1114"/>
      <c r="F327" s="1114"/>
      <c r="G327" s="1114"/>
      <c r="H327" s="1114"/>
      <c r="I327" s="1114"/>
      <c r="J327" s="1114"/>
      <c r="K327" s="1114"/>
      <c r="L327" s="1114"/>
      <c r="M327" s="1437"/>
      <c r="N327" s="1625"/>
    </row>
    <row r="328" spans="1:14">
      <c r="A328" s="640" t="s">
        <v>86</v>
      </c>
      <c r="B328" s="641"/>
      <c r="C328" s="1609"/>
      <c r="D328" s="1114"/>
      <c r="E328" s="1114"/>
      <c r="F328" s="1114"/>
      <c r="G328" s="1114"/>
      <c r="H328" s="1114"/>
      <c r="I328" s="1114"/>
      <c r="J328" s="1114"/>
      <c r="K328" s="1114"/>
      <c r="L328" s="1114"/>
      <c r="M328" s="1437"/>
      <c r="N328" s="1625"/>
    </row>
    <row r="329" spans="1:14">
      <c r="A329" s="640" t="s">
        <v>87</v>
      </c>
      <c r="B329" s="641"/>
      <c r="C329" s="1609"/>
      <c r="D329" s="1114"/>
      <c r="E329" s="1114"/>
      <c r="F329" s="1114"/>
      <c r="G329" s="1114"/>
      <c r="H329" s="1114"/>
      <c r="I329" s="1114"/>
      <c r="J329" s="1114"/>
      <c r="K329" s="1114"/>
      <c r="L329" s="1114"/>
      <c r="M329" s="1437"/>
      <c r="N329" s="1625"/>
    </row>
    <row r="330" spans="1:14">
      <c r="A330" s="640" t="s">
        <v>2216</v>
      </c>
      <c r="B330" s="641"/>
      <c r="C330" s="1609"/>
      <c r="D330" s="1114"/>
      <c r="E330" s="1114"/>
      <c r="F330" s="1114"/>
      <c r="G330" s="1114"/>
      <c r="H330" s="1114"/>
      <c r="I330" s="1114"/>
      <c r="J330" s="1114"/>
      <c r="K330" s="1114"/>
      <c r="L330" s="1114"/>
      <c r="M330" s="1437"/>
      <c r="N330" s="1625"/>
    </row>
    <row r="331" spans="1:14">
      <c r="A331" s="640" t="s">
        <v>2218</v>
      </c>
      <c r="B331" s="641"/>
      <c r="C331" s="1609"/>
      <c r="D331" s="1114"/>
      <c r="E331" s="1114"/>
      <c r="F331" s="1114"/>
      <c r="G331" s="1114"/>
      <c r="H331" s="1114"/>
      <c r="I331" s="1114"/>
      <c r="J331" s="1114"/>
      <c r="K331" s="1114"/>
      <c r="L331" s="1114"/>
      <c r="M331" s="1437"/>
      <c r="N331" s="1625"/>
    </row>
    <row r="332" spans="1:14">
      <c r="A332" s="640" t="s">
        <v>2220</v>
      </c>
      <c r="B332" s="641"/>
      <c r="C332" s="1609"/>
      <c r="D332" s="1114"/>
      <c r="E332" s="1114"/>
      <c r="F332" s="1114"/>
      <c r="G332" s="1114"/>
      <c r="H332" s="1114"/>
      <c r="I332" s="1114"/>
      <c r="J332" s="1114"/>
      <c r="K332" s="1114"/>
      <c r="L332" s="1114"/>
      <c r="M332" s="1437"/>
      <c r="N332" s="1625"/>
    </row>
    <row r="333" spans="1:14">
      <c r="A333" s="640" t="s">
        <v>2223</v>
      </c>
      <c r="B333" s="641"/>
      <c r="C333" s="1609"/>
      <c r="D333" s="1114"/>
      <c r="E333" s="1114"/>
      <c r="F333" s="1114"/>
      <c r="G333" s="1114"/>
      <c r="H333" s="1114"/>
      <c r="I333" s="1114"/>
      <c r="J333" s="1114"/>
      <c r="K333" s="1114"/>
      <c r="L333" s="1114"/>
      <c r="M333" s="1437"/>
      <c r="N333" s="1625"/>
    </row>
    <row r="334" spans="1:14">
      <c r="A334" s="640" t="s">
        <v>2577</v>
      </c>
      <c r="B334" s="641"/>
      <c r="C334" s="1609"/>
      <c r="D334" s="1114"/>
      <c r="E334" s="1114"/>
      <c r="F334" s="1114"/>
      <c r="G334" s="1114"/>
      <c r="H334" s="1114"/>
      <c r="I334" s="1114"/>
      <c r="J334" s="1114"/>
      <c r="K334" s="1114"/>
      <c r="L334" s="1114"/>
      <c r="M334" s="1437"/>
      <c r="N334" s="1625"/>
    </row>
    <row r="335" spans="1:14">
      <c r="A335" s="640">
        <v>31</v>
      </c>
      <c r="B335" s="641"/>
      <c r="C335" s="1609"/>
      <c r="D335" s="1114"/>
      <c r="E335" s="1114"/>
      <c r="F335" s="1114"/>
      <c r="G335" s="1114"/>
      <c r="H335" s="1114"/>
      <c r="I335" s="1114"/>
      <c r="J335" s="1114"/>
      <c r="K335" s="1114"/>
      <c r="L335" s="1114"/>
      <c r="M335" s="1437"/>
      <c r="N335" s="1625"/>
    </row>
    <row r="336" spans="1:14">
      <c r="A336" s="640">
        <v>32</v>
      </c>
      <c r="B336" s="641"/>
      <c r="C336" s="1609"/>
      <c r="D336" s="1114"/>
      <c r="E336" s="1114"/>
      <c r="F336" s="1114"/>
      <c r="G336" s="1114"/>
      <c r="H336" s="1114"/>
      <c r="I336" s="1114"/>
      <c r="J336" s="1114"/>
      <c r="K336" s="1114"/>
      <c r="L336" s="1114"/>
      <c r="M336" s="1437"/>
      <c r="N336" s="1625"/>
    </row>
    <row r="337" spans="1:14">
      <c r="A337" s="640">
        <v>33</v>
      </c>
      <c r="B337" s="641"/>
      <c r="C337" s="1609"/>
      <c r="D337" s="1114"/>
      <c r="E337" s="1114"/>
      <c r="F337" s="1114"/>
      <c r="G337" s="1114"/>
      <c r="H337" s="1114"/>
      <c r="I337" s="1114"/>
      <c r="J337" s="1114"/>
      <c r="K337" s="1114"/>
      <c r="L337" s="1114"/>
      <c r="M337" s="1437"/>
      <c r="N337" s="1625"/>
    </row>
    <row r="338" spans="1:14">
      <c r="A338" s="640">
        <v>34</v>
      </c>
      <c r="B338" s="641"/>
      <c r="C338" s="1609"/>
      <c r="D338" s="1114"/>
      <c r="E338" s="1114"/>
      <c r="F338" s="1114"/>
      <c r="G338" s="1114"/>
      <c r="H338" s="1114"/>
      <c r="I338" s="1114"/>
      <c r="J338" s="1114"/>
      <c r="K338" s="1114"/>
      <c r="L338" s="1114"/>
      <c r="M338" s="1437"/>
      <c r="N338" s="1625"/>
    </row>
    <row r="339" spans="1:14">
      <c r="A339" s="640">
        <v>35</v>
      </c>
      <c r="B339" s="641"/>
      <c r="C339" s="1609"/>
      <c r="D339" s="1114"/>
      <c r="E339" s="1114"/>
      <c r="F339" s="1114"/>
      <c r="G339" s="1114"/>
      <c r="H339" s="1114"/>
      <c r="I339" s="1114"/>
      <c r="J339" s="1114"/>
      <c r="K339" s="1114"/>
      <c r="L339" s="1114"/>
      <c r="M339" s="1437"/>
      <c r="N339" s="1625"/>
    </row>
    <row r="340" spans="1:14">
      <c r="A340" s="640">
        <v>36</v>
      </c>
      <c r="B340" s="641"/>
      <c r="C340" s="1609"/>
      <c r="D340" s="1114"/>
      <c r="E340" s="1114"/>
      <c r="F340" s="1114"/>
      <c r="G340" s="1114"/>
      <c r="H340" s="1114"/>
      <c r="I340" s="1114"/>
      <c r="J340" s="1114"/>
      <c r="K340" s="1114"/>
      <c r="L340" s="1114"/>
      <c r="M340" s="1437"/>
      <c r="N340" s="1625"/>
    </row>
    <row r="341" spans="1:14">
      <c r="A341" s="640">
        <v>37</v>
      </c>
      <c r="B341" s="641"/>
      <c r="C341" s="1609"/>
      <c r="D341" s="1114"/>
      <c r="E341" s="1114"/>
      <c r="F341" s="1114"/>
      <c r="G341" s="1114"/>
      <c r="H341" s="1114"/>
      <c r="I341" s="1114"/>
      <c r="J341" s="1114"/>
      <c r="K341" s="1114"/>
      <c r="L341" s="1114"/>
      <c r="M341" s="1437"/>
      <c r="N341" s="1625"/>
    </row>
    <row r="342" spans="1:14">
      <c r="A342" s="640">
        <v>38</v>
      </c>
      <c r="B342" s="641"/>
      <c r="C342" s="1609"/>
      <c r="D342" s="1114"/>
      <c r="E342" s="1114"/>
      <c r="F342" s="1114"/>
      <c r="G342" s="1114"/>
      <c r="H342" s="1114"/>
      <c r="I342" s="1114"/>
      <c r="J342" s="1114"/>
      <c r="K342" s="1114"/>
      <c r="L342" s="1114"/>
      <c r="M342" s="1437"/>
      <c r="N342" s="1625"/>
    </row>
    <row r="343" spans="1:14">
      <c r="A343" s="640">
        <v>39</v>
      </c>
      <c r="B343" s="641"/>
      <c r="C343" s="1609"/>
      <c r="D343" s="1114"/>
      <c r="E343" s="1114"/>
      <c r="F343" s="1114"/>
      <c r="G343" s="1114"/>
      <c r="H343" s="1114"/>
      <c r="I343" s="1114"/>
      <c r="J343" s="1114"/>
      <c r="K343" s="1114"/>
      <c r="L343" s="1114"/>
      <c r="M343" s="1437"/>
      <c r="N343" s="1625"/>
    </row>
    <row r="344" spans="1:14">
      <c r="A344" s="640">
        <v>40</v>
      </c>
      <c r="B344" s="1621"/>
      <c r="C344" s="1607"/>
      <c r="D344" s="1607"/>
      <c r="E344" s="1607"/>
      <c r="F344" s="1607"/>
      <c r="G344" s="1607"/>
      <c r="H344" s="1607"/>
      <c r="I344" s="1607"/>
      <c r="J344" s="1607"/>
      <c r="K344" s="1607"/>
      <c r="L344" s="1607"/>
      <c r="M344" s="1608"/>
      <c r="N344" s="1625"/>
    </row>
    <row r="345" spans="1:14">
      <c r="A345" s="640"/>
      <c r="B345" s="897" t="s">
        <v>2998</v>
      </c>
      <c r="C345" s="1609"/>
      <c r="D345" s="1437">
        <f t="shared" ref="D345:E345" si="0">SUM(D305:D344)+SUM(D245:D285)</f>
        <v>32412203.439999998</v>
      </c>
      <c r="E345" s="1437">
        <f t="shared" si="0"/>
        <v>23566240.77</v>
      </c>
      <c r="F345" s="1114"/>
      <c r="G345" s="1114"/>
      <c r="H345" s="1437">
        <f>SUM(H305:H344)+SUM(H245:H285)</f>
        <v>8845962.6700000018</v>
      </c>
      <c r="I345" s="1114"/>
      <c r="J345" s="1114"/>
      <c r="K345" s="1114"/>
      <c r="L345" s="1114"/>
      <c r="M345" s="1437">
        <f>SUM(M305:M344)+SUM(M245:M285)</f>
        <v>8845962.6700000018</v>
      </c>
      <c r="N345" s="1625"/>
    </row>
    <row r="346" spans="1:14" ht="16" thickBot="1">
      <c r="A346" s="1316"/>
      <c r="B346" s="1317"/>
      <c r="C346" s="1619"/>
      <c r="D346" s="1317"/>
      <c r="E346" s="1317"/>
      <c r="F346" s="1317"/>
      <c r="G346" s="1317"/>
      <c r="H346" s="1317"/>
      <c r="I346" s="1317"/>
      <c r="J346" s="1317"/>
      <c r="K346" s="1317"/>
      <c r="L346" s="1317"/>
      <c r="M346" s="1317"/>
      <c r="N346" s="1625"/>
    </row>
    <row r="347" spans="1:14" ht="16" thickBot="1">
      <c r="A347" s="1316"/>
      <c r="B347" s="657"/>
      <c r="C347" s="1617"/>
      <c r="D347" s="657"/>
      <c r="E347" s="657"/>
      <c r="F347" s="657"/>
      <c r="G347" s="657"/>
      <c r="H347" s="657"/>
      <c r="I347" s="657"/>
      <c r="J347" s="657"/>
      <c r="K347" s="657"/>
      <c r="L347" s="657"/>
      <c r="M347" s="1626"/>
      <c r="N347" s="1625"/>
    </row>
    <row r="348" spans="1:14">
      <c r="A348" s="1225" t="s">
        <v>2557</v>
      </c>
      <c r="B348" s="570"/>
      <c r="C348" s="1592"/>
      <c r="D348" s="1620"/>
      <c r="E348" s="1620"/>
      <c r="F348" s="568"/>
      <c r="G348" s="568"/>
      <c r="H348" s="1620"/>
      <c r="I348" s="568"/>
      <c r="J348" s="568"/>
      <c r="K348" s="568"/>
      <c r="L348" s="568"/>
      <c r="M348" s="568"/>
    </row>
    <row r="349" spans="1:14">
      <c r="A349" s="568"/>
      <c r="B349" s="568"/>
      <c r="C349" s="1589"/>
      <c r="D349" s="568"/>
      <c r="E349" s="568"/>
      <c r="F349" s="568"/>
      <c r="G349" s="568"/>
      <c r="H349" s="568"/>
      <c r="I349" s="568"/>
      <c r="J349" s="568"/>
      <c r="K349" s="568"/>
      <c r="L349" s="568"/>
      <c r="M349" s="568"/>
    </row>
    <row r="350" spans="1:14">
      <c r="A350" s="570" t="s">
        <v>3373</v>
      </c>
      <c r="B350" s="570"/>
      <c r="C350" s="1592"/>
      <c r="D350" s="570"/>
      <c r="E350" s="570"/>
      <c r="F350" s="570"/>
      <c r="G350" s="570"/>
      <c r="H350" s="570"/>
      <c r="I350" s="570"/>
      <c r="J350" s="570"/>
      <c r="K350" s="570"/>
      <c r="L350" s="570"/>
      <c r="M350" s="570"/>
    </row>
  </sheetData>
  <mergeCells count="3">
    <mergeCell ref="A113:M113"/>
    <mergeCell ref="A172:M172"/>
    <mergeCell ref="A230:M230"/>
  </mergeCells>
  <printOptions horizontalCentered="1" verticalCentered="1"/>
  <pageMargins left="0.25" right="0.25" top="0.5" bottom="0.5" header="0" footer="0"/>
  <pageSetup scale="59" fitToWidth="2" orientation="landscape" r:id="rId1"/>
  <headerFooter alignWithMargins="0"/>
  <rowBreaks count="5" manualBreakCount="5">
    <brk id="55" max="16383" man="1"/>
    <brk id="114" max="16383" man="1"/>
    <brk id="173" max="16383" man="1"/>
    <brk id="230" max="16383" man="1"/>
    <brk id="290" max="16383" man="1"/>
  </rowBreaks>
  <colBreaks count="1" manualBreakCount="1">
    <brk id="13"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23576" r:id="rId4" name="Button 24">
              <controlPr locked="0" defaultSize="0" autoFill="0" autoLine="0" autoPict="0">
                <anchor moveWithCells="1" sizeWithCells="1">
                  <from>
                    <xdr:col>0</xdr:col>
                    <xdr:colOff>0</xdr:colOff>
                    <xdr:row>56</xdr:row>
                    <xdr:rowOff>158750</xdr:rowOff>
                  </from>
                  <to>
                    <xdr:col>0</xdr:col>
                    <xdr:colOff>0</xdr:colOff>
                    <xdr:row>59</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N72"/>
  <sheetViews>
    <sheetView defaultGridColor="0" colorId="22" zoomScale="70" zoomScaleNormal="70" workbookViewId="0">
      <pane xSplit="4" ySplit="12" topLeftCell="E13" activePane="bottomRight" state="frozen"/>
      <selection pane="topRight" activeCell="E1" sqref="E1"/>
      <selection pane="bottomLeft" activeCell="A13" sqref="A13"/>
      <selection pane="bottomRight" activeCell="K1" sqref="K1"/>
    </sheetView>
  </sheetViews>
  <sheetFormatPr defaultColWidth="9.84375" defaultRowHeight="15.5"/>
  <cols>
    <col min="1" max="1" width="5.84375" style="677" customWidth="1"/>
    <col min="2" max="2" width="1.84375" style="677" customWidth="1"/>
    <col min="3" max="3" width="9.61328125" style="677" customWidth="1"/>
    <col min="4" max="4" width="34.84375" style="677" customWidth="1"/>
    <col min="5" max="5" width="16.07421875" style="677" customWidth="1"/>
    <col min="6" max="8" width="16.84375" style="677" customWidth="1"/>
    <col min="9" max="9" width="5.84375" style="677" customWidth="1"/>
    <col min="10" max="13" width="18.84375" style="677" customWidth="1"/>
    <col min="14" max="14" width="20.84375" style="677" customWidth="1"/>
    <col min="15" max="16384" width="9.84375" style="677"/>
  </cols>
  <sheetData>
    <row r="1" spans="1:14" ht="16" thickBot="1">
      <c r="A1" s="756" t="str">
        <f>'Data Sheet'!A52</f>
        <v>Annual Report of VERIZON NEW YORK INC.                                                                      For the period ending DECEMBER 31, 2021</v>
      </c>
      <c r="B1" s="566"/>
      <c r="C1" s="566"/>
      <c r="D1" s="566"/>
      <c r="E1" s="566"/>
      <c r="F1" s="720"/>
      <c r="G1" s="720"/>
      <c r="H1" s="720"/>
      <c r="I1" s="756" t="str">
        <f>'Data Sheet'!A52</f>
        <v>Annual Report of VERIZON NEW YORK INC.                                                                      For the period ending DECEMBER 31, 2021</v>
      </c>
      <c r="J1" s="566"/>
      <c r="K1" s="566"/>
      <c r="L1" s="720"/>
      <c r="M1" s="720"/>
      <c r="N1" s="566"/>
    </row>
    <row r="2" spans="1:14">
      <c r="A2" s="1628" t="s">
        <v>1562</v>
      </c>
      <c r="B2" s="1629"/>
      <c r="C2" s="1629"/>
      <c r="D2" s="1629"/>
      <c r="E2" s="1629"/>
      <c r="F2" s="1629"/>
      <c r="G2" s="1629"/>
      <c r="H2" s="1630"/>
      <c r="I2" s="1631" t="s">
        <v>1562</v>
      </c>
      <c r="J2" s="1414"/>
      <c r="K2" s="1629"/>
      <c r="L2" s="1629"/>
      <c r="M2" s="1629"/>
      <c r="N2" s="1630"/>
    </row>
    <row r="3" spans="1:14">
      <c r="A3" s="1218" t="s">
        <v>1537</v>
      </c>
      <c r="B3" s="566" t="s">
        <v>1563</v>
      </c>
      <c r="C3" s="566"/>
      <c r="D3" s="566"/>
      <c r="E3" s="566"/>
      <c r="F3" s="566"/>
      <c r="G3" s="566"/>
      <c r="H3" s="567"/>
      <c r="I3" s="565"/>
      <c r="J3" s="566"/>
      <c r="K3" s="566"/>
      <c r="L3" s="566"/>
      <c r="M3" s="566"/>
      <c r="N3" s="567"/>
    </row>
    <row r="4" spans="1:14">
      <c r="A4" s="565"/>
      <c r="B4" s="566" t="s">
        <v>1564</v>
      </c>
      <c r="C4" s="566"/>
      <c r="D4" s="566"/>
      <c r="E4" s="566"/>
      <c r="F4" s="566"/>
      <c r="G4" s="566"/>
      <c r="H4" s="567"/>
      <c r="I4" s="565"/>
      <c r="J4" s="566"/>
      <c r="K4" s="566"/>
      <c r="L4" s="566"/>
      <c r="M4" s="566"/>
      <c r="N4" s="567"/>
    </row>
    <row r="5" spans="1:14">
      <c r="A5" s="1218" t="s">
        <v>1543</v>
      </c>
      <c r="B5" s="566" t="s">
        <v>2330</v>
      </c>
      <c r="C5" s="566"/>
      <c r="D5" s="566"/>
      <c r="E5" s="566"/>
      <c r="F5" s="566"/>
      <c r="G5" s="566"/>
      <c r="H5" s="567"/>
      <c r="I5" s="565"/>
      <c r="J5" s="566"/>
      <c r="K5" s="566"/>
      <c r="L5" s="566"/>
      <c r="M5" s="566"/>
      <c r="N5" s="567"/>
    </row>
    <row r="6" spans="1:14">
      <c r="A6" s="565"/>
      <c r="B6" s="566" t="s">
        <v>2331</v>
      </c>
      <c r="C6" s="566"/>
      <c r="D6" s="566"/>
      <c r="E6" s="566"/>
      <c r="F6" s="566"/>
      <c r="G6" s="566"/>
      <c r="H6" s="567"/>
      <c r="I6" s="565"/>
      <c r="J6" s="566"/>
      <c r="K6" s="566"/>
      <c r="L6" s="566"/>
      <c r="M6" s="566"/>
      <c r="N6" s="567"/>
    </row>
    <row r="7" spans="1:14">
      <c r="A7" s="1218" t="s">
        <v>2332</v>
      </c>
      <c r="B7" s="566" t="s">
        <v>2333</v>
      </c>
      <c r="C7" s="566"/>
      <c r="D7" s="566"/>
      <c r="E7" s="566"/>
      <c r="F7" s="566"/>
      <c r="G7" s="566"/>
      <c r="H7" s="567"/>
      <c r="I7" s="565"/>
      <c r="J7" s="566"/>
      <c r="K7" s="566"/>
      <c r="L7" s="566"/>
      <c r="M7" s="566"/>
      <c r="N7" s="567"/>
    </row>
    <row r="8" spans="1:14">
      <c r="A8" s="565"/>
      <c r="B8" s="566" t="s">
        <v>2334</v>
      </c>
      <c r="C8" s="566"/>
      <c r="D8" s="566"/>
      <c r="E8" s="566"/>
      <c r="F8" s="566"/>
      <c r="G8" s="566"/>
      <c r="H8" s="567"/>
      <c r="I8" s="565"/>
      <c r="J8" s="566"/>
      <c r="K8" s="566"/>
      <c r="L8" s="566"/>
      <c r="M8" s="566"/>
      <c r="N8" s="567"/>
    </row>
    <row r="9" spans="1:14">
      <c r="A9" s="1471"/>
      <c r="B9" s="1184"/>
      <c r="C9" s="1183"/>
      <c r="D9" s="1472"/>
      <c r="E9" s="1473" t="s">
        <v>2335</v>
      </c>
      <c r="F9" s="1632" t="s">
        <v>2336</v>
      </c>
      <c r="G9" s="1633"/>
      <c r="H9" s="1634"/>
      <c r="I9" s="1471"/>
      <c r="J9" s="1632" t="s">
        <v>2337</v>
      </c>
      <c r="K9" s="1633"/>
      <c r="L9" s="1633"/>
      <c r="M9" s="1635"/>
      <c r="N9" s="1186"/>
    </row>
    <row r="10" spans="1:14">
      <c r="A10" s="1449"/>
      <c r="B10" s="770"/>
      <c r="C10" s="566"/>
      <c r="D10" s="1217"/>
      <c r="E10" s="1450" t="s">
        <v>2338</v>
      </c>
      <c r="F10" s="1450" t="s">
        <v>1556</v>
      </c>
      <c r="G10" s="1450" t="s">
        <v>2339</v>
      </c>
      <c r="H10" s="1188" t="s">
        <v>45</v>
      </c>
      <c r="I10" s="1449"/>
      <c r="J10" s="1450" t="s">
        <v>1530</v>
      </c>
      <c r="K10" s="1450" t="s">
        <v>1530</v>
      </c>
      <c r="L10" s="1450" t="s">
        <v>2340</v>
      </c>
      <c r="M10" s="1450" t="s">
        <v>45</v>
      </c>
      <c r="N10" s="1188" t="s">
        <v>1049</v>
      </c>
    </row>
    <row r="11" spans="1:14">
      <c r="A11" s="937" t="s">
        <v>35</v>
      </c>
      <c r="B11" s="770"/>
      <c r="C11" s="1197" t="s">
        <v>2341</v>
      </c>
      <c r="D11" s="1636"/>
      <c r="E11" s="1450" t="s">
        <v>2342</v>
      </c>
      <c r="F11" s="1450" t="s">
        <v>2343</v>
      </c>
      <c r="G11" s="1450" t="s">
        <v>2344</v>
      </c>
      <c r="H11" s="1188" t="s">
        <v>1514</v>
      </c>
      <c r="I11" s="937" t="s">
        <v>35</v>
      </c>
      <c r="J11" s="1450" t="s">
        <v>2345</v>
      </c>
      <c r="K11" s="1450" t="s">
        <v>2346</v>
      </c>
      <c r="L11" s="1450" t="s">
        <v>2347</v>
      </c>
      <c r="M11" s="1450" t="s">
        <v>1513</v>
      </c>
      <c r="N11" s="1188" t="s">
        <v>2348</v>
      </c>
    </row>
    <row r="12" spans="1:14">
      <c r="A12" s="1451" t="s">
        <v>47</v>
      </c>
      <c r="B12" s="1191"/>
      <c r="C12" s="1637" t="s">
        <v>462</v>
      </c>
      <c r="D12" s="1638"/>
      <c r="E12" s="1452" t="s">
        <v>463</v>
      </c>
      <c r="F12" s="1452" t="s">
        <v>464</v>
      </c>
      <c r="G12" s="1452" t="s">
        <v>61</v>
      </c>
      <c r="H12" s="1194" t="s">
        <v>62</v>
      </c>
      <c r="I12" s="1451" t="s">
        <v>47</v>
      </c>
      <c r="J12" s="1452" t="s">
        <v>63</v>
      </c>
      <c r="K12" s="1452" t="s">
        <v>64</v>
      </c>
      <c r="L12" s="1452" t="s">
        <v>65</v>
      </c>
      <c r="M12" s="1452" t="s">
        <v>66</v>
      </c>
      <c r="N12" s="1194" t="s">
        <v>67</v>
      </c>
    </row>
    <row r="13" spans="1:14">
      <c r="A13" s="1449"/>
      <c r="B13" s="1197" t="s">
        <v>2349</v>
      </c>
      <c r="C13" s="720"/>
      <c r="D13" s="1636"/>
      <c r="E13" s="1639"/>
      <c r="F13" s="1639"/>
      <c r="G13" s="1639"/>
      <c r="H13" s="1640"/>
      <c r="I13" s="1449"/>
      <c r="J13" s="1639"/>
      <c r="K13" s="1639"/>
      <c r="L13" s="1639"/>
      <c r="M13" s="1639"/>
      <c r="N13" s="567"/>
    </row>
    <row r="14" spans="1:14">
      <c r="A14" s="1449"/>
      <c r="B14" s="566" t="s">
        <v>2350</v>
      </c>
      <c r="C14" s="566"/>
      <c r="D14" s="1217"/>
      <c r="E14" s="1639"/>
      <c r="F14" s="1639"/>
      <c r="G14" s="1639"/>
      <c r="H14" s="1640"/>
      <c r="I14" s="1449"/>
      <c r="J14" s="1639"/>
      <c r="K14" s="1639"/>
      <c r="L14" s="1639"/>
      <c r="M14" s="1639"/>
      <c r="N14" s="567"/>
    </row>
    <row r="15" spans="1:14">
      <c r="A15" s="937" t="s">
        <v>466</v>
      </c>
      <c r="B15" s="770"/>
      <c r="C15" s="566" t="s">
        <v>386</v>
      </c>
      <c r="D15" s="1217" t="s">
        <v>387</v>
      </c>
      <c r="E15" s="835">
        <v>76933088.390000001</v>
      </c>
      <c r="F15" s="891">
        <v>6572.96</v>
      </c>
      <c r="G15" s="835"/>
      <c r="H15" s="892">
        <v>74021</v>
      </c>
      <c r="I15" s="834" t="s">
        <v>466</v>
      </c>
      <c r="J15" s="835">
        <v>0</v>
      </c>
      <c r="K15" s="835">
        <v>0</v>
      </c>
      <c r="L15" s="835"/>
      <c r="M15" s="835">
        <v>0</v>
      </c>
      <c r="N15" s="1476">
        <f>+E15+F15+H15-K15-M15</f>
        <v>77013682.349999994</v>
      </c>
    </row>
    <row r="16" spans="1:14">
      <c r="A16" s="937" t="s">
        <v>955</v>
      </c>
      <c r="B16" s="770"/>
      <c r="C16" s="566" t="s">
        <v>388</v>
      </c>
      <c r="D16" s="1217" t="s">
        <v>389</v>
      </c>
      <c r="E16" s="835">
        <v>0</v>
      </c>
      <c r="F16" s="891">
        <v>-23157.840000000004</v>
      </c>
      <c r="G16" s="835"/>
      <c r="H16" s="833">
        <v>23157.84</v>
      </c>
      <c r="I16" s="834" t="s">
        <v>955</v>
      </c>
      <c r="J16" s="835">
        <v>0</v>
      </c>
      <c r="K16" s="835">
        <v>0</v>
      </c>
      <c r="L16" s="835"/>
      <c r="M16" s="835">
        <v>0</v>
      </c>
      <c r="N16" s="1476">
        <f t="shared" ref="N16:N24" si="0">+E16+F16+H16-K16-M16</f>
        <v>-3.637978807091713E-12</v>
      </c>
    </row>
    <row r="17" spans="1:14">
      <c r="A17" s="937" t="s">
        <v>1195</v>
      </c>
      <c r="B17" s="770"/>
      <c r="C17" s="566" t="s">
        <v>390</v>
      </c>
      <c r="D17" s="1217" t="s">
        <v>391</v>
      </c>
      <c r="E17" s="835">
        <v>134917159.80000001</v>
      </c>
      <c r="F17" s="891">
        <v>98057592.88000001</v>
      </c>
      <c r="G17" s="835"/>
      <c r="H17" s="892">
        <v>0</v>
      </c>
      <c r="I17" s="834" t="s">
        <v>1195</v>
      </c>
      <c r="J17" s="835">
        <v>0</v>
      </c>
      <c r="K17" s="835">
        <v>2940724.13</v>
      </c>
      <c r="L17" s="835"/>
      <c r="M17" s="835">
        <v>87745832.810000002</v>
      </c>
      <c r="N17" s="1476">
        <f t="shared" si="0"/>
        <v>142288195.74000001</v>
      </c>
    </row>
    <row r="18" spans="1:14">
      <c r="A18" s="937" t="s">
        <v>70</v>
      </c>
      <c r="B18" s="770"/>
      <c r="C18" s="566" t="s">
        <v>392</v>
      </c>
      <c r="D18" s="1217" t="s">
        <v>393</v>
      </c>
      <c r="E18" s="835">
        <v>0</v>
      </c>
      <c r="F18" s="891">
        <v>0</v>
      </c>
      <c r="G18" s="835"/>
      <c r="H18" s="833">
        <v>0</v>
      </c>
      <c r="I18" s="834" t="s">
        <v>70</v>
      </c>
      <c r="J18" s="835">
        <v>0</v>
      </c>
      <c r="K18" s="835">
        <v>0</v>
      </c>
      <c r="L18" s="835"/>
      <c r="M18" s="835">
        <v>0</v>
      </c>
      <c r="N18" s="1476">
        <f t="shared" si="0"/>
        <v>0</v>
      </c>
    </row>
    <row r="19" spans="1:14">
      <c r="A19" s="937" t="s">
        <v>71</v>
      </c>
      <c r="B19" s="770"/>
      <c r="C19" s="566" t="s">
        <v>394</v>
      </c>
      <c r="D19" s="1217" t="s">
        <v>395</v>
      </c>
      <c r="E19" s="835">
        <v>0</v>
      </c>
      <c r="F19" s="891">
        <v>0</v>
      </c>
      <c r="G19" s="835"/>
      <c r="H19" s="833">
        <v>0</v>
      </c>
      <c r="I19" s="834" t="s">
        <v>71</v>
      </c>
      <c r="J19" s="835">
        <v>0</v>
      </c>
      <c r="K19" s="835">
        <v>0</v>
      </c>
      <c r="L19" s="835"/>
      <c r="M19" s="835">
        <v>0</v>
      </c>
      <c r="N19" s="1476">
        <f t="shared" si="0"/>
        <v>0</v>
      </c>
    </row>
    <row r="20" spans="1:14">
      <c r="A20" s="937" t="s">
        <v>474</v>
      </c>
      <c r="B20" s="770"/>
      <c r="C20" s="566" t="s">
        <v>396</v>
      </c>
      <c r="D20" s="1217" t="s">
        <v>397</v>
      </c>
      <c r="E20" s="835">
        <v>2143441883.3499997</v>
      </c>
      <c r="F20" s="891">
        <v>189543720.69000006</v>
      </c>
      <c r="G20" s="835"/>
      <c r="H20" s="936">
        <v>18839007.179999828</v>
      </c>
      <c r="I20" s="834" t="s">
        <v>474</v>
      </c>
      <c r="J20" s="835">
        <v>0</v>
      </c>
      <c r="K20" s="835">
        <v>1937454.58</v>
      </c>
      <c r="L20" s="835"/>
      <c r="M20" s="835">
        <v>0</v>
      </c>
      <c r="N20" s="1476">
        <f t="shared" si="0"/>
        <v>2349887156.6399999</v>
      </c>
    </row>
    <row r="21" spans="1:14">
      <c r="A21" s="937" t="s">
        <v>477</v>
      </c>
      <c r="B21" s="770"/>
      <c r="C21" s="566" t="s">
        <v>398</v>
      </c>
      <c r="D21" s="1217" t="s">
        <v>399</v>
      </c>
      <c r="E21" s="835">
        <v>4338111.4799999995</v>
      </c>
      <c r="F21" s="891">
        <v>344985.65</v>
      </c>
      <c r="G21" s="835"/>
      <c r="H21" s="833">
        <v>1331068.1900000051</v>
      </c>
      <c r="I21" s="834" t="s">
        <v>477</v>
      </c>
      <c r="J21" s="835">
        <v>0</v>
      </c>
      <c r="K21" s="835">
        <v>121072.56</v>
      </c>
      <c r="L21" s="835"/>
      <c r="M21" s="835">
        <v>0</v>
      </c>
      <c r="N21" s="1476">
        <f t="shared" si="0"/>
        <v>5893092.7600000054</v>
      </c>
    </row>
    <row r="22" spans="1:14">
      <c r="A22" s="937" t="s">
        <v>2204</v>
      </c>
      <c r="B22" s="770"/>
      <c r="C22" s="566" t="s">
        <v>400</v>
      </c>
      <c r="D22" s="1217" t="s">
        <v>401</v>
      </c>
      <c r="E22" s="835">
        <v>5805307.6100000003</v>
      </c>
      <c r="F22" s="891">
        <v>27800.54</v>
      </c>
      <c r="G22" s="835"/>
      <c r="H22" s="833">
        <v>4633.42</v>
      </c>
      <c r="I22" s="834" t="s">
        <v>2204</v>
      </c>
      <c r="J22" s="835">
        <v>0</v>
      </c>
      <c r="K22" s="835">
        <v>14557.26</v>
      </c>
      <c r="L22" s="835"/>
      <c r="M22" s="835">
        <v>0</v>
      </c>
      <c r="N22" s="1476">
        <f t="shared" si="0"/>
        <v>5823184.3100000005</v>
      </c>
    </row>
    <row r="23" spans="1:14">
      <c r="A23" s="937" t="s">
        <v>335</v>
      </c>
      <c r="B23" s="770"/>
      <c r="C23" s="566" t="s">
        <v>2351</v>
      </c>
      <c r="D23" s="1217" t="s">
        <v>2352</v>
      </c>
      <c r="E23" s="835">
        <v>3492600.16</v>
      </c>
      <c r="F23" s="891">
        <v>27800.54</v>
      </c>
      <c r="G23" s="835"/>
      <c r="H23" s="833">
        <v>4633.42</v>
      </c>
      <c r="I23" s="834" t="s">
        <v>335</v>
      </c>
      <c r="J23" s="835">
        <v>0</v>
      </c>
      <c r="K23" s="835">
        <v>14557.26</v>
      </c>
      <c r="L23" s="835"/>
      <c r="M23" s="835">
        <v>0</v>
      </c>
      <c r="N23" s="1476">
        <f t="shared" si="0"/>
        <v>3510476.8600000003</v>
      </c>
    </row>
    <row r="24" spans="1:14">
      <c r="A24" s="937" t="s">
        <v>72</v>
      </c>
      <c r="B24" s="770"/>
      <c r="C24" s="566" t="s">
        <v>2353</v>
      </c>
      <c r="D24" s="1217" t="s">
        <v>2354</v>
      </c>
      <c r="E24" s="835">
        <v>2312707.4500000002</v>
      </c>
      <c r="F24" s="891">
        <v>0</v>
      </c>
      <c r="G24" s="835"/>
      <c r="H24" s="833">
        <v>0</v>
      </c>
      <c r="I24" s="834" t="s">
        <v>72</v>
      </c>
      <c r="J24" s="835">
        <v>0</v>
      </c>
      <c r="K24" s="835">
        <v>0</v>
      </c>
      <c r="L24" s="835"/>
      <c r="M24" s="835">
        <v>0</v>
      </c>
      <c r="N24" s="1476">
        <f t="shared" si="0"/>
        <v>2312707.4500000002</v>
      </c>
    </row>
    <row r="25" spans="1:14">
      <c r="A25" s="937" t="s">
        <v>73</v>
      </c>
      <c r="B25" s="566"/>
      <c r="C25" s="566" t="s">
        <v>2390</v>
      </c>
      <c r="D25" s="1217" t="s">
        <v>2391</v>
      </c>
      <c r="E25" s="835">
        <v>41440912.359999999</v>
      </c>
      <c r="F25" s="891">
        <v>19092.169999999998</v>
      </c>
      <c r="G25" s="835"/>
      <c r="H25" s="833">
        <v>0</v>
      </c>
      <c r="I25" s="834" t="s">
        <v>73</v>
      </c>
      <c r="J25" s="835">
        <v>0</v>
      </c>
      <c r="K25" s="835">
        <v>2661223.9499999997</v>
      </c>
      <c r="L25" s="835"/>
      <c r="M25" s="835">
        <v>49533.98</v>
      </c>
      <c r="N25" s="1476">
        <f>+E25+F25+H25-K25-M25</f>
        <v>38749246.600000001</v>
      </c>
    </row>
    <row r="26" spans="1:14">
      <c r="A26" s="937" t="s">
        <v>74</v>
      </c>
      <c r="B26" s="566"/>
      <c r="C26" s="566"/>
      <c r="D26" s="1217" t="s">
        <v>2355</v>
      </c>
      <c r="E26" s="1641">
        <f>SUM(E15:E25)-E22</f>
        <v>2406876462.9899993</v>
      </c>
      <c r="F26" s="1641">
        <f t="shared" ref="F26:N26" si="1">SUM(F15:F25)-F22</f>
        <v>287976607.05000007</v>
      </c>
      <c r="G26" s="1641">
        <f t="shared" si="1"/>
        <v>0</v>
      </c>
      <c r="H26" s="1641">
        <f t="shared" si="1"/>
        <v>20271887.629999835</v>
      </c>
      <c r="I26" s="1641">
        <f t="shared" si="1"/>
        <v>0</v>
      </c>
      <c r="J26" s="1641">
        <f t="shared" si="1"/>
        <v>0</v>
      </c>
      <c r="K26" s="1641">
        <f t="shared" si="1"/>
        <v>7675032.4799999986</v>
      </c>
      <c r="L26" s="1641">
        <f t="shared" si="1"/>
        <v>0</v>
      </c>
      <c r="M26" s="1641">
        <f t="shared" si="1"/>
        <v>87795366.790000007</v>
      </c>
      <c r="N26" s="1641">
        <f t="shared" si="1"/>
        <v>2619654558.4000001</v>
      </c>
    </row>
    <row r="27" spans="1:14">
      <c r="A27" s="1449"/>
      <c r="B27" s="566" t="s">
        <v>2356</v>
      </c>
      <c r="C27" s="566"/>
      <c r="D27" s="1217"/>
      <c r="E27" s="893"/>
      <c r="F27" s="893"/>
      <c r="G27" s="893"/>
      <c r="H27" s="894"/>
      <c r="I27" s="895"/>
      <c r="J27" s="893"/>
      <c r="K27" s="893"/>
      <c r="L27" s="893"/>
      <c r="M27" s="893"/>
      <c r="N27" s="624"/>
    </row>
    <row r="28" spans="1:14">
      <c r="A28" s="937" t="s">
        <v>75</v>
      </c>
      <c r="B28" s="770"/>
      <c r="C28" s="566" t="s">
        <v>2394</v>
      </c>
      <c r="D28" s="1217" t="s">
        <v>2395</v>
      </c>
      <c r="E28" s="835">
        <v>10890.189999999999</v>
      </c>
      <c r="F28" s="891">
        <v>2.69</v>
      </c>
      <c r="G28" s="835"/>
      <c r="H28" s="833">
        <v>66.540000000037253</v>
      </c>
      <c r="I28" s="834" t="s">
        <v>75</v>
      </c>
      <c r="J28" s="835">
        <v>0</v>
      </c>
      <c r="K28" s="835">
        <v>0</v>
      </c>
      <c r="L28" s="835"/>
      <c r="M28" s="835">
        <v>0</v>
      </c>
      <c r="N28" s="1476">
        <f t="shared" ref="N28:N38" si="2">+E28+F28+H28-K28-M28</f>
        <v>10959.420000000036</v>
      </c>
    </row>
    <row r="29" spans="1:14">
      <c r="A29" s="937" t="s">
        <v>76</v>
      </c>
      <c r="B29" s="770"/>
      <c r="C29" s="566" t="s">
        <v>2396</v>
      </c>
      <c r="D29" s="1217" t="s">
        <v>1516</v>
      </c>
      <c r="E29" s="835">
        <v>2939415729.3000002</v>
      </c>
      <c r="F29" s="891">
        <v>24776333.400000002</v>
      </c>
      <c r="G29" s="835"/>
      <c r="H29" s="835">
        <v>2554615.4000101089</v>
      </c>
      <c r="I29" s="834" t="s">
        <v>76</v>
      </c>
      <c r="J29" s="835">
        <v>0</v>
      </c>
      <c r="K29" s="835">
        <v>64446779.390000001</v>
      </c>
      <c r="L29" s="835"/>
      <c r="M29" s="835">
        <v>0</v>
      </c>
      <c r="N29" s="1476">
        <f t="shared" si="2"/>
        <v>2902299898.7100105</v>
      </c>
    </row>
    <row r="30" spans="1:14">
      <c r="A30" s="937" t="s">
        <v>77</v>
      </c>
      <c r="B30" s="770"/>
      <c r="C30" s="566" t="s">
        <v>2398</v>
      </c>
      <c r="D30" s="1217" t="s">
        <v>2399</v>
      </c>
      <c r="E30" s="835">
        <v>0</v>
      </c>
      <c r="F30" s="891">
        <v>0</v>
      </c>
      <c r="G30" s="835"/>
      <c r="H30" s="835">
        <v>0</v>
      </c>
      <c r="I30" s="834" t="s">
        <v>77</v>
      </c>
      <c r="J30" s="835">
        <v>0</v>
      </c>
      <c r="K30" s="835">
        <v>0</v>
      </c>
      <c r="L30" s="835"/>
      <c r="M30" s="835">
        <v>0</v>
      </c>
      <c r="N30" s="1476">
        <f t="shared" si="2"/>
        <v>0</v>
      </c>
    </row>
    <row r="31" spans="1:14">
      <c r="A31" s="937" t="s">
        <v>78</v>
      </c>
      <c r="B31" s="770"/>
      <c r="C31" s="566" t="s">
        <v>2351</v>
      </c>
      <c r="D31" s="1217" t="s">
        <v>2357</v>
      </c>
      <c r="E31" s="835">
        <v>0</v>
      </c>
      <c r="F31" s="891">
        <v>0</v>
      </c>
      <c r="G31" s="835"/>
      <c r="H31" s="835">
        <v>0</v>
      </c>
      <c r="I31" s="834" t="s">
        <v>78</v>
      </c>
      <c r="J31" s="835">
        <v>0</v>
      </c>
      <c r="K31" s="835">
        <v>0</v>
      </c>
      <c r="L31" s="835"/>
      <c r="M31" s="835">
        <v>0</v>
      </c>
      <c r="N31" s="1476">
        <f t="shared" si="2"/>
        <v>0</v>
      </c>
    </row>
    <row r="32" spans="1:14">
      <c r="A32" s="937" t="s">
        <v>79</v>
      </c>
      <c r="B32" s="770"/>
      <c r="C32" s="566" t="s">
        <v>2353</v>
      </c>
      <c r="D32" s="1217" t="s">
        <v>2358</v>
      </c>
      <c r="E32" s="835">
        <v>0</v>
      </c>
      <c r="F32" s="891">
        <v>0</v>
      </c>
      <c r="G32" s="835"/>
      <c r="H32" s="835">
        <v>0</v>
      </c>
      <c r="I32" s="834" t="s">
        <v>79</v>
      </c>
      <c r="J32" s="835">
        <v>0</v>
      </c>
      <c r="K32" s="835">
        <v>0</v>
      </c>
      <c r="L32" s="835"/>
      <c r="M32" s="835">
        <v>0</v>
      </c>
      <c r="N32" s="1476">
        <f t="shared" si="2"/>
        <v>0</v>
      </c>
    </row>
    <row r="33" spans="1:14">
      <c r="A33" s="937" t="s">
        <v>80</v>
      </c>
      <c r="B33" s="770"/>
      <c r="C33" s="566" t="s">
        <v>2359</v>
      </c>
      <c r="D33" s="1217" t="s">
        <v>2360</v>
      </c>
      <c r="E33" s="835">
        <v>0</v>
      </c>
      <c r="F33" s="891">
        <v>0</v>
      </c>
      <c r="G33" s="835"/>
      <c r="H33" s="835">
        <v>0</v>
      </c>
      <c r="I33" s="834" t="s">
        <v>80</v>
      </c>
      <c r="J33" s="835">
        <v>0</v>
      </c>
      <c r="K33" s="835">
        <v>0</v>
      </c>
      <c r="L33" s="835"/>
      <c r="M33" s="835">
        <v>0</v>
      </c>
      <c r="N33" s="1476">
        <f t="shared" si="2"/>
        <v>0</v>
      </c>
    </row>
    <row r="34" spans="1:14">
      <c r="A34" s="937" t="s">
        <v>81</v>
      </c>
      <c r="B34" s="770"/>
      <c r="C34" s="566" t="s">
        <v>625</v>
      </c>
      <c r="D34" s="1217" t="s">
        <v>626</v>
      </c>
      <c r="E34" s="835">
        <v>18215599.000000004</v>
      </c>
      <c r="F34" s="891">
        <v>117902.25</v>
      </c>
      <c r="G34" s="835"/>
      <c r="H34" s="835">
        <v>0</v>
      </c>
      <c r="I34" s="834" t="s">
        <v>81</v>
      </c>
      <c r="J34" s="835">
        <v>0</v>
      </c>
      <c r="K34" s="835">
        <v>38777.129999999997</v>
      </c>
      <c r="L34" s="835"/>
      <c r="M34" s="835">
        <v>39554.639999999999</v>
      </c>
      <c r="N34" s="1476">
        <f t="shared" si="2"/>
        <v>18255169.480000004</v>
      </c>
    </row>
    <row r="35" spans="1:14">
      <c r="A35" s="937" t="s">
        <v>82</v>
      </c>
      <c r="B35" s="770"/>
      <c r="C35" s="566" t="s">
        <v>627</v>
      </c>
      <c r="D35" s="1217" t="s">
        <v>628</v>
      </c>
      <c r="E35" s="835">
        <v>1545370.39</v>
      </c>
      <c r="F35" s="891">
        <v>7.24</v>
      </c>
      <c r="G35" s="835"/>
      <c r="H35" s="835"/>
      <c r="I35" s="834" t="s">
        <v>82</v>
      </c>
      <c r="J35" s="835">
        <v>0</v>
      </c>
      <c r="K35" s="835">
        <v>18369.849999999999</v>
      </c>
      <c r="L35" s="835"/>
      <c r="M35" s="835">
        <v>0</v>
      </c>
      <c r="N35" s="1476">
        <f t="shared" si="2"/>
        <v>1527007.7799999998</v>
      </c>
    </row>
    <row r="36" spans="1:14">
      <c r="A36" s="937" t="s">
        <v>83</v>
      </c>
      <c r="B36" s="770"/>
      <c r="C36" s="566" t="s">
        <v>2351</v>
      </c>
      <c r="D36" s="1217" t="s">
        <v>2361</v>
      </c>
      <c r="E36" s="835">
        <v>0</v>
      </c>
      <c r="F36" s="891">
        <v>0</v>
      </c>
      <c r="G36" s="835"/>
      <c r="H36" s="835">
        <v>0</v>
      </c>
      <c r="I36" s="834" t="s">
        <v>83</v>
      </c>
      <c r="J36" s="835">
        <v>0</v>
      </c>
      <c r="K36" s="835">
        <v>0</v>
      </c>
      <c r="L36" s="835"/>
      <c r="M36" s="835">
        <v>0</v>
      </c>
      <c r="N36" s="1476">
        <f t="shared" si="2"/>
        <v>0</v>
      </c>
    </row>
    <row r="37" spans="1:14">
      <c r="A37" s="937" t="s">
        <v>84</v>
      </c>
      <c r="B37" s="770"/>
      <c r="C37" s="566" t="s">
        <v>2353</v>
      </c>
      <c r="D37" s="1217" t="s">
        <v>2362</v>
      </c>
      <c r="E37" s="835">
        <v>1545370.39</v>
      </c>
      <c r="F37" s="891">
        <v>7.24</v>
      </c>
      <c r="G37" s="835"/>
      <c r="H37" s="833">
        <v>0</v>
      </c>
      <c r="I37" s="834" t="s">
        <v>83</v>
      </c>
      <c r="J37" s="835">
        <v>0</v>
      </c>
      <c r="K37" s="835">
        <v>18369.849999999999</v>
      </c>
      <c r="L37" s="835"/>
      <c r="M37" s="835">
        <v>0</v>
      </c>
      <c r="N37" s="1476">
        <f t="shared" si="2"/>
        <v>1527007.7799999998</v>
      </c>
    </row>
    <row r="38" spans="1:14">
      <c r="A38" s="937" t="s">
        <v>85</v>
      </c>
      <c r="B38" s="770"/>
      <c r="C38" s="566" t="s">
        <v>631</v>
      </c>
      <c r="D38" s="1217" t="s">
        <v>632</v>
      </c>
      <c r="E38" s="835">
        <v>6377734847.0600014</v>
      </c>
      <c r="F38" s="891">
        <v>347523583.00999999</v>
      </c>
      <c r="G38" s="835"/>
      <c r="H38" s="896">
        <v>0</v>
      </c>
      <c r="I38" s="834" t="s">
        <v>85</v>
      </c>
      <c r="J38" s="835">
        <v>0</v>
      </c>
      <c r="K38" s="835">
        <v>105494574.62999998</v>
      </c>
      <c r="L38" s="835"/>
      <c r="M38" s="835">
        <v>3722544.89</v>
      </c>
      <c r="N38" s="1476">
        <f t="shared" si="2"/>
        <v>6616041310.5500011</v>
      </c>
    </row>
    <row r="39" spans="1:14">
      <c r="A39" s="937" t="s">
        <v>86</v>
      </c>
      <c r="B39" s="770"/>
      <c r="C39" s="566"/>
      <c r="D39" s="1217" t="s">
        <v>2363</v>
      </c>
      <c r="E39" s="1641">
        <f>SUM(E28:E38)-E35</f>
        <v>9336922435.9400024</v>
      </c>
      <c r="F39" s="1641">
        <f t="shared" ref="F39:H39" si="3">SUM(F28:F38)-F35</f>
        <v>372417828.58999997</v>
      </c>
      <c r="G39" s="1641">
        <f t="shared" si="3"/>
        <v>0</v>
      </c>
      <c r="H39" s="1641">
        <f t="shared" si="3"/>
        <v>2554681.940010109</v>
      </c>
      <c r="I39" s="834" t="s">
        <v>86</v>
      </c>
      <c r="J39" s="1641">
        <f t="shared" ref="J39" si="4">SUM(J28:J38)-J35</f>
        <v>0</v>
      </c>
      <c r="K39" s="1641">
        <f t="shared" ref="K39" si="5">SUM(K28:K38)-K35</f>
        <v>169998501</v>
      </c>
      <c r="L39" s="1641">
        <f t="shared" ref="L39" si="6">SUM(L28:L38)-L35</f>
        <v>0</v>
      </c>
      <c r="M39" s="1641">
        <f t="shared" ref="M39" si="7">SUM(M28:M38)-M35</f>
        <v>3762099.5300000003</v>
      </c>
      <c r="N39" s="1641">
        <f t="shared" ref="N39" si="8">SUM(N28:N38)-N35</f>
        <v>9538134345.940012</v>
      </c>
    </row>
    <row r="40" spans="1:14">
      <c r="A40" s="1449"/>
      <c r="B40" s="566" t="s">
        <v>2364</v>
      </c>
      <c r="C40" s="566"/>
      <c r="D40" s="1217"/>
      <c r="E40" s="893"/>
      <c r="F40" s="893"/>
      <c r="G40" s="893"/>
      <c r="H40" s="894"/>
      <c r="I40" s="895"/>
      <c r="J40" s="893"/>
      <c r="K40" s="893"/>
      <c r="L40" s="893"/>
      <c r="M40" s="893"/>
      <c r="N40" s="624"/>
    </row>
    <row r="41" spans="1:14">
      <c r="A41" s="937" t="s">
        <v>87</v>
      </c>
      <c r="B41" s="770"/>
      <c r="C41" s="566" t="s">
        <v>636</v>
      </c>
      <c r="D41" s="1217" t="s">
        <v>637</v>
      </c>
      <c r="E41" s="835">
        <v>0</v>
      </c>
      <c r="F41" s="835">
        <v>0</v>
      </c>
      <c r="G41" s="835"/>
      <c r="H41" s="835">
        <v>0</v>
      </c>
      <c r="I41" s="834" t="s">
        <v>87</v>
      </c>
      <c r="J41" s="835">
        <v>0</v>
      </c>
      <c r="K41" s="835">
        <v>0</v>
      </c>
      <c r="L41" s="835"/>
      <c r="M41" s="835">
        <v>0</v>
      </c>
      <c r="N41" s="1476">
        <f t="shared" ref="N41:N45" si="9">+E41+F41+H41-K41-M41</f>
        <v>0</v>
      </c>
    </row>
    <row r="42" spans="1:14">
      <c r="A42" s="937" t="s">
        <v>2216</v>
      </c>
      <c r="B42" s="770"/>
      <c r="C42" s="566" t="s">
        <v>638</v>
      </c>
      <c r="D42" s="1217" t="s">
        <v>639</v>
      </c>
      <c r="E42" s="835">
        <v>0</v>
      </c>
      <c r="F42" s="835">
        <v>0</v>
      </c>
      <c r="G42" s="835"/>
      <c r="H42" s="835">
        <v>0</v>
      </c>
      <c r="I42" s="834" t="s">
        <v>2216</v>
      </c>
      <c r="J42" s="835">
        <v>0</v>
      </c>
      <c r="K42" s="835">
        <v>0</v>
      </c>
      <c r="L42" s="835"/>
      <c r="M42" s="835">
        <v>0</v>
      </c>
      <c r="N42" s="1476">
        <f t="shared" si="9"/>
        <v>0</v>
      </c>
    </row>
    <row r="43" spans="1:14">
      <c r="A43" s="937" t="s">
        <v>2218</v>
      </c>
      <c r="B43" s="770"/>
      <c r="C43" s="566" t="s">
        <v>640</v>
      </c>
      <c r="D43" s="1217" t="s">
        <v>641</v>
      </c>
      <c r="E43" s="835">
        <v>0</v>
      </c>
      <c r="F43" s="835">
        <v>0</v>
      </c>
      <c r="G43" s="835"/>
      <c r="H43" s="835">
        <v>0</v>
      </c>
      <c r="I43" s="834" t="s">
        <v>2218</v>
      </c>
      <c r="J43" s="835">
        <v>0</v>
      </c>
      <c r="K43" s="835">
        <v>0</v>
      </c>
      <c r="L43" s="835"/>
      <c r="M43" s="835">
        <v>0</v>
      </c>
      <c r="N43" s="1476">
        <f t="shared" si="9"/>
        <v>0</v>
      </c>
    </row>
    <row r="44" spans="1:14">
      <c r="A44" s="937" t="s">
        <v>2220</v>
      </c>
      <c r="B44" s="770"/>
      <c r="C44" s="566" t="s">
        <v>642</v>
      </c>
      <c r="D44" s="1217" t="s">
        <v>1517</v>
      </c>
      <c r="E44" s="835">
        <v>10903024.870000001</v>
      </c>
      <c r="F44" s="835">
        <v>205.62</v>
      </c>
      <c r="G44" s="835"/>
      <c r="H44" s="833">
        <v>0</v>
      </c>
      <c r="I44" s="834" t="s">
        <v>2220</v>
      </c>
      <c r="J44" s="835">
        <v>0</v>
      </c>
      <c r="K44" s="835">
        <v>7437039.5699999994</v>
      </c>
      <c r="L44" s="835"/>
      <c r="M44" s="835">
        <v>6.705520583238922E-10</v>
      </c>
      <c r="N44" s="1476">
        <f t="shared" si="9"/>
        <v>3466190.9200000004</v>
      </c>
    </row>
    <row r="45" spans="1:14">
      <c r="A45" s="937" t="s">
        <v>2220</v>
      </c>
      <c r="B45" s="770"/>
      <c r="C45" s="566" t="s">
        <v>644</v>
      </c>
      <c r="D45" s="1217" t="s">
        <v>645</v>
      </c>
      <c r="E45" s="835">
        <v>176488109.26000002</v>
      </c>
      <c r="F45" s="835">
        <v>1225303.21</v>
      </c>
      <c r="G45" s="835"/>
      <c r="H45" s="833">
        <v>0</v>
      </c>
      <c r="I45" s="834" t="s">
        <v>2220</v>
      </c>
      <c r="J45" s="835">
        <v>0</v>
      </c>
      <c r="K45" s="835">
        <v>1777390.8199999998</v>
      </c>
      <c r="L45" s="835"/>
      <c r="M45" s="835">
        <v>113685.88</v>
      </c>
      <c r="N45" s="1476">
        <f t="shared" si="9"/>
        <v>175822335.77000004</v>
      </c>
    </row>
    <row r="46" spans="1:14">
      <c r="A46" s="937" t="s">
        <v>2223</v>
      </c>
      <c r="B46" s="770"/>
      <c r="C46" s="566"/>
      <c r="D46" s="1217" t="s">
        <v>2365</v>
      </c>
      <c r="E46" s="1641">
        <f t="shared" ref="E46:G46" si="10">SUM(E41:E45)</f>
        <v>187391134.13000003</v>
      </c>
      <c r="F46" s="1641">
        <f t="shared" si="10"/>
        <v>1225508.83</v>
      </c>
      <c r="G46" s="1641">
        <f t="shared" si="10"/>
        <v>0</v>
      </c>
      <c r="H46" s="1641">
        <f>SUM(H41:H45)</f>
        <v>0</v>
      </c>
      <c r="I46" s="834" t="s">
        <v>2223</v>
      </c>
      <c r="J46" s="1642">
        <f t="shared" ref="J46:M46" si="11">SUM(J41:J45)</f>
        <v>0</v>
      </c>
      <c r="K46" s="1642">
        <f t="shared" si="11"/>
        <v>9214430.3899999987</v>
      </c>
      <c r="L46" s="1642">
        <f t="shared" si="11"/>
        <v>0</v>
      </c>
      <c r="M46" s="1642">
        <f t="shared" si="11"/>
        <v>113685.88000000067</v>
      </c>
      <c r="N46" s="1643">
        <f>SUM(N41:N45)</f>
        <v>179288526.69000003</v>
      </c>
    </row>
    <row r="47" spans="1:14">
      <c r="A47" s="1449"/>
      <c r="B47" s="566" t="s">
        <v>2366</v>
      </c>
      <c r="C47" s="566"/>
      <c r="D47" s="1217"/>
      <c r="E47" s="893"/>
      <c r="F47" s="893"/>
      <c r="G47" s="893"/>
      <c r="H47" s="894"/>
      <c r="I47" s="895"/>
      <c r="J47" s="893"/>
      <c r="K47" s="893"/>
      <c r="L47" s="893"/>
      <c r="M47" s="893"/>
      <c r="N47" s="624"/>
    </row>
    <row r="48" spans="1:14">
      <c r="A48" s="937" t="s">
        <v>2577</v>
      </c>
      <c r="B48" s="770"/>
      <c r="C48" s="566" t="s">
        <v>1519</v>
      </c>
      <c r="D48" s="1217" t="s">
        <v>648</v>
      </c>
      <c r="E48" s="835">
        <v>694553225.17999995</v>
      </c>
      <c r="F48" s="835">
        <v>17669581.169999998</v>
      </c>
      <c r="G48" s="835"/>
      <c r="H48" s="835">
        <v>0</v>
      </c>
      <c r="I48" s="834" t="s">
        <v>2577</v>
      </c>
      <c r="J48" s="835">
        <v>0</v>
      </c>
      <c r="K48" s="835">
        <v>3266102.91</v>
      </c>
      <c r="L48" s="835"/>
      <c r="M48" s="835">
        <v>1794097.89</v>
      </c>
      <c r="N48" s="1476">
        <f t="shared" ref="N48:N68" si="12">+E48+F48+H48-K48-M48</f>
        <v>707162605.54999995</v>
      </c>
    </row>
    <row r="49" spans="1:14">
      <c r="A49" s="937" t="s">
        <v>2580</v>
      </c>
      <c r="B49" s="770"/>
      <c r="C49" s="566" t="s">
        <v>1520</v>
      </c>
      <c r="D49" s="1217" t="s">
        <v>650</v>
      </c>
      <c r="E49" s="835">
        <v>4176877461.27</v>
      </c>
      <c r="F49" s="835">
        <v>156699582.32999998</v>
      </c>
      <c r="G49" s="835"/>
      <c r="H49" s="835">
        <v>8567152.3199996948</v>
      </c>
      <c r="I49" s="834" t="s">
        <v>2580</v>
      </c>
      <c r="J49" s="835">
        <v>0</v>
      </c>
      <c r="K49" s="891">
        <v>7537785.54</v>
      </c>
      <c r="L49" s="835"/>
      <c r="M49" s="835">
        <v>0</v>
      </c>
      <c r="N49" s="1476">
        <f t="shared" si="12"/>
        <v>4334606410.3800001</v>
      </c>
    </row>
    <row r="50" spans="1:14">
      <c r="A50" s="937" t="s">
        <v>2583</v>
      </c>
      <c r="B50" s="770"/>
      <c r="C50" s="566" t="s">
        <v>1521</v>
      </c>
      <c r="D50" s="1217" t="s">
        <v>652</v>
      </c>
      <c r="E50" s="835">
        <v>2202817866.02</v>
      </c>
      <c r="F50" s="835">
        <v>69499741.230000004</v>
      </c>
      <c r="G50" s="835"/>
      <c r="H50" s="835">
        <v>0</v>
      </c>
      <c r="I50" s="834" t="s">
        <v>2583</v>
      </c>
      <c r="J50" s="835">
        <v>0</v>
      </c>
      <c r="K50" s="891">
        <v>2655582.2800000003</v>
      </c>
      <c r="L50" s="835"/>
      <c r="M50" s="835">
        <v>0</v>
      </c>
      <c r="N50" s="1476">
        <f t="shared" si="12"/>
        <v>2269662024.9699998</v>
      </c>
    </row>
    <row r="51" spans="1:14">
      <c r="A51" s="937" t="s">
        <v>2587</v>
      </c>
      <c r="B51" s="770"/>
      <c r="C51" s="566" t="s">
        <v>1522</v>
      </c>
      <c r="D51" s="1217" t="s">
        <v>654</v>
      </c>
      <c r="E51" s="835">
        <v>852518722.09999979</v>
      </c>
      <c r="F51" s="835">
        <v>34761973.340000004</v>
      </c>
      <c r="G51" s="835"/>
      <c r="H51" s="835">
        <v>0</v>
      </c>
      <c r="I51" s="834" t="s">
        <v>2587</v>
      </c>
      <c r="J51" s="835">
        <v>0</v>
      </c>
      <c r="K51" s="891">
        <v>436028.87</v>
      </c>
      <c r="L51" s="835"/>
      <c r="M51" s="835">
        <v>0</v>
      </c>
      <c r="N51" s="1476">
        <f t="shared" si="12"/>
        <v>886844666.56999981</v>
      </c>
    </row>
    <row r="52" spans="1:14">
      <c r="A52" s="937" t="s">
        <v>2590</v>
      </c>
      <c r="B52" s="770"/>
      <c r="C52" s="566" t="s">
        <v>1523</v>
      </c>
      <c r="D52" s="1217" t="s">
        <v>656</v>
      </c>
      <c r="E52" s="835">
        <v>5041709.42</v>
      </c>
      <c r="F52" s="835">
        <v>285.01</v>
      </c>
      <c r="G52" s="835"/>
      <c r="H52" s="835">
        <v>0</v>
      </c>
      <c r="I52" s="834">
        <v>35</v>
      </c>
      <c r="J52" s="835">
        <v>0</v>
      </c>
      <c r="K52" s="891">
        <v>0</v>
      </c>
      <c r="L52" s="835"/>
      <c r="M52" s="835">
        <v>0</v>
      </c>
      <c r="N52" s="1476">
        <f>+E52+F52+H52-K52-M52</f>
        <v>5041994.43</v>
      </c>
    </row>
    <row r="53" spans="1:14">
      <c r="A53" s="937" t="s">
        <v>2593</v>
      </c>
      <c r="B53" s="770"/>
      <c r="C53" s="566" t="s">
        <v>1524</v>
      </c>
      <c r="D53" s="1217" t="s">
        <v>658</v>
      </c>
      <c r="E53" s="835">
        <v>0</v>
      </c>
      <c r="F53" s="835">
        <v>0</v>
      </c>
      <c r="G53" s="835"/>
      <c r="H53" s="835">
        <v>0</v>
      </c>
      <c r="I53" s="834" t="s">
        <v>2590</v>
      </c>
      <c r="J53" s="835">
        <v>0</v>
      </c>
      <c r="K53" s="891">
        <v>0</v>
      </c>
      <c r="L53" s="835"/>
      <c r="M53" s="835">
        <v>0</v>
      </c>
      <c r="N53" s="1476">
        <f t="shared" si="12"/>
        <v>0</v>
      </c>
    </row>
    <row r="54" spans="1:14">
      <c r="A54" s="937" t="s">
        <v>1977</v>
      </c>
      <c r="B54" s="770"/>
      <c r="C54" s="566" t="s">
        <v>1525</v>
      </c>
      <c r="D54" s="1217" t="s">
        <v>660</v>
      </c>
      <c r="E54" s="835">
        <v>607233526.3900001</v>
      </c>
      <c r="F54" s="835">
        <v>53672446.030000001</v>
      </c>
      <c r="G54" s="835"/>
      <c r="H54" s="835">
        <v>0</v>
      </c>
      <c r="I54" s="834">
        <v>35</v>
      </c>
      <c r="J54" s="835">
        <v>0</v>
      </c>
      <c r="K54" s="891">
        <v>274315.56999999995</v>
      </c>
      <c r="L54" s="835"/>
      <c r="M54" s="835">
        <v>0</v>
      </c>
      <c r="N54" s="1476">
        <f t="shared" si="12"/>
        <v>660631656.85000002</v>
      </c>
    </row>
    <row r="55" spans="1:14">
      <c r="A55" s="937" t="s">
        <v>1977</v>
      </c>
      <c r="B55" s="770"/>
      <c r="C55" s="566" t="s">
        <v>1526</v>
      </c>
      <c r="D55" s="1217" t="s">
        <v>662</v>
      </c>
      <c r="E55" s="835">
        <v>0</v>
      </c>
      <c r="F55" s="835">
        <v>0</v>
      </c>
      <c r="G55" s="835"/>
      <c r="H55" s="835">
        <v>0</v>
      </c>
      <c r="I55" s="834" t="s">
        <v>1977</v>
      </c>
      <c r="J55" s="835">
        <v>0</v>
      </c>
      <c r="K55" s="891">
        <v>0</v>
      </c>
      <c r="L55" s="835"/>
      <c r="M55" s="835">
        <v>0</v>
      </c>
      <c r="N55" s="1476">
        <f t="shared" si="12"/>
        <v>0</v>
      </c>
    </row>
    <row r="56" spans="1:14">
      <c r="A56" s="937" t="s">
        <v>1979</v>
      </c>
      <c r="B56" s="770"/>
      <c r="C56" s="566" t="s">
        <v>1527</v>
      </c>
      <c r="D56" s="1217" t="s">
        <v>1528</v>
      </c>
      <c r="E56" s="835">
        <v>1197241179.9499998</v>
      </c>
      <c r="F56" s="835">
        <v>44212444.349999994</v>
      </c>
      <c r="G56" s="835"/>
      <c r="H56" s="835">
        <v>0</v>
      </c>
      <c r="I56" s="834" t="s">
        <v>1979</v>
      </c>
      <c r="J56" s="835">
        <v>0</v>
      </c>
      <c r="K56" s="891">
        <v>0</v>
      </c>
      <c r="L56" s="835"/>
      <c r="M56" s="835">
        <v>0</v>
      </c>
      <c r="N56" s="1476">
        <f t="shared" si="12"/>
        <v>1241453624.2999997</v>
      </c>
    </row>
    <row r="57" spans="1:14">
      <c r="A57" s="937" t="s">
        <v>1980</v>
      </c>
      <c r="B57" s="770"/>
      <c r="C57" s="566"/>
      <c r="D57" s="1217" t="s">
        <v>2367</v>
      </c>
      <c r="E57" s="1641">
        <f>SUM(E48:E56)</f>
        <v>9736283690.329998</v>
      </c>
      <c r="F57" s="1641">
        <f t="shared" ref="F57:G57" si="13">SUM(F48:F56)</f>
        <v>376516053.45999992</v>
      </c>
      <c r="G57" s="1641">
        <f t="shared" si="13"/>
        <v>0</v>
      </c>
      <c r="H57" s="1641">
        <f>SUM(H48:H56)</f>
        <v>8567152.3199996948</v>
      </c>
      <c r="I57" s="834" t="s">
        <v>1980</v>
      </c>
      <c r="J57" s="1642">
        <f t="shared" ref="J57:M57" si="14">SUM(J48:J56)</f>
        <v>0</v>
      </c>
      <c r="K57" s="1642">
        <f t="shared" si="14"/>
        <v>14169815.17</v>
      </c>
      <c r="L57" s="1642">
        <f t="shared" si="14"/>
        <v>0</v>
      </c>
      <c r="M57" s="1642">
        <f t="shared" si="14"/>
        <v>1794097.89</v>
      </c>
      <c r="N57" s="1643">
        <f>SUM(N48:N56)</f>
        <v>10105402983.049999</v>
      </c>
    </row>
    <row r="58" spans="1:14">
      <c r="A58" s="937" t="s">
        <v>1984</v>
      </c>
      <c r="B58" s="770"/>
      <c r="C58" s="566" t="s">
        <v>2368</v>
      </c>
      <c r="D58" s="1217" t="s">
        <v>2369</v>
      </c>
      <c r="E58" s="835">
        <v>0</v>
      </c>
      <c r="F58" s="835">
        <v>0</v>
      </c>
      <c r="G58" s="835"/>
      <c r="H58" s="835"/>
      <c r="I58" s="834" t="s">
        <v>1984</v>
      </c>
      <c r="J58" s="835">
        <v>0</v>
      </c>
      <c r="K58" s="835">
        <v>0</v>
      </c>
      <c r="L58" s="835"/>
      <c r="M58" s="835"/>
      <c r="N58" s="1476">
        <f t="shared" si="12"/>
        <v>0</v>
      </c>
    </row>
    <row r="59" spans="1:14">
      <c r="A59" s="937" t="s">
        <v>1986</v>
      </c>
      <c r="B59" s="770"/>
      <c r="C59" s="566" t="s">
        <v>2368</v>
      </c>
      <c r="D59" s="1217" t="s">
        <v>2369</v>
      </c>
      <c r="E59" s="835">
        <v>0</v>
      </c>
      <c r="F59" s="835">
        <v>0</v>
      </c>
      <c r="G59" s="835"/>
      <c r="H59" s="835"/>
      <c r="I59" s="834" t="s">
        <v>1986</v>
      </c>
      <c r="J59" s="835">
        <v>0</v>
      </c>
      <c r="K59" s="835">
        <v>0</v>
      </c>
      <c r="L59" s="835"/>
      <c r="M59" s="835"/>
      <c r="N59" s="1476">
        <f t="shared" si="12"/>
        <v>0</v>
      </c>
    </row>
    <row r="60" spans="1:14">
      <c r="A60" s="937" t="s">
        <v>2606</v>
      </c>
      <c r="B60" s="720"/>
      <c r="C60" s="566" t="s">
        <v>2368</v>
      </c>
      <c r="D60" s="938" t="s">
        <v>2370</v>
      </c>
      <c r="E60" s="1641">
        <f>E26+E39+E46+E57+E58+E59</f>
        <v>21667473723.389999</v>
      </c>
      <c r="F60" s="1641">
        <f t="shared" ref="F60:G60" si="15">F26+F39+F46+F57+F58+F59</f>
        <v>1038135997.9300001</v>
      </c>
      <c r="G60" s="1641">
        <f t="shared" si="15"/>
        <v>0</v>
      </c>
      <c r="H60" s="1641">
        <f>H26+H39+H46+H57+H58+H59</f>
        <v>31393721.890009638</v>
      </c>
      <c r="I60" s="834" t="s">
        <v>2606</v>
      </c>
      <c r="J60" s="1642">
        <f>J26+J39+J46+J57+J58+J59</f>
        <v>0</v>
      </c>
      <c r="K60" s="1642">
        <f>K26+K39+K46+K57+K58+K59</f>
        <v>201057779.03999996</v>
      </c>
      <c r="L60" s="1642">
        <f t="shared" ref="L60:M60" si="16">L26+L39+L46+L57+L58+L59</f>
        <v>0</v>
      </c>
      <c r="M60" s="1642">
        <f t="shared" si="16"/>
        <v>93465250.090000004</v>
      </c>
      <c r="N60" s="1643">
        <f>N26+N39+N46+N57+N58+N59</f>
        <v>22442480414.080009</v>
      </c>
    </row>
    <row r="61" spans="1:14">
      <c r="A61" s="937" t="s">
        <v>2609</v>
      </c>
      <c r="B61" s="720"/>
      <c r="C61" s="566" t="s">
        <v>2371</v>
      </c>
      <c r="D61" s="1217" t="s">
        <v>2372</v>
      </c>
      <c r="E61" s="835">
        <v>0</v>
      </c>
      <c r="F61" s="835">
        <v>0</v>
      </c>
      <c r="G61" s="835"/>
      <c r="H61" s="835"/>
      <c r="I61" s="834" t="s">
        <v>2609</v>
      </c>
      <c r="J61" s="835">
        <v>0</v>
      </c>
      <c r="K61" s="835">
        <v>0</v>
      </c>
      <c r="L61" s="835"/>
      <c r="M61" s="835"/>
      <c r="N61" s="1476">
        <f t="shared" si="12"/>
        <v>0</v>
      </c>
    </row>
    <row r="62" spans="1:14">
      <c r="A62" s="937" t="s">
        <v>2611</v>
      </c>
      <c r="B62" s="770"/>
      <c r="C62" s="566" t="s">
        <v>2373</v>
      </c>
      <c r="D62" s="1217" t="s">
        <v>2374</v>
      </c>
      <c r="E62" s="835">
        <v>0</v>
      </c>
      <c r="F62" s="835">
        <v>0</v>
      </c>
      <c r="G62" s="835"/>
      <c r="H62" s="835"/>
      <c r="I62" s="834" t="s">
        <v>2611</v>
      </c>
      <c r="J62" s="835">
        <v>0</v>
      </c>
      <c r="K62" s="835">
        <v>0</v>
      </c>
      <c r="L62" s="835"/>
      <c r="M62" s="835"/>
      <c r="N62" s="1476">
        <f t="shared" si="12"/>
        <v>0</v>
      </c>
    </row>
    <row r="63" spans="1:14">
      <c r="A63" s="937" t="s">
        <v>2614</v>
      </c>
      <c r="B63" s="770"/>
      <c r="C63" s="566"/>
      <c r="D63" s="938" t="s">
        <v>2375</v>
      </c>
      <c r="E63" s="1641">
        <f>SUM(E60:E62)</f>
        <v>21667473723.389999</v>
      </c>
      <c r="F63" s="1641">
        <f t="shared" ref="F63:G63" si="17">SUM(F60:F62)</f>
        <v>1038135997.9300001</v>
      </c>
      <c r="G63" s="1641">
        <f t="shared" si="17"/>
        <v>0</v>
      </c>
      <c r="H63" s="1641">
        <f>SUM(H60:H62)</f>
        <v>31393721.890009638</v>
      </c>
      <c r="I63" s="834" t="s">
        <v>2614</v>
      </c>
      <c r="J63" s="1642">
        <f t="shared" ref="J63:L63" si="18">SUM(J60:J62)</f>
        <v>0</v>
      </c>
      <c r="K63" s="1642">
        <f>SUM(K60:K62)</f>
        <v>201057779.03999996</v>
      </c>
      <c r="L63" s="1642">
        <f t="shared" si="18"/>
        <v>0</v>
      </c>
      <c r="M63" s="1642">
        <f>SUM(M60:M62)</f>
        <v>93465250.090000004</v>
      </c>
      <c r="N63" s="1643">
        <f>SUM(N60:N62)</f>
        <v>22442480414.080009</v>
      </c>
    </row>
    <row r="64" spans="1:14">
      <c r="A64" s="937" t="s">
        <v>2617</v>
      </c>
      <c r="B64" s="770"/>
      <c r="C64" s="566" t="s">
        <v>2376</v>
      </c>
      <c r="D64" s="1217" t="s">
        <v>668</v>
      </c>
      <c r="E64" s="835">
        <v>22653738.039999999</v>
      </c>
      <c r="F64" s="835">
        <v>808005.39</v>
      </c>
      <c r="G64" s="835"/>
      <c r="H64" s="835">
        <v>0</v>
      </c>
      <c r="I64" s="834" t="s">
        <v>2617</v>
      </c>
      <c r="J64" s="835">
        <v>0</v>
      </c>
      <c r="K64" s="835">
        <v>2123036.2999999998</v>
      </c>
      <c r="L64" s="835"/>
      <c r="M64" s="835">
        <v>4470429.79</v>
      </c>
      <c r="N64" s="1476">
        <f t="shared" si="12"/>
        <v>16868277.34</v>
      </c>
    </row>
    <row r="65" spans="1:14">
      <c r="A65" s="937" t="s">
        <v>2619</v>
      </c>
      <c r="B65" s="770"/>
      <c r="C65" s="566" t="s">
        <v>2377</v>
      </c>
      <c r="D65" s="1217" t="s">
        <v>670</v>
      </c>
      <c r="E65" s="835">
        <v>186267057.31999999</v>
      </c>
      <c r="F65" s="835">
        <v>12460137.42</v>
      </c>
      <c r="G65" s="835"/>
      <c r="H65" s="833">
        <v>0</v>
      </c>
      <c r="I65" s="834" t="s">
        <v>2619</v>
      </c>
      <c r="J65" s="835">
        <v>0</v>
      </c>
      <c r="K65" s="835">
        <v>2149473.66</v>
      </c>
      <c r="L65" s="835"/>
      <c r="M65" s="835">
        <v>2304086.83</v>
      </c>
      <c r="N65" s="1476">
        <f t="shared" si="12"/>
        <v>194273634.24999997</v>
      </c>
    </row>
    <row r="66" spans="1:14">
      <c r="A66" s="937" t="s">
        <v>1702</v>
      </c>
      <c r="B66" s="770"/>
      <c r="C66" s="566"/>
      <c r="D66" s="1217" t="s">
        <v>2378</v>
      </c>
      <c r="E66" s="1641">
        <f t="shared" ref="E66:G66" si="19">E64+E65</f>
        <v>208920795.35999998</v>
      </c>
      <c r="F66" s="1641">
        <f t="shared" si="19"/>
        <v>13268142.810000001</v>
      </c>
      <c r="G66" s="1641">
        <f t="shared" si="19"/>
        <v>0</v>
      </c>
      <c r="H66" s="1641">
        <f>H64+H65</f>
        <v>0</v>
      </c>
      <c r="I66" s="834" t="s">
        <v>1702</v>
      </c>
      <c r="J66" s="1642">
        <f t="shared" ref="J66:M66" si="20">J64+J65</f>
        <v>0</v>
      </c>
      <c r="K66" s="1642">
        <f>K64+K65</f>
        <v>4272509.96</v>
      </c>
      <c r="L66" s="1642">
        <f t="shared" si="20"/>
        <v>0</v>
      </c>
      <c r="M66" s="1642">
        <f t="shared" si="20"/>
        <v>6774516.6200000001</v>
      </c>
      <c r="N66" s="1643">
        <f>N64+N65</f>
        <v>211141911.58999997</v>
      </c>
    </row>
    <row r="67" spans="1:14">
      <c r="A67" s="937" t="s">
        <v>791</v>
      </c>
      <c r="B67" s="770"/>
      <c r="C67" s="566" t="s">
        <v>2379</v>
      </c>
      <c r="D67" s="1217" t="s">
        <v>2380</v>
      </c>
      <c r="E67" s="835">
        <v>853643022.28000009</v>
      </c>
      <c r="F67" s="835">
        <v>186326012.94999999</v>
      </c>
      <c r="G67" s="835"/>
      <c r="H67" s="835">
        <v>0</v>
      </c>
      <c r="I67" s="834" t="s">
        <v>791</v>
      </c>
      <c r="J67" s="835">
        <v>0</v>
      </c>
      <c r="K67" s="835">
        <v>0</v>
      </c>
      <c r="L67" s="835"/>
      <c r="M67" s="835">
        <v>172687120.71000001</v>
      </c>
      <c r="N67" s="1476">
        <f t="shared" si="12"/>
        <v>867281914.51999998</v>
      </c>
    </row>
    <row r="68" spans="1:14">
      <c r="A68" s="937" t="s">
        <v>2261</v>
      </c>
      <c r="B68" s="720"/>
      <c r="C68" s="720" t="s">
        <v>2381</v>
      </c>
      <c r="D68" s="1217" t="s">
        <v>2382</v>
      </c>
      <c r="E68" s="835">
        <v>0</v>
      </c>
      <c r="F68" s="835">
        <v>22097936.960000001</v>
      </c>
      <c r="G68" s="835"/>
      <c r="H68" s="835">
        <v>0</v>
      </c>
      <c r="I68" s="834" t="s">
        <v>2261</v>
      </c>
      <c r="J68" s="835">
        <v>0</v>
      </c>
      <c r="K68" s="835">
        <v>0</v>
      </c>
      <c r="L68" s="835"/>
      <c r="M68" s="835">
        <v>22097936.960000001</v>
      </c>
      <c r="N68" s="1476">
        <f t="shared" si="12"/>
        <v>0</v>
      </c>
    </row>
    <row r="69" spans="1:14">
      <c r="A69" s="937" t="s">
        <v>1707</v>
      </c>
      <c r="B69" s="770"/>
      <c r="C69" s="566"/>
      <c r="D69" s="938" t="s">
        <v>2383</v>
      </c>
      <c r="E69" s="1641">
        <f>E66+E67+E68</f>
        <v>1062563817.6400001</v>
      </c>
      <c r="F69" s="1642">
        <f>SUM(F66:F68)</f>
        <v>221692092.72</v>
      </c>
      <c r="G69" s="1642"/>
      <c r="H69" s="1641">
        <f>SUM(H66:H68)</f>
        <v>0</v>
      </c>
      <c r="I69" s="834" t="s">
        <v>1707</v>
      </c>
      <c r="J69" s="1642">
        <f>SUM(J66:J68)</f>
        <v>0</v>
      </c>
      <c r="K69" s="1642">
        <f>SUM(K66:K68)</f>
        <v>4272509.96</v>
      </c>
      <c r="L69" s="1642"/>
      <c r="M69" s="1642">
        <f>SUM(M66:M68)</f>
        <v>201559574.29000002</v>
      </c>
      <c r="N69" s="1643">
        <f>SUM(N66:N68)</f>
        <v>1078423826.1099999</v>
      </c>
    </row>
    <row r="70" spans="1:14" ht="16" thickBot="1">
      <c r="A70" s="1466" t="s">
        <v>1709</v>
      </c>
      <c r="B70" s="1644"/>
      <c r="C70" s="1195" t="s">
        <v>2384</v>
      </c>
      <c r="D70" s="1467"/>
      <c r="E70" s="1645">
        <f>E63+E69</f>
        <v>22730037541.029999</v>
      </c>
      <c r="F70" s="1645">
        <f>F69+F63</f>
        <v>1259828090.6500001</v>
      </c>
      <c r="G70" s="1645">
        <f t="shared" ref="G70:H70" si="21">G69+G63</f>
        <v>0</v>
      </c>
      <c r="H70" s="1645">
        <f t="shared" si="21"/>
        <v>31393721.890009638</v>
      </c>
      <c r="I70" s="1646" t="s">
        <v>1709</v>
      </c>
      <c r="J70" s="1645">
        <f>J63+J69</f>
        <v>0</v>
      </c>
      <c r="K70" s="1645">
        <f>K69+K63</f>
        <v>205330288.99999997</v>
      </c>
      <c r="L70" s="1645">
        <f t="shared" ref="L70" si="22">L69+L63</f>
        <v>0</v>
      </c>
      <c r="M70" s="1645">
        <f>M69+M63</f>
        <v>295024824.38</v>
      </c>
      <c r="N70" s="663">
        <f>N63+N69</f>
        <v>23520904240.19001</v>
      </c>
    </row>
    <row r="71" spans="1:14">
      <c r="A71" s="1196" t="s">
        <v>1412</v>
      </c>
      <c r="B71" s="566"/>
      <c r="C71" s="566"/>
      <c r="D71" s="566"/>
      <c r="E71" s="566"/>
      <c r="F71" s="566"/>
      <c r="G71" s="566"/>
      <c r="H71" s="566"/>
      <c r="I71" s="566"/>
      <c r="J71" s="566"/>
      <c r="K71" s="566"/>
      <c r="L71" s="566"/>
      <c r="M71" s="566"/>
      <c r="N71" s="1647" t="s">
        <v>1412</v>
      </c>
    </row>
    <row r="72" spans="1:14">
      <c r="A72" s="1197">
        <v>32</v>
      </c>
      <c r="B72" s="1197"/>
      <c r="C72" s="1197"/>
      <c r="D72" s="1197"/>
      <c r="E72" s="1197"/>
      <c r="F72" s="1197"/>
      <c r="G72" s="1197"/>
      <c r="H72" s="1197"/>
      <c r="I72" s="1197">
        <v>33</v>
      </c>
      <c r="J72" s="1197"/>
      <c r="K72" s="1197"/>
      <c r="L72" s="1197"/>
      <c r="M72" s="1197"/>
      <c r="N72" s="1197"/>
    </row>
  </sheetData>
  <printOptions horizontalCentered="1"/>
  <pageMargins left="0.5" right="0.5" top="0.5" bottom="0.5" header="0.5" footer="0.5"/>
  <pageSetup scale="63" fitToWidth="2" orientation="portrait" r:id="rId1"/>
  <headerFooter alignWithMargins="0"/>
  <colBreaks count="1" manualBreakCount="1">
    <brk id="8" max="71" man="1"/>
  </colBreaks>
  <drawing r:id="rId2"/>
  <legacyDrawing r:id="rId3"/>
  <mc:AlternateContent xmlns:mc="http://schemas.openxmlformats.org/markup-compatibility/2006">
    <mc:Choice Requires="x14">
      <controls>
        <mc:AlternateContent xmlns:mc="http://schemas.openxmlformats.org/markup-compatibility/2006">
          <mc:Choice Requires="x14">
            <control shapeId="24601" r:id="rId4" name="Button 25">
              <controlPr locked="0" defaultSize="0" autoFill="0" autoLine="0" autoPict="0">
                <anchor moveWithCells="1" sizeWithCells="1">
                  <from>
                    <xdr:col>0</xdr:col>
                    <xdr:colOff>0</xdr:colOff>
                    <xdr:row>72</xdr:row>
                    <xdr:rowOff>0</xdr:rowOff>
                  </from>
                  <to>
                    <xdr:col>0</xdr:col>
                    <xdr:colOff>0</xdr:colOff>
                    <xdr:row>72</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74"/>
  <sheetViews>
    <sheetView defaultGridColor="0" topLeftCell="F1" colorId="22" zoomScale="75" zoomScaleNormal="75" workbookViewId="0">
      <selection activeCell="L26" sqref="L26"/>
    </sheetView>
  </sheetViews>
  <sheetFormatPr defaultColWidth="9.84375" defaultRowHeight="15.5"/>
  <cols>
    <col min="1" max="1" width="5.84375" customWidth="1"/>
    <col min="2" max="2" width="4.84375" customWidth="1"/>
    <col min="3" max="3" width="7.84375" customWidth="1"/>
    <col min="4" max="4" width="35.84375" customWidth="1"/>
    <col min="5" max="8" width="15.84375" customWidth="1"/>
    <col min="9" max="9" width="4.84375" customWidth="1"/>
    <col min="10" max="10" width="5.84375" customWidth="1"/>
    <col min="11" max="11" width="7.84375" customWidth="1"/>
    <col min="12" max="12" width="35.84375" customWidth="1"/>
    <col min="13" max="14" width="13.84375" customWidth="1"/>
    <col min="15" max="15" width="10.61328125" customWidth="1"/>
    <col min="16" max="16" width="14.84375" customWidth="1"/>
    <col min="17" max="17" width="13.84375" customWidth="1"/>
  </cols>
  <sheetData>
    <row r="1" spans="1:17" ht="16" thickBot="1">
      <c r="A1" s="7"/>
      <c r="B1" s="102" t="str">
        <f>'Data Sheet'!A54</f>
        <v>Annual Report of VERIZON NEW YORK INC.                                                                            For the period ending DECEMBER 31, 2021</v>
      </c>
      <c r="C1" s="354"/>
      <c r="D1" s="354"/>
      <c r="E1" s="354"/>
      <c r="F1" s="7"/>
      <c r="G1" s="7"/>
      <c r="H1" s="354"/>
      <c r="I1" s="354"/>
      <c r="J1" s="102" t="str">
        <f>'Data Sheet'!A54</f>
        <v>Annual Report of VERIZON NEW YORK INC.                                                                            For the period ending DECEMBER 31, 2021</v>
      </c>
      <c r="K1" s="7"/>
      <c r="L1" s="7"/>
      <c r="M1" s="7"/>
      <c r="N1" s="7"/>
      <c r="O1" s="7"/>
      <c r="P1" s="307"/>
      <c r="Q1" s="7"/>
    </row>
    <row r="2" spans="1:17">
      <c r="A2" s="7"/>
      <c r="B2" s="305"/>
      <c r="C2" s="306"/>
      <c r="D2" s="306"/>
      <c r="E2" s="306"/>
      <c r="F2" s="306"/>
      <c r="G2" s="306"/>
      <c r="H2" s="106"/>
      <c r="I2" s="7"/>
      <c r="J2" s="305"/>
      <c r="K2" s="306"/>
      <c r="L2" s="306"/>
      <c r="M2" s="306"/>
      <c r="N2" s="306"/>
      <c r="O2" s="306"/>
      <c r="P2" s="306"/>
      <c r="Q2" s="106"/>
    </row>
    <row r="3" spans="1:17">
      <c r="A3" s="7"/>
      <c r="B3" s="355"/>
      <c r="C3" s="356" t="s">
        <v>2385</v>
      </c>
      <c r="D3" s="108"/>
      <c r="E3" s="356"/>
      <c r="F3" s="356"/>
      <c r="G3" s="356"/>
      <c r="H3" s="357"/>
      <c r="I3" s="7"/>
      <c r="J3" s="327" t="s">
        <v>2386</v>
      </c>
      <c r="K3" s="307"/>
      <c r="L3" s="307"/>
      <c r="M3" s="307"/>
      <c r="N3" s="307"/>
      <c r="O3" s="307"/>
      <c r="P3" s="307"/>
      <c r="Q3" s="308"/>
    </row>
    <row r="4" spans="1:17">
      <c r="A4" s="7"/>
      <c r="B4" s="111"/>
      <c r="C4" s="7"/>
      <c r="D4" s="307"/>
      <c r="E4" s="307"/>
      <c r="F4" s="307"/>
      <c r="G4" s="307"/>
      <c r="H4" s="308"/>
      <c r="I4" s="7"/>
      <c r="J4" s="111"/>
      <c r="K4" s="7"/>
      <c r="L4" s="7"/>
      <c r="M4" s="7"/>
      <c r="N4" s="7"/>
      <c r="O4" s="7"/>
      <c r="P4" s="7"/>
      <c r="Q4" s="309"/>
    </row>
    <row r="5" spans="1:17">
      <c r="A5" s="7"/>
      <c r="B5" s="358" t="s">
        <v>1998</v>
      </c>
      <c r="C5" s="307" t="s">
        <v>2387</v>
      </c>
      <c r="D5" s="307"/>
      <c r="E5" s="307"/>
      <c r="F5" s="307"/>
      <c r="G5" s="307"/>
      <c r="H5" s="308"/>
      <c r="I5" s="7"/>
      <c r="J5" s="358" t="s">
        <v>1380</v>
      </c>
      <c r="K5" s="7" t="s">
        <v>2206</v>
      </c>
      <c r="L5" s="7"/>
      <c r="M5" s="7"/>
      <c r="N5" s="7"/>
      <c r="O5" s="7"/>
      <c r="P5" s="7"/>
      <c r="Q5" s="309"/>
    </row>
    <row r="6" spans="1:17">
      <c r="A6" s="7"/>
      <c r="B6" s="111"/>
      <c r="C6" s="552" t="s">
        <v>2207</v>
      </c>
      <c r="D6" s="307"/>
      <c r="E6" s="307"/>
      <c r="F6" s="307"/>
      <c r="G6" s="307"/>
      <c r="H6" s="308"/>
      <c r="I6" s="7"/>
      <c r="J6" s="111"/>
      <c r="K6" s="7" t="s">
        <v>2208</v>
      </c>
      <c r="L6" s="7"/>
      <c r="M6" s="7"/>
      <c r="N6" s="7"/>
      <c r="O6" s="7"/>
      <c r="P6" s="7"/>
      <c r="Q6" s="309"/>
    </row>
    <row r="7" spans="1:17">
      <c r="A7" s="7"/>
      <c r="B7" s="111"/>
      <c r="C7" s="307"/>
      <c r="D7" s="307"/>
      <c r="E7" s="307"/>
      <c r="F7" s="307"/>
      <c r="G7" s="307"/>
      <c r="H7" s="308"/>
      <c r="I7" s="7"/>
      <c r="J7" s="111"/>
      <c r="K7" s="7" t="s">
        <v>2209</v>
      </c>
      <c r="L7" s="7"/>
      <c r="M7" s="7"/>
      <c r="N7" s="7"/>
      <c r="O7" s="7"/>
      <c r="P7" s="7"/>
      <c r="Q7" s="309"/>
    </row>
    <row r="8" spans="1:17">
      <c r="A8" s="7"/>
      <c r="B8" s="358" t="s">
        <v>2012</v>
      </c>
      <c r="C8" s="307" t="s">
        <v>1929</v>
      </c>
      <c r="D8" s="307"/>
      <c r="E8" s="307"/>
      <c r="F8" s="307"/>
      <c r="G8" s="307"/>
      <c r="H8" s="308"/>
      <c r="I8" s="7"/>
      <c r="J8" s="111"/>
      <c r="K8" s="7"/>
      <c r="L8" s="7"/>
      <c r="M8" s="7"/>
      <c r="N8" s="7"/>
      <c r="O8" s="7"/>
      <c r="P8" s="7"/>
      <c r="Q8" s="309"/>
    </row>
    <row r="9" spans="1:17">
      <c r="A9" s="7"/>
      <c r="B9" s="111"/>
      <c r="C9" s="552" t="s">
        <v>1930</v>
      </c>
      <c r="D9" s="307"/>
      <c r="E9" s="307"/>
      <c r="F9" s="307"/>
      <c r="G9" s="307"/>
      <c r="H9" s="308"/>
      <c r="I9" s="7"/>
      <c r="J9" s="358" t="s">
        <v>1405</v>
      </c>
      <c r="K9" s="7" t="s">
        <v>479</v>
      </c>
      <c r="L9" s="7"/>
      <c r="M9" s="7"/>
      <c r="N9" s="7"/>
      <c r="O9" s="7"/>
      <c r="P9" s="7"/>
      <c r="Q9" s="309"/>
    </row>
    <row r="10" spans="1:17">
      <c r="A10" s="7"/>
      <c r="B10" s="111"/>
      <c r="C10" s="307"/>
      <c r="D10" s="307"/>
      <c r="E10" s="307"/>
      <c r="F10" s="307"/>
      <c r="G10" s="307"/>
      <c r="H10" s="308"/>
      <c r="I10" s="7"/>
      <c r="J10" s="111"/>
      <c r="K10" s="7"/>
      <c r="L10" s="7"/>
      <c r="M10" s="7"/>
      <c r="N10" s="7"/>
      <c r="O10" s="7"/>
      <c r="P10" s="7"/>
      <c r="Q10" s="309"/>
    </row>
    <row r="11" spans="1:17">
      <c r="A11" s="7"/>
      <c r="B11" s="358" t="s">
        <v>1360</v>
      </c>
      <c r="C11" s="307" t="s">
        <v>480</v>
      </c>
      <c r="D11" s="307"/>
      <c r="E11" s="307"/>
      <c r="F11" s="307"/>
      <c r="G11" s="307"/>
      <c r="H11" s="308"/>
      <c r="I11" s="7"/>
      <c r="J11" s="358" t="s">
        <v>1408</v>
      </c>
      <c r="K11" s="7" t="s">
        <v>481</v>
      </c>
      <c r="L11" s="7"/>
      <c r="M11" s="7"/>
      <c r="N11" s="7"/>
      <c r="O11" s="7"/>
      <c r="P11" s="7"/>
      <c r="Q11" s="309"/>
    </row>
    <row r="12" spans="1:17">
      <c r="A12" s="7"/>
      <c r="B12" s="111"/>
      <c r="C12" s="552" t="s">
        <v>482</v>
      </c>
      <c r="D12" s="307"/>
      <c r="E12" s="307"/>
      <c r="F12" s="307"/>
      <c r="G12" s="307"/>
      <c r="H12" s="308"/>
      <c r="I12" s="7"/>
      <c r="J12" s="111"/>
      <c r="K12" s="7" t="s">
        <v>483</v>
      </c>
      <c r="L12" s="7"/>
      <c r="M12" s="7"/>
      <c r="N12" s="7"/>
      <c r="O12" s="7"/>
      <c r="P12" s="7"/>
      <c r="Q12" s="309"/>
    </row>
    <row r="13" spans="1:17">
      <c r="A13" s="7"/>
      <c r="B13" s="111"/>
      <c r="C13" s="552" t="s">
        <v>484</v>
      </c>
      <c r="D13" s="307"/>
      <c r="E13" s="307"/>
      <c r="F13" s="307"/>
      <c r="G13" s="307"/>
      <c r="H13" s="308"/>
      <c r="I13" s="7"/>
      <c r="J13" s="111"/>
      <c r="K13" s="7" t="s">
        <v>485</v>
      </c>
      <c r="L13" s="7"/>
      <c r="M13" s="7"/>
      <c r="N13" s="7"/>
      <c r="O13" s="7"/>
      <c r="P13" s="7"/>
      <c r="Q13" s="309"/>
    </row>
    <row r="14" spans="1:17">
      <c r="A14" s="7"/>
      <c r="B14" s="111"/>
      <c r="C14" s="307"/>
      <c r="D14" s="307"/>
      <c r="E14" s="307"/>
      <c r="F14" s="307"/>
      <c r="G14" s="307"/>
      <c r="H14" s="308"/>
      <c r="I14" s="7"/>
      <c r="J14" s="328"/>
      <c r="K14" s="329"/>
      <c r="L14" s="329"/>
      <c r="M14" s="329"/>
      <c r="N14" s="329"/>
      <c r="O14" s="329"/>
      <c r="P14" s="329"/>
      <c r="Q14" s="330"/>
    </row>
    <row r="15" spans="1:17">
      <c r="A15" s="7"/>
      <c r="B15" s="359"/>
      <c r="C15" s="313" t="s">
        <v>486</v>
      </c>
      <c r="D15" s="313"/>
      <c r="E15" s="313"/>
      <c r="F15" s="313"/>
      <c r="G15" s="313"/>
      <c r="H15" s="360"/>
      <c r="I15" s="7"/>
      <c r="J15" s="361" t="s">
        <v>487</v>
      </c>
      <c r="K15" s="307"/>
      <c r="L15" s="307"/>
      <c r="M15" s="307"/>
      <c r="N15" s="307"/>
      <c r="O15" s="307"/>
      <c r="P15" s="307"/>
      <c r="Q15" s="308"/>
    </row>
    <row r="16" spans="1:17">
      <c r="A16" s="7"/>
      <c r="B16" s="359"/>
      <c r="C16" s="331"/>
      <c r="D16" s="311"/>
      <c r="E16" s="331"/>
      <c r="F16" s="331"/>
      <c r="G16" s="331"/>
      <c r="H16" s="362" t="s">
        <v>488</v>
      </c>
      <c r="I16" s="7"/>
      <c r="J16" s="310"/>
      <c r="K16" s="312"/>
      <c r="L16" s="312"/>
      <c r="M16" s="312"/>
      <c r="N16" s="312"/>
      <c r="O16" s="312"/>
      <c r="P16" s="312"/>
      <c r="Q16" s="316" t="s">
        <v>489</v>
      </c>
    </row>
    <row r="17" spans="1:19">
      <c r="A17" s="7"/>
      <c r="B17" s="111"/>
      <c r="C17" s="332"/>
      <c r="D17" s="7"/>
      <c r="E17" s="363" t="s">
        <v>490</v>
      </c>
      <c r="F17" s="363" t="s">
        <v>490</v>
      </c>
      <c r="G17" s="363" t="s">
        <v>491</v>
      </c>
      <c r="H17" s="364" t="s">
        <v>1556</v>
      </c>
      <c r="I17" s="7"/>
      <c r="J17" s="314"/>
      <c r="K17" s="315"/>
      <c r="L17" s="315"/>
      <c r="M17" s="315"/>
      <c r="N17" s="315"/>
      <c r="O17" s="315"/>
      <c r="P17" s="319" t="s">
        <v>492</v>
      </c>
      <c r="Q17" s="317" t="s">
        <v>1556</v>
      </c>
    </row>
    <row r="18" spans="1:19">
      <c r="A18" s="7"/>
      <c r="B18" s="111"/>
      <c r="C18" s="332"/>
      <c r="D18" s="7"/>
      <c r="E18" s="363" t="s">
        <v>493</v>
      </c>
      <c r="F18" s="363" t="s">
        <v>494</v>
      </c>
      <c r="G18" s="363" t="s">
        <v>495</v>
      </c>
      <c r="H18" s="364" t="s">
        <v>496</v>
      </c>
      <c r="I18" s="7"/>
      <c r="J18" s="314"/>
      <c r="K18" s="315"/>
      <c r="L18" s="319" t="s">
        <v>497</v>
      </c>
      <c r="M18" s="319" t="s">
        <v>490</v>
      </c>
      <c r="N18" s="319" t="s">
        <v>490</v>
      </c>
      <c r="O18" s="319" t="s">
        <v>498</v>
      </c>
      <c r="P18" s="319" t="s">
        <v>499</v>
      </c>
      <c r="Q18" s="317" t="s">
        <v>500</v>
      </c>
    </row>
    <row r="19" spans="1:19">
      <c r="A19" s="7"/>
      <c r="B19" s="333" t="s">
        <v>35</v>
      </c>
      <c r="C19" s="332"/>
      <c r="D19" s="7"/>
      <c r="E19" s="363" t="s">
        <v>501</v>
      </c>
      <c r="F19" s="363" t="s">
        <v>2339</v>
      </c>
      <c r="G19" s="363" t="s">
        <v>502</v>
      </c>
      <c r="H19" s="364" t="s">
        <v>503</v>
      </c>
      <c r="I19" s="7"/>
      <c r="J19" s="318" t="s">
        <v>35</v>
      </c>
      <c r="K19" s="319" t="s">
        <v>504</v>
      </c>
      <c r="L19" s="319" t="s">
        <v>505</v>
      </c>
      <c r="M19" s="319" t="s">
        <v>506</v>
      </c>
      <c r="N19" s="319" t="s">
        <v>507</v>
      </c>
      <c r="O19" s="319" t="s">
        <v>508</v>
      </c>
      <c r="P19" s="319" t="s">
        <v>509</v>
      </c>
      <c r="Q19" s="317" t="s">
        <v>510</v>
      </c>
    </row>
    <row r="20" spans="1:19">
      <c r="A20" s="7"/>
      <c r="B20" s="333" t="s">
        <v>47</v>
      </c>
      <c r="C20" s="365" t="s">
        <v>2341</v>
      </c>
      <c r="D20" s="108"/>
      <c r="E20" s="363" t="s">
        <v>511</v>
      </c>
      <c r="F20" s="363" t="s">
        <v>512</v>
      </c>
      <c r="G20" s="363" t="s">
        <v>376</v>
      </c>
      <c r="H20" s="364" t="s">
        <v>513</v>
      </c>
      <c r="I20" s="7"/>
      <c r="J20" s="318" t="s">
        <v>47</v>
      </c>
      <c r="K20" s="319" t="s">
        <v>514</v>
      </c>
      <c r="L20" s="319" t="s">
        <v>515</v>
      </c>
      <c r="M20" s="319" t="s">
        <v>511</v>
      </c>
      <c r="N20" s="319" t="s">
        <v>512</v>
      </c>
      <c r="O20" s="319" t="s">
        <v>52</v>
      </c>
      <c r="P20" s="319" t="s">
        <v>516</v>
      </c>
      <c r="Q20" s="317" t="s">
        <v>517</v>
      </c>
    </row>
    <row r="21" spans="1:19">
      <c r="A21" s="7"/>
      <c r="B21" s="111"/>
      <c r="C21" s="365" t="s">
        <v>462</v>
      </c>
      <c r="D21" s="108"/>
      <c r="E21" s="363" t="s">
        <v>463</v>
      </c>
      <c r="F21" s="363" t="s">
        <v>464</v>
      </c>
      <c r="G21" s="363" t="s">
        <v>61</v>
      </c>
      <c r="H21" s="364" t="s">
        <v>62</v>
      </c>
      <c r="I21" s="7"/>
      <c r="J21" s="366"/>
      <c r="K21" s="320" t="s">
        <v>63</v>
      </c>
      <c r="L21" s="320" t="s">
        <v>64</v>
      </c>
      <c r="M21" s="320" t="s">
        <v>65</v>
      </c>
      <c r="N21" s="320" t="s">
        <v>66</v>
      </c>
      <c r="O21" s="320" t="s">
        <v>67</v>
      </c>
      <c r="P21" s="320" t="s">
        <v>68</v>
      </c>
      <c r="Q21" s="321" t="s">
        <v>69</v>
      </c>
    </row>
    <row r="22" spans="1:19">
      <c r="A22" s="7"/>
      <c r="B22" s="359"/>
      <c r="C22" s="367" t="s">
        <v>2350</v>
      </c>
      <c r="D22" s="311"/>
      <c r="E22" s="331"/>
      <c r="F22" s="368" t="s">
        <v>716</v>
      </c>
      <c r="G22" s="368" t="s">
        <v>716</v>
      </c>
      <c r="H22" s="369" t="s">
        <v>716</v>
      </c>
      <c r="I22" s="7"/>
      <c r="J22" s="314"/>
      <c r="K22" s="315"/>
      <c r="L22" s="315"/>
      <c r="M22" s="315"/>
      <c r="N22" s="370"/>
      <c r="O22" s="370"/>
      <c r="P22" s="264"/>
      <c r="Q22" s="270"/>
    </row>
    <row r="23" spans="1:19">
      <c r="A23" s="7"/>
      <c r="B23" s="333" t="s">
        <v>466</v>
      </c>
      <c r="C23" s="371" t="s">
        <v>386</v>
      </c>
      <c r="D23" s="7" t="s">
        <v>518</v>
      </c>
      <c r="E23" s="1026" t="s">
        <v>2999</v>
      </c>
      <c r="F23" s="1027">
        <v>0</v>
      </c>
      <c r="G23" s="1027">
        <v>0.36363676598645028</v>
      </c>
      <c r="H23" s="1028">
        <v>0.36363676598645028</v>
      </c>
      <c r="I23" s="26"/>
      <c r="J23" s="333" t="s">
        <v>466</v>
      </c>
      <c r="K23" s="1037">
        <v>2421</v>
      </c>
      <c r="L23" s="757" t="s">
        <v>650</v>
      </c>
      <c r="M23" s="757"/>
      <c r="N23" s="1032"/>
      <c r="O23" s="1032"/>
      <c r="P23" s="915"/>
      <c r="Q23" s="899"/>
    </row>
    <row r="24" spans="1:19">
      <c r="A24" s="7"/>
      <c r="B24" s="333" t="s">
        <v>955</v>
      </c>
      <c r="C24" s="371" t="s">
        <v>388</v>
      </c>
      <c r="D24" s="7" t="s">
        <v>519</v>
      </c>
      <c r="E24" s="859"/>
      <c r="F24" s="1027"/>
      <c r="G24" s="1027"/>
      <c r="H24" s="1028"/>
      <c r="I24" s="26"/>
      <c r="J24" s="333" t="s">
        <v>955</v>
      </c>
      <c r="K24" s="1037"/>
      <c r="L24" s="757" t="s">
        <v>3003</v>
      </c>
      <c r="M24" s="1031" t="s">
        <v>3004</v>
      </c>
      <c r="N24" s="1032">
        <v>0</v>
      </c>
      <c r="O24" s="1032">
        <v>0.26568798510016578</v>
      </c>
      <c r="P24" s="915">
        <v>179417466.66499996</v>
      </c>
      <c r="Q24" s="899">
        <v>47669065.210000001</v>
      </c>
    </row>
    <row r="25" spans="1:19">
      <c r="A25" s="7"/>
      <c r="B25" s="333" t="s">
        <v>1195</v>
      </c>
      <c r="C25" s="371" t="s">
        <v>390</v>
      </c>
      <c r="D25" s="7" t="s">
        <v>520</v>
      </c>
      <c r="E25" s="1026" t="s">
        <v>3000</v>
      </c>
      <c r="F25" s="1027">
        <v>0</v>
      </c>
      <c r="G25" s="1027">
        <v>0.14536025224638979</v>
      </c>
      <c r="H25" s="1028">
        <v>0.14536025224638979</v>
      </c>
      <c r="I25" s="26"/>
      <c r="J25" s="333" t="s">
        <v>1195</v>
      </c>
      <c r="K25" s="1037"/>
      <c r="L25" s="757" t="s">
        <v>3005</v>
      </c>
      <c r="M25" s="757">
        <v>25</v>
      </c>
      <c r="N25" s="1032">
        <v>0</v>
      </c>
      <c r="O25" s="1032">
        <v>4.2226226919775664E-2</v>
      </c>
      <c r="P25" s="915">
        <v>2582056818.0799999</v>
      </c>
      <c r="Q25" s="899">
        <v>109030517.11999999</v>
      </c>
    </row>
    <row r="26" spans="1:19">
      <c r="A26" s="7"/>
      <c r="B26" s="333" t="s">
        <v>70</v>
      </c>
      <c r="C26" s="371" t="s">
        <v>392</v>
      </c>
      <c r="D26" s="7" t="s">
        <v>521</v>
      </c>
      <c r="E26" s="859"/>
      <c r="F26" s="1027"/>
      <c r="G26" s="1027"/>
      <c r="H26" s="1028"/>
      <c r="I26" s="26"/>
      <c r="J26" s="333" t="s">
        <v>70</v>
      </c>
      <c r="K26" s="1037"/>
      <c r="L26" s="757" t="s">
        <v>46</v>
      </c>
      <c r="M26" s="1033" t="s">
        <v>3002</v>
      </c>
      <c r="N26" s="1033" t="s">
        <v>3002</v>
      </c>
      <c r="O26" s="1034">
        <v>5.6744900068649358E-2</v>
      </c>
      <c r="P26" s="1035">
        <v>2761474284.7449999</v>
      </c>
      <c r="Q26" s="1035">
        <v>156699582.32999998</v>
      </c>
    </row>
    <row r="27" spans="1:19">
      <c r="A27" s="7"/>
      <c r="B27" s="333" t="s">
        <v>71</v>
      </c>
      <c r="C27" s="371" t="s">
        <v>394</v>
      </c>
      <c r="D27" s="7" t="s">
        <v>522</v>
      </c>
      <c r="E27" s="859"/>
      <c r="F27" s="1027"/>
      <c r="G27" s="1027"/>
      <c r="H27" s="1028"/>
      <c r="I27" s="26"/>
      <c r="J27" s="333" t="s">
        <v>71</v>
      </c>
      <c r="K27" s="1037">
        <v>2422</v>
      </c>
      <c r="L27" s="757" t="s">
        <v>652</v>
      </c>
      <c r="M27" s="757"/>
      <c r="N27" s="1032"/>
      <c r="O27" s="1032"/>
      <c r="P27" s="915"/>
      <c r="Q27" s="899"/>
    </row>
    <row r="28" spans="1:19">
      <c r="A28" s="7"/>
      <c r="B28" s="333" t="s">
        <v>474</v>
      </c>
      <c r="C28" s="371" t="s">
        <v>396</v>
      </c>
      <c r="D28" s="7" t="s">
        <v>523</v>
      </c>
      <c r="E28" s="1026" t="s">
        <v>3001</v>
      </c>
      <c r="F28" s="1027">
        <v>0</v>
      </c>
      <c r="G28" s="1027">
        <v>0.14622392884003199</v>
      </c>
      <c r="H28" s="1028">
        <v>0.14622392884003199</v>
      </c>
      <c r="I28" s="26"/>
      <c r="J28" s="333" t="s">
        <v>474</v>
      </c>
      <c r="K28" s="1037"/>
      <c r="L28" s="757" t="s">
        <v>3006</v>
      </c>
      <c r="M28" s="1031" t="s">
        <v>3004</v>
      </c>
      <c r="N28" s="1032">
        <v>0</v>
      </c>
      <c r="O28" s="1032">
        <v>0.30377677172899664</v>
      </c>
      <c r="P28" s="915">
        <v>77033661.38500011</v>
      </c>
      <c r="Q28" s="899">
        <v>23401036.970000003</v>
      </c>
      <c r="S28" s="1413"/>
    </row>
    <row r="29" spans="1:19">
      <c r="A29" s="7"/>
      <c r="B29" s="333" t="s">
        <v>477</v>
      </c>
      <c r="C29" s="371" t="s">
        <v>398</v>
      </c>
      <c r="D29" s="7" t="s">
        <v>524</v>
      </c>
      <c r="E29" s="859">
        <v>10</v>
      </c>
      <c r="F29" s="1027">
        <v>0</v>
      </c>
      <c r="G29" s="1027">
        <v>0.49439344544025321</v>
      </c>
      <c r="H29" s="1028">
        <v>0.49439344544025321</v>
      </c>
      <c r="I29" s="26"/>
      <c r="J29" s="333" t="s">
        <v>477</v>
      </c>
      <c r="K29" s="1037"/>
      <c r="L29" s="757" t="s">
        <v>3007</v>
      </c>
      <c r="M29" s="757">
        <v>25</v>
      </c>
      <c r="N29" s="1032">
        <v>0</v>
      </c>
      <c r="O29" s="1032">
        <v>6.3035067159790875E-2</v>
      </c>
      <c r="P29" s="915">
        <v>731318396.84000015</v>
      </c>
      <c r="Q29" s="899">
        <v>46098704.260000005</v>
      </c>
    </row>
    <row r="30" spans="1:19">
      <c r="A30" s="7"/>
      <c r="B30" s="333" t="s">
        <v>2204</v>
      </c>
      <c r="C30" s="371" t="s">
        <v>400</v>
      </c>
      <c r="D30" s="7" t="s">
        <v>525</v>
      </c>
      <c r="E30" s="859">
        <v>5</v>
      </c>
      <c r="F30" s="1027" t="s">
        <v>716</v>
      </c>
      <c r="G30" s="1027"/>
      <c r="H30" s="1028"/>
      <c r="I30" s="26"/>
      <c r="J30" s="333" t="s">
        <v>2204</v>
      </c>
      <c r="K30" s="1037"/>
      <c r="L30" s="757" t="s">
        <v>46</v>
      </c>
      <c r="M30" s="1033" t="s">
        <v>3002</v>
      </c>
      <c r="N30" s="1033" t="s">
        <v>3002</v>
      </c>
      <c r="O30" s="1034">
        <v>8.5977069672599438E-2</v>
      </c>
      <c r="P30" s="1036">
        <v>808352058.22500026</v>
      </c>
      <c r="Q30" s="1035">
        <v>69499741.230000004</v>
      </c>
    </row>
    <row r="31" spans="1:19">
      <c r="A31" s="7"/>
      <c r="B31" s="333" t="s">
        <v>335</v>
      </c>
      <c r="C31" s="332"/>
      <c r="D31" s="7" t="s">
        <v>2388</v>
      </c>
      <c r="E31" s="859"/>
      <c r="F31" s="1027">
        <v>0</v>
      </c>
      <c r="G31" s="1027"/>
      <c r="H31" s="1028"/>
      <c r="I31" s="26"/>
      <c r="J31" s="333" t="s">
        <v>335</v>
      </c>
      <c r="K31" s="1037">
        <v>2423</v>
      </c>
      <c r="L31" s="757" t="s">
        <v>654</v>
      </c>
      <c r="M31" s="757"/>
      <c r="N31" s="1032"/>
      <c r="O31" s="1032"/>
      <c r="P31" s="915"/>
      <c r="Q31" s="899"/>
    </row>
    <row r="32" spans="1:19">
      <c r="A32" s="7"/>
      <c r="B32" s="333" t="s">
        <v>72</v>
      </c>
      <c r="C32" s="332"/>
      <c r="D32" s="7" t="s">
        <v>2389</v>
      </c>
      <c r="E32" s="859"/>
      <c r="F32" s="1027">
        <v>0</v>
      </c>
      <c r="G32" s="1027"/>
      <c r="H32" s="1028"/>
      <c r="I32" s="26"/>
      <c r="J32" s="333" t="s">
        <v>72</v>
      </c>
      <c r="K32" s="1037"/>
      <c r="L32" s="757" t="s">
        <v>3008</v>
      </c>
      <c r="M32" s="1031" t="s">
        <v>3004</v>
      </c>
      <c r="N32" s="1032">
        <v>0</v>
      </c>
      <c r="O32" s="1032">
        <v>0.29141242631951736</v>
      </c>
      <c r="P32" s="915">
        <v>33949497.710000008</v>
      </c>
      <c r="Q32" s="899">
        <v>9893305.5</v>
      </c>
    </row>
    <row r="33" spans="1:17">
      <c r="A33" s="7"/>
      <c r="B33" s="333" t="s">
        <v>73</v>
      </c>
      <c r="C33" s="371" t="s">
        <v>2390</v>
      </c>
      <c r="D33" s="7" t="s">
        <v>526</v>
      </c>
      <c r="E33" s="1026">
        <v>3</v>
      </c>
      <c r="F33" s="1027">
        <v>0</v>
      </c>
      <c r="G33" s="1028">
        <v>0.68530282257753339</v>
      </c>
      <c r="H33" s="1028">
        <v>0.68530282257753339</v>
      </c>
      <c r="I33" s="26"/>
      <c r="J33" s="333" t="s">
        <v>73</v>
      </c>
      <c r="K33" s="1037"/>
      <c r="L33" s="757" t="s">
        <v>3009</v>
      </c>
      <c r="M33" s="757">
        <v>25</v>
      </c>
      <c r="N33" s="1032">
        <v>0</v>
      </c>
      <c r="O33" s="1032">
        <v>4.5925054319481684E-2</v>
      </c>
      <c r="P33" s="915">
        <v>541505463.81500006</v>
      </c>
      <c r="Q33" s="899">
        <v>24868667.84</v>
      </c>
    </row>
    <row r="34" spans="1:17">
      <c r="A34" s="7"/>
      <c r="B34" s="111"/>
      <c r="C34" s="374" t="s">
        <v>1515</v>
      </c>
      <c r="D34" s="7"/>
      <c r="E34" s="859"/>
      <c r="F34" s="1027"/>
      <c r="G34" s="1027"/>
      <c r="H34" s="1028"/>
      <c r="I34" s="26"/>
      <c r="J34" s="111"/>
      <c r="K34" s="1037"/>
      <c r="L34" s="757" t="s">
        <v>46</v>
      </c>
      <c r="M34" s="1033" t="s">
        <v>3002</v>
      </c>
      <c r="N34" s="1033" t="s">
        <v>3002</v>
      </c>
      <c r="O34" s="1034">
        <v>6.0407808888949518E-2</v>
      </c>
      <c r="P34" s="1036">
        <v>575454961.5250001</v>
      </c>
      <c r="Q34" s="1035">
        <v>34761973.340000004</v>
      </c>
    </row>
    <row r="35" spans="1:17">
      <c r="A35" s="7"/>
      <c r="B35" s="333" t="s">
        <v>74</v>
      </c>
      <c r="C35" s="371" t="s">
        <v>2394</v>
      </c>
      <c r="D35" s="7" t="s">
        <v>527</v>
      </c>
      <c r="E35" s="859">
        <v>2</v>
      </c>
      <c r="F35" s="1027">
        <v>0</v>
      </c>
      <c r="G35" s="1027">
        <v>0</v>
      </c>
      <c r="H35" s="1028">
        <v>0</v>
      </c>
      <c r="I35" s="26"/>
      <c r="J35" s="333" t="s">
        <v>74</v>
      </c>
      <c r="K35" s="1037">
        <v>2426</v>
      </c>
      <c r="L35" s="757" t="s">
        <v>660</v>
      </c>
      <c r="M35" s="757"/>
      <c r="N35" s="1032"/>
      <c r="O35" s="1032"/>
      <c r="P35" s="915"/>
      <c r="Q35" s="899"/>
    </row>
    <row r="36" spans="1:17">
      <c r="A36" s="7"/>
      <c r="B36" s="333" t="s">
        <v>75</v>
      </c>
      <c r="C36" s="371" t="s">
        <v>2396</v>
      </c>
      <c r="D36" s="7" t="s">
        <v>528</v>
      </c>
      <c r="E36" s="859">
        <v>11</v>
      </c>
      <c r="F36" s="1027">
        <v>0</v>
      </c>
      <c r="G36" s="1027">
        <v>0.159706412872372</v>
      </c>
      <c r="H36" s="1028">
        <v>0.159706412872372</v>
      </c>
      <c r="I36" s="26"/>
      <c r="J36" s="333" t="s">
        <v>75</v>
      </c>
      <c r="K36" s="1037"/>
      <c r="L36" s="757" t="s">
        <v>3010</v>
      </c>
      <c r="M36" s="1031" t="s">
        <v>3004</v>
      </c>
      <c r="N36" s="1032">
        <v>0</v>
      </c>
      <c r="O36" s="1032">
        <v>0.28641831573449011</v>
      </c>
      <c r="P36" s="915">
        <v>11918659.779999971</v>
      </c>
      <c r="Q36" s="899">
        <v>3413722.46</v>
      </c>
    </row>
    <row r="37" spans="1:17">
      <c r="A37" s="7"/>
      <c r="B37" s="333" t="s">
        <v>76</v>
      </c>
      <c r="C37" s="371" t="s">
        <v>2398</v>
      </c>
      <c r="D37" s="7" t="s">
        <v>529</v>
      </c>
      <c r="E37" s="859" t="s">
        <v>716</v>
      </c>
      <c r="F37" s="1027" t="s">
        <v>716</v>
      </c>
      <c r="G37" s="1027"/>
      <c r="H37" s="1028"/>
      <c r="I37" s="26"/>
      <c r="J37" s="333" t="s">
        <v>76</v>
      </c>
      <c r="K37" s="1037"/>
      <c r="L37" s="757" t="s">
        <v>3011</v>
      </c>
      <c r="M37" s="757">
        <v>25</v>
      </c>
      <c r="N37" s="1032">
        <v>0</v>
      </c>
      <c r="O37" s="1032">
        <v>3.8525929314252971E-2</v>
      </c>
      <c r="P37" s="915">
        <v>1304542796.6199999</v>
      </c>
      <c r="Q37" s="899">
        <v>50258723.570000008</v>
      </c>
    </row>
    <row r="38" spans="1:17">
      <c r="A38" s="7"/>
      <c r="B38" s="333" t="s">
        <v>77</v>
      </c>
      <c r="C38" s="332"/>
      <c r="D38" s="7" t="s">
        <v>530</v>
      </c>
      <c r="E38" s="859"/>
      <c r="F38" s="1027"/>
      <c r="G38" s="1027"/>
      <c r="H38" s="1028"/>
      <c r="I38" s="26"/>
      <c r="J38" s="333" t="s">
        <v>77</v>
      </c>
      <c r="K38" s="1037"/>
      <c r="L38" s="757" t="s">
        <v>46</v>
      </c>
      <c r="M38" s="1033" t="s">
        <v>3002</v>
      </c>
      <c r="N38" s="1033" t="s">
        <v>3002</v>
      </c>
      <c r="O38" s="1034">
        <v>4.0770237342742162E-2</v>
      </c>
      <c r="P38" s="1035">
        <v>1316461456.3999999</v>
      </c>
      <c r="Q38" s="1035">
        <v>53672446.030000009</v>
      </c>
    </row>
    <row r="39" spans="1:17">
      <c r="A39" s="7"/>
      <c r="B39" s="333" t="s">
        <v>78</v>
      </c>
      <c r="C39" s="332"/>
      <c r="D39" s="7" t="s">
        <v>531</v>
      </c>
      <c r="E39" s="859"/>
      <c r="F39" s="1027"/>
      <c r="G39" s="1027"/>
      <c r="H39" s="1028"/>
      <c r="I39" s="26"/>
      <c r="J39" s="333" t="s">
        <v>78</v>
      </c>
      <c r="K39" s="1037"/>
      <c r="L39" s="757"/>
      <c r="M39" s="757"/>
      <c r="N39" s="1032"/>
      <c r="O39" s="1032"/>
      <c r="P39" s="915"/>
      <c r="Q39" s="899"/>
    </row>
    <row r="40" spans="1:17">
      <c r="A40" s="7"/>
      <c r="B40" s="333" t="s">
        <v>79</v>
      </c>
      <c r="C40" s="332"/>
      <c r="D40" s="7" t="s">
        <v>532</v>
      </c>
      <c r="E40" s="859"/>
      <c r="F40" s="1027"/>
      <c r="G40" s="1027"/>
      <c r="H40" s="1028"/>
      <c r="I40" s="26"/>
      <c r="J40" s="333" t="s">
        <v>79</v>
      </c>
      <c r="K40" s="1037"/>
      <c r="L40" s="757"/>
      <c r="M40" s="757"/>
      <c r="N40" s="1032"/>
      <c r="O40" s="1032"/>
      <c r="P40" s="915"/>
      <c r="Q40" s="899"/>
    </row>
    <row r="41" spans="1:17">
      <c r="A41" s="7"/>
      <c r="B41" s="333" t="s">
        <v>80</v>
      </c>
      <c r="C41" s="371" t="s">
        <v>533</v>
      </c>
      <c r="D41" s="7" t="s">
        <v>534</v>
      </c>
      <c r="E41" s="859">
        <v>11</v>
      </c>
      <c r="F41" s="1027">
        <v>0</v>
      </c>
      <c r="G41" s="1027">
        <v>0.22058809703711596</v>
      </c>
      <c r="H41" s="1028">
        <v>0.22058809703711596</v>
      </c>
      <c r="I41" s="26"/>
      <c r="J41" s="333" t="s">
        <v>80</v>
      </c>
      <c r="K41" s="336"/>
      <c r="L41" s="175"/>
      <c r="M41" s="175"/>
      <c r="N41" s="373"/>
      <c r="O41" s="373"/>
      <c r="P41" s="177"/>
      <c r="Q41" s="178"/>
    </row>
    <row r="42" spans="1:17">
      <c r="A42" s="7"/>
      <c r="B42" s="333" t="s">
        <v>81</v>
      </c>
      <c r="C42" s="371" t="s">
        <v>627</v>
      </c>
      <c r="D42" s="7" t="s">
        <v>535</v>
      </c>
      <c r="E42" s="859">
        <v>5</v>
      </c>
      <c r="F42" s="1027">
        <v>0</v>
      </c>
      <c r="G42" s="1027">
        <v>1.4989648033126295</v>
      </c>
      <c r="H42" s="1028">
        <v>1.4989648033126295</v>
      </c>
      <c r="I42" s="26"/>
      <c r="J42" s="333" t="s">
        <v>81</v>
      </c>
      <c r="K42" s="336"/>
      <c r="L42" s="175"/>
      <c r="M42" s="175"/>
      <c r="N42" s="373"/>
      <c r="O42" s="373"/>
      <c r="P42" s="177"/>
      <c r="Q42" s="178"/>
    </row>
    <row r="43" spans="1:17">
      <c r="A43" s="7"/>
      <c r="B43" s="333" t="s">
        <v>82</v>
      </c>
      <c r="C43" s="332"/>
      <c r="D43" s="7" t="s">
        <v>990</v>
      </c>
      <c r="E43" s="859" t="s">
        <v>716</v>
      </c>
      <c r="F43" s="1027" t="s">
        <v>716</v>
      </c>
      <c r="G43" s="1027"/>
      <c r="H43" s="1028"/>
      <c r="I43" s="26"/>
      <c r="J43" s="333" t="s">
        <v>82</v>
      </c>
      <c r="K43" s="336"/>
      <c r="L43" s="175"/>
      <c r="M43" s="175"/>
      <c r="N43" s="373"/>
      <c r="O43" s="373"/>
      <c r="P43" s="177"/>
      <c r="Q43" s="178"/>
    </row>
    <row r="44" spans="1:17">
      <c r="A44" s="7"/>
      <c r="B44" s="333" t="s">
        <v>83</v>
      </c>
      <c r="C44" s="332"/>
      <c r="D44" s="7" t="s">
        <v>991</v>
      </c>
      <c r="E44" s="859"/>
      <c r="F44" s="1027"/>
      <c r="G44" s="1027"/>
      <c r="H44" s="1028"/>
      <c r="I44" s="26"/>
      <c r="J44" s="333" t="s">
        <v>83</v>
      </c>
      <c r="K44" s="336"/>
      <c r="L44" s="175"/>
      <c r="M44" s="175"/>
      <c r="N44" s="373"/>
      <c r="O44" s="373"/>
      <c r="P44" s="177"/>
      <c r="Q44" s="178"/>
    </row>
    <row r="45" spans="1:17">
      <c r="A45" s="7"/>
      <c r="B45" s="333" t="s">
        <v>84</v>
      </c>
      <c r="C45" s="371" t="s">
        <v>631</v>
      </c>
      <c r="D45" s="7" t="s">
        <v>992</v>
      </c>
      <c r="E45" s="859">
        <v>10</v>
      </c>
      <c r="F45" s="1027">
        <v>0</v>
      </c>
      <c r="G45" s="1027">
        <v>0.20619686830352579</v>
      </c>
      <c r="H45" s="1028">
        <v>0.20619686830352579</v>
      </c>
      <c r="I45" s="26"/>
      <c r="J45" s="333" t="s">
        <v>84</v>
      </c>
      <c r="K45" s="336"/>
      <c r="L45" s="175"/>
      <c r="M45" s="175"/>
      <c r="N45" s="373"/>
      <c r="O45" s="373"/>
      <c r="P45" s="177"/>
      <c r="Q45" s="178"/>
    </row>
    <row r="46" spans="1:17">
      <c r="A46" s="7"/>
      <c r="B46" s="111"/>
      <c r="C46" s="374" t="s">
        <v>993</v>
      </c>
      <c r="D46" s="7"/>
      <c r="E46" s="859" t="s">
        <v>716</v>
      </c>
      <c r="F46" s="1027" t="s">
        <v>716</v>
      </c>
      <c r="G46" s="1027"/>
      <c r="H46" s="1028"/>
      <c r="I46" s="26"/>
      <c r="J46" s="111"/>
      <c r="K46" s="336"/>
      <c r="L46" s="175"/>
      <c r="M46" s="175"/>
      <c r="N46" s="373"/>
      <c r="O46" s="373"/>
      <c r="P46" s="177"/>
      <c r="Q46" s="178"/>
    </row>
    <row r="47" spans="1:17">
      <c r="A47" s="7"/>
      <c r="B47" s="333" t="s">
        <v>85</v>
      </c>
      <c r="C47" s="371" t="s">
        <v>636</v>
      </c>
      <c r="D47" s="7" t="s">
        <v>994</v>
      </c>
      <c r="E47" s="859"/>
      <c r="F47" s="1027"/>
      <c r="G47" s="1027"/>
      <c r="H47" s="1028"/>
      <c r="I47" s="26"/>
      <c r="J47" s="333" t="s">
        <v>85</v>
      </c>
      <c r="K47" s="336"/>
      <c r="L47" s="175"/>
      <c r="M47" s="175"/>
      <c r="N47" s="373"/>
      <c r="O47" s="373"/>
      <c r="P47" s="177"/>
      <c r="Q47" s="178"/>
    </row>
    <row r="48" spans="1:17">
      <c r="A48" s="7"/>
      <c r="B48" s="333" t="s">
        <v>86</v>
      </c>
      <c r="C48" s="371" t="s">
        <v>638</v>
      </c>
      <c r="D48" s="7" t="s">
        <v>995</v>
      </c>
      <c r="E48" s="859"/>
      <c r="F48" s="1027"/>
      <c r="G48" s="1027"/>
      <c r="H48" s="1028"/>
      <c r="I48" s="26"/>
      <c r="J48" s="333" t="s">
        <v>86</v>
      </c>
      <c r="K48" s="336"/>
      <c r="L48" s="175"/>
      <c r="M48" s="175"/>
      <c r="N48" s="373"/>
      <c r="O48" s="373"/>
      <c r="P48" s="177"/>
      <c r="Q48" s="178"/>
    </row>
    <row r="49" spans="1:17">
      <c r="A49" s="7"/>
      <c r="B49" s="333" t="s">
        <v>87</v>
      </c>
      <c r="C49" s="371" t="s">
        <v>640</v>
      </c>
      <c r="D49" s="7" t="s">
        <v>996</v>
      </c>
      <c r="E49" s="859"/>
      <c r="F49" s="1027"/>
      <c r="G49" s="1027"/>
      <c r="H49" s="1028"/>
      <c r="I49" s="26"/>
      <c r="J49" s="333" t="s">
        <v>87</v>
      </c>
      <c r="K49" s="336"/>
      <c r="L49" s="175"/>
      <c r="M49" s="175"/>
      <c r="N49" s="373"/>
      <c r="O49" s="373"/>
      <c r="P49" s="177"/>
      <c r="Q49" s="178"/>
    </row>
    <row r="50" spans="1:17">
      <c r="A50" s="7"/>
      <c r="B50" s="333" t="s">
        <v>2216</v>
      </c>
      <c r="C50" s="371" t="s">
        <v>642</v>
      </c>
      <c r="D50" s="7" t="s">
        <v>997</v>
      </c>
      <c r="E50" s="859">
        <v>5</v>
      </c>
      <c r="F50" s="1027">
        <v>0</v>
      </c>
      <c r="G50" s="1027">
        <v>1.9999027379273453</v>
      </c>
      <c r="H50" s="1028">
        <v>1.9999027379273453</v>
      </c>
      <c r="I50" s="26"/>
      <c r="J50" s="333" t="s">
        <v>2216</v>
      </c>
      <c r="K50" s="336"/>
      <c r="L50" s="175"/>
      <c r="M50" s="175"/>
      <c r="N50" s="373"/>
      <c r="O50" s="373"/>
      <c r="P50" s="177"/>
      <c r="Q50" s="178"/>
    </row>
    <row r="51" spans="1:17">
      <c r="A51" s="7"/>
      <c r="B51" s="333" t="s">
        <v>2218</v>
      </c>
      <c r="C51" s="371" t="s">
        <v>644</v>
      </c>
      <c r="D51" s="7" t="s">
        <v>998</v>
      </c>
      <c r="E51" s="859">
        <v>8</v>
      </c>
      <c r="F51" s="1027">
        <v>0</v>
      </c>
      <c r="G51" s="1028">
        <v>0.36991089729319665</v>
      </c>
      <c r="H51" s="1028">
        <v>0.36991089729319665</v>
      </c>
      <c r="I51" s="26"/>
      <c r="J51" s="333" t="s">
        <v>2218</v>
      </c>
      <c r="K51" s="336"/>
      <c r="L51" s="175"/>
      <c r="M51" s="175"/>
      <c r="N51" s="373"/>
      <c r="O51" s="373"/>
      <c r="P51" s="177"/>
      <c r="Q51" s="178"/>
    </row>
    <row r="52" spans="1:17">
      <c r="A52" s="7"/>
      <c r="B52" s="111"/>
      <c r="C52" s="332" t="s">
        <v>1518</v>
      </c>
      <c r="D52" s="7"/>
      <c r="E52" s="859"/>
      <c r="F52" s="1027"/>
      <c r="G52" s="1027"/>
      <c r="H52" s="1028"/>
      <c r="I52" s="26"/>
      <c r="J52" s="111"/>
      <c r="K52" s="336"/>
      <c r="L52" s="175"/>
      <c r="M52" s="175"/>
      <c r="N52" s="373"/>
      <c r="O52" s="373"/>
      <c r="P52" s="177"/>
      <c r="Q52" s="178"/>
    </row>
    <row r="53" spans="1:17">
      <c r="A53" s="7"/>
      <c r="B53" s="333" t="s">
        <v>2220</v>
      </c>
      <c r="C53" s="371" t="s">
        <v>1519</v>
      </c>
      <c r="D53" s="7" t="s">
        <v>999</v>
      </c>
      <c r="E53" s="859">
        <v>30</v>
      </c>
      <c r="F53" s="1027">
        <v>0</v>
      </c>
      <c r="G53" s="1027">
        <v>4.2591425589441893E-2</v>
      </c>
      <c r="H53" s="1028">
        <v>4.2591425589441893E-2</v>
      </c>
      <c r="I53" s="26"/>
      <c r="J53" s="333" t="s">
        <v>2220</v>
      </c>
      <c r="K53" s="336"/>
      <c r="L53" s="175"/>
      <c r="M53" s="175"/>
      <c r="N53" s="373"/>
      <c r="O53" s="373"/>
      <c r="P53" s="177"/>
      <c r="Q53" s="178"/>
    </row>
    <row r="54" spans="1:17">
      <c r="A54" s="7"/>
      <c r="B54" s="333" t="s">
        <v>2223</v>
      </c>
      <c r="C54" s="371" t="s">
        <v>1520</v>
      </c>
      <c r="D54" s="7" t="s">
        <v>1000</v>
      </c>
      <c r="E54" s="859" t="s">
        <v>3002</v>
      </c>
      <c r="F54" s="1027">
        <v>0</v>
      </c>
      <c r="G54" s="1027">
        <v>5.9102911613875556E-2</v>
      </c>
      <c r="H54" s="1028">
        <v>5.9102911613875556E-2</v>
      </c>
      <c r="I54" s="26"/>
      <c r="J54" s="333" t="s">
        <v>2223</v>
      </c>
      <c r="K54" s="336"/>
      <c r="L54" s="175"/>
      <c r="M54" s="175"/>
      <c r="N54" s="373"/>
      <c r="O54" s="373"/>
      <c r="P54" s="177"/>
      <c r="Q54" s="178"/>
    </row>
    <row r="55" spans="1:17">
      <c r="A55" s="7"/>
      <c r="B55" s="333" t="s">
        <v>2577</v>
      </c>
      <c r="C55" s="371" t="s">
        <v>1521</v>
      </c>
      <c r="D55" s="7" t="s">
        <v>1001</v>
      </c>
      <c r="E55" s="859" t="s">
        <v>3002</v>
      </c>
      <c r="F55" s="1027">
        <v>0</v>
      </c>
      <c r="G55" s="1027">
        <v>7.9463357057604739E-2</v>
      </c>
      <c r="H55" s="1028">
        <v>7.9463357057604739E-2</v>
      </c>
      <c r="I55" s="26"/>
      <c r="J55" s="333" t="s">
        <v>2577</v>
      </c>
      <c r="K55" s="336"/>
      <c r="L55" s="175"/>
      <c r="M55" s="175"/>
      <c r="N55" s="373"/>
      <c r="O55" s="373"/>
      <c r="P55" s="177"/>
      <c r="Q55" s="178"/>
    </row>
    <row r="56" spans="1:17">
      <c r="A56" s="7"/>
      <c r="B56" s="333" t="s">
        <v>2580</v>
      </c>
      <c r="C56" s="371" t="s">
        <v>1522</v>
      </c>
      <c r="D56" s="7" t="s">
        <v>1002</v>
      </c>
      <c r="E56" s="859" t="s">
        <v>3002</v>
      </c>
      <c r="F56" s="1027">
        <v>0</v>
      </c>
      <c r="G56" s="1027">
        <v>5.8839781253108785E-2</v>
      </c>
      <c r="H56" s="1028">
        <v>5.8839781253108785E-2</v>
      </c>
      <c r="I56" s="26"/>
      <c r="J56" s="333" t="s">
        <v>2580</v>
      </c>
      <c r="K56" s="336"/>
      <c r="L56" s="175"/>
      <c r="M56" s="175"/>
      <c r="N56" s="373"/>
      <c r="O56" s="373"/>
      <c r="P56" s="177"/>
      <c r="Q56" s="178"/>
    </row>
    <row r="57" spans="1:17">
      <c r="A57" s="7"/>
      <c r="B57" s="333" t="s">
        <v>2583</v>
      </c>
      <c r="C57" s="371" t="s">
        <v>1523</v>
      </c>
      <c r="D57" s="7" t="s">
        <v>1003</v>
      </c>
      <c r="E57" s="859">
        <v>11</v>
      </c>
      <c r="F57" s="1027">
        <v>0</v>
      </c>
      <c r="G57" s="1027">
        <v>0.22041940086695258</v>
      </c>
      <c r="H57" s="1028">
        <v>0.22041940086695258</v>
      </c>
      <c r="I57" s="26"/>
      <c r="J57" s="333" t="s">
        <v>2583</v>
      </c>
      <c r="K57" s="336"/>
      <c r="L57" s="175"/>
      <c r="M57" s="175"/>
      <c r="N57" s="373"/>
      <c r="O57" s="373"/>
      <c r="P57" s="177"/>
      <c r="Q57" s="178"/>
    </row>
    <row r="58" spans="1:17">
      <c r="A58" s="7"/>
      <c r="B58" s="333" t="s">
        <v>2587</v>
      </c>
      <c r="C58" s="371" t="s">
        <v>1524</v>
      </c>
      <c r="D58" s="7" t="s">
        <v>1004</v>
      </c>
      <c r="E58" s="859" t="s">
        <v>716</v>
      </c>
      <c r="F58" s="1027" t="s">
        <v>716</v>
      </c>
      <c r="G58" s="1027"/>
      <c r="H58" s="1028"/>
      <c r="I58" s="26"/>
      <c r="J58" s="333" t="s">
        <v>2587</v>
      </c>
      <c r="K58" s="336"/>
      <c r="L58" s="175"/>
      <c r="M58" s="175"/>
      <c r="N58" s="373"/>
      <c r="O58" s="373"/>
      <c r="P58" s="177"/>
      <c r="Q58" s="178"/>
    </row>
    <row r="59" spans="1:17">
      <c r="A59" s="7"/>
      <c r="B59" s="333" t="s">
        <v>2590</v>
      </c>
      <c r="C59" s="371" t="s">
        <v>1525</v>
      </c>
      <c r="D59" s="7" t="s">
        <v>1005</v>
      </c>
      <c r="E59" s="859" t="s">
        <v>3002</v>
      </c>
      <c r="F59" s="1027">
        <v>0</v>
      </c>
      <c r="G59" s="1027">
        <v>4.0047505450127627E-2</v>
      </c>
      <c r="H59" s="1028">
        <v>4.0047505450127627E-2</v>
      </c>
      <c r="I59" s="26"/>
      <c r="J59" s="333" t="s">
        <v>2590</v>
      </c>
      <c r="K59" s="336"/>
      <c r="L59" s="175"/>
      <c r="M59" s="175"/>
      <c r="N59" s="373"/>
      <c r="O59" s="373"/>
      <c r="P59" s="177"/>
      <c r="Q59" s="178"/>
    </row>
    <row r="60" spans="1:17">
      <c r="A60" s="7"/>
      <c r="B60" s="333" t="s">
        <v>2593</v>
      </c>
      <c r="C60" s="371" t="s">
        <v>1526</v>
      </c>
      <c r="D60" s="7" t="s">
        <v>1006</v>
      </c>
      <c r="E60" s="859" t="s">
        <v>716</v>
      </c>
      <c r="F60" s="1027" t="s">
        <v>716</v>
      </c>
      <c r="G60" s="1027"/>
      <c r="H60" s="1028"/>
      <c r="I60" s="26"/>
      <c r="J60" s="333" t="s">
        <v>2593</v>
      </c>
      <c r="K60" s="336"/>
      <c r="L60" s="175"/>
      <c r="M60" s="175"/>
      <c r="N60" s="373"/>
      <c r="O60" s="373"/>
      <c r="P60" s="177"/>
      <c r="Q60" s="178"/>
    </row>
    <row r="61" spans="1:17">
      <c r="A61" s="7"/>
      <c r="B61" s="333" t="s">
        <v>1977</v>
      </c>
      <c r="C61" s="371" t="s">
        <v>1527</v>
      </c>
      <c r="D61" s="7" t="s">
        <v>1007</v>
      </c>
      <c r="E61" s="859">
        <v>50</v>
      </c>
      <c r="F61" s="1027">
        <v>0</v>
      </c>
      <c r="G61" s="1027">
        <v>4.2989133844501454E-2</v>
      </c>
      <c r="H61" s="1028">
        <v>4.2989133844501454E-2</v>
      </c>
      <c r="I61" s="26"/>
      <c r="J61" s="333" t="s">
        <v>1977</v>
      </c>
      <c r="K61" s="336"/>
      <c r="L61" s="175"/>
      <c r="M61" s="175"/>
      <c r="N61" s="373"/>
      <c r="O61" s="373"/>
      <c r="P61" s="177"/>
      <c r="Q61" s="178"/>
    </row>
    <row r="62" spans="1:17">
      <c r="A62" s="7"/>
      <c r="B62" s="333" t="s">
        <v>1979</v>
      </c>
      <c r="C62" s="332"/>
      <c r="D62" s="7"/>
      <c r="E62" s="1029" t="s">
        <v>716</v>
      </c>
      <c r="F62" s="1030" t="s">
        <v>716</v>
      </c>
      <c r="G62" s="1027" t="s">
        <v>716</v>
      </c>
      <c r="H62" s="1028" t="s">
        <v>716</v>
      </c>
      <c r="I62" s="26"/>
      <c r="J62" s="333" t="s">
        <v>1979</v>
      </c>
      <c r="K62" s="336"/>
      <c r="L62" s="175"/>
      <c r="M62" s="175"/>
      <c r="N62" s="373"/>
      <c r="O62" s="373"/>
      <c r="P62" s="177"/>
      <c r="Q62" s="178"/>
    </row>
    <row r="63" spans="1:17">
      <c r="A63" s="7"/>
      <c r="B63" s="333" t="s">
        <v>1980</v>
      </c>
      <c r="C63" s="332" t="s">
        <v>1008</v>
      </c>
      <c r="D63" s="7"/>
      <c r="E63" s="812" t="s">
        <v>1009</v>
      </c>
      <c r="F63" s="813" t="s">
        <v>2586</v>
      </c>
      <c r="G63" s="809"/>
      <c r="H63" s="810"/>
      <c r="I63" s="26"/>
      <c r="J63" s="333" t="s">
        <v>1980</v>
      </c>
      <c r="K63" s="336"/>
      <c r="L63" s="175"/>
      <c r="M63" s="175"/>
      <c r="N63" s="373"/>
      <c r="O63" s="373"/>
      <c r="P63" s="177"/>
      <c r="Q63" s="178"/>
    </row>
    <row r="64" spans="1:17">
      <c r="A64" s="7"/>
      <c r="B64" s="333" t="s">
        <v>1984</v>
      </c>
      <c r="C64" s="332" t="s">
        <v>1010</v>
      </c>
      <c r="D64" s="7"/>
      <c r="E64" s="812"/>
      <c r="F64" s="814"/>
      <c r="G64" s="809"/>
      <c r="H64" s="810"/>
      <c r="I64" s="26"/>
      <c r="J64" s="333" t="s">
        <v>1984</v>
      </c>
      <c r="K64" s="336"/>
      <c r="L64" s="175"/>
      <c r="M64" s="175"/>
      <c r="N64" s="373"/>
      <c r="O64" s="373"/>
      <c r="P64" s="177"/>
      <c r="Q64" s="178"/>
    </row>
    <row r="65" spans="1:17">
      <c r="A65" s="7"/>
      <c r="B65" s="111"/>
      <c r="C65" s="332" t="s">
        <v>1011</v>
      </c>
      <c r="D65" s="7"/>
      <c r="E65" s="812" t="s">
        <v>1009</v>
      </c>
      <c r="F65" s="813" t="s">
        <v>2586</v>
      </c>
      <c r="G65" s="811"/>
      <c r="H65" s="810"/>
      <c r="I65" s="26"/>
      <c r="J65" s="111"/>
      <c r="K65" s="336"/>
      <c r="L65" s="175"/>
      <c r="M65" s="175"/>
      <c r="N65" s="373"/>
      <c r="O65" s="373"/>
      <c r="P65" s="177"/>
      <c r="Q65" s="178"/>
    </row>
    <row r="66" spans="1:17">
      <c r="A66" s="7"/>
      <c r="B66" s="333" t="s">
        <v>1986</v>
      </c>
      <c r="C66" s="332" t="s">
        <v>1012</v>
      </c>
      <c r="D66" s="7"/>
      <c r="E66" s="332" t="s">
        <v>1009</v>
      </c>
      <c r="F66" s="539" t="s">
        <v>2586</v>
      </c>
      <c r="G66" s="375" t="s">
        <v>1009</v>
      </c>
      <c r="H66" s="372"/>
      <c r="I66" s="26"/>
      <c r="J66" s="333" t="s">
        <v>1986</v>
      </c>
      <c r="K66" s="336"/>
      <c r="L66" s="175"/>
      <c r="M66" s="175"/>
      <c r="N66" s="373"/>
      <c r="O66" s="373"/>
      <c r="P66" s="177"/>
      <c r="Q66" s="178"/>
    </row>
    <row r="67" spans="1:17" ht="16" thickBot="1">
      <c r="A67" s="7"/>
      <c r="B67" s="337" t="s">
        <v>2606</v>
      </c>
      <c r="C67" s="338" t="s">
        <v>1013</v>
      </c>
      <c r="D67" s="324"/>
      <c r="E67" s="338" t="s">
        <v>1009</v>
      </c>
      <c r="F67" s="540" t="s">
        <v>2586</v>
      </c>
      <c r="G67" s="376" t="s">
        <v>1009</v>
      </c>
      <c r="H67" s="377"/>
      <c r="I67" s="26"/>
      <c r="J67" s="337" t="s">
        <v>2606</v>
      </c>
      <c r="K67" s="378"/>
      <c r="L67" s="379"/>
      <c r="M67" s="379"/>
      <c r="N67" s="380"/>
      <c r="O67" s="380"/>
      <c r="P67" s="381"/>
      <c r="Q67" s="382"/>
    </row>
    <row r="68" spans="1:17">
      <c r="A68" s="7"/>
      <c r="B68" s="323" t="s">
        <v>457</v>
      </c>
      <c r="C68" s="7"/>
      <c r="D68" s="7" t="s">
        <v>716</v>
      </c>
      <c r="E68" s="7"/>
      <c r="F68" s="7"/>
      <c r="G68" s="7"/>
      <c r="H68" s="7"/>
      <c r="I68" s="7"/>
      <c r="J68" s="7"/>
      <c r="K68" s="7"/>
      <c r="L68" s="7"/>
      <c r="M68" s="7"/>
      <c r="N68" s="383"/>
      <c r="O68" s="383"/>
      <c r="P68" s="7"/>
      <c r="Q68" s="7" t="s">
        <v>2557</v>
      </c>
    </row>
    <row r="69" spans="1:17">
      <c r="A69" s="7"/>
      <c r="B69" s="7"/>
      <c r="C69" s="7"/>
      <c r="D69" s="7"/>
      <c r="E69" s="7"/>
      <c r="F69" s="7"/>
      <c r="G69" s="7"/>
      <c r="H69" s="7"/>
      <c r="I69" s="7"/>
      <c r="J69" s="7"/>
      <c r="K69" s="7"/>
      <c r="L69" s="7"/>
      <c r="M69" s="7"/>
      <c r="N69" s="383"/>
      <c r="O69" s="383"/>
      <c r="P69" s="7"/>
      <c r="Q69" s="7"/>
    </row>
    <row r="70" spans="1:17">
      <c r="A70" s="7"/>
      <c r="B70" s="108">
        <v>34</v>
      </c>
      <c r="C70" s="108"/>
      <c r="D70" s="108"/>
      <c r="E70" s="108"/>
      <c r="F70" s="108"/>
      <c r="G70" s="108"/>
      <c r="H70" s="108"/>
      <c r="I70" s="7"/>
      <c r="J70" s="108">
        <v>35</v>
      </c>
      <c r="K70" s="108"/>
      <c r="L70" s="108"/>
      <c r="M70" s="108"/>
      <c r="N70" s="108"/>
      <c r="O70" s="108"/>
      <c r="P70" s="108"/>
      <c r="Q70" s="108"/>
    </row>
    <row r="71" spans="1:17">
      <c r="A71" s="7"/>
      <c r="B71" s="7"/>
    </row>
    <row r="72" spans="1:17">
      <c r="A72" s="7"/>
      <c r="B72" s="7"/>
    </row>
    <row r="73" spans="1:17">
      <c r="A73" s="7"/>
      <c r="B73" s="7"/>
    </row>
    <row r="74" spans="1:17">
      <c r="A74" s="7"/>
      <c r="B74" s="7"/>
    </row>
  </sheetData>
  <printOptions horizontalCentered="1"/>
  <pageMargins left="0.5" right="0.5" top="0.5" bottom="0.5" header="0.5" footer="0.5"/>
  <pageSetup scale="64" fitToWidth="2" orientation="portrait" r:id="rId1"/>
  <headerFooter alignWithMargins="0"/>
  <colBreaks count="1" manualBreakCount="1">
    <brk id="8" max="6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3"/>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36</v>
      </c>
      <c r="B52" s="128"/>
      <c r="C52" s="128"/>
      <c r="D52" s="128"/>
      <c r="E52" s="128"/>
      <c r="F52" s="128"/>
      <c r="G52" s="128"/>
      <c r="H52" s="128"/>
      <c r="I52" s="128"/>
      <c r="J52" s="128"/>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3"/>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37</v>
      </c>
      <c r="B52" s="128"/>
      <c r="C52" s="128"/>
      <c r="D52" s="128"/>
      <c r="E52" s="128"/>
      <c r="F52" s="128"/>
      <c r="G52" s="128"/>
      <c r="H52" s="128"/>
      <c r="I52" s="128"/>
      <c r="J52" s="128"/>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3"/>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38</v>
      </c>
      <c r="B52" s="128"/>
      <c r="C52" s="128"/>
      <c r="D52" s="128"/>
      <c r="E52" s="128"/>
      <c r="F52" s="128"/>
      <c r="G52" s="128"/>
      <c r="H52" s="128"/>
      <c r="I52" s="128"/>
      <c r="J52" s="128"/>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zoomScale="70" zoomScaleNormal="70" workbookViewId="0">
      <selection activeCell="G14" sqref="G14"/>
    </sheetView>
  </sheetViews>
  <sheetFormatPr defaultColWidth="9.84375" defaultRowHeight="15.5"/>
  <cols>
    <col min="1" max="1" width="7.84375" style="126" customWidth="1"/>
    <col min="2" max="2" width="40.84375" style="126" customWidth="1"/>
    <col min="3" max="3" width="16.84375" style="126" customWidth="1"/>
    <col min="4" max="4" width="9.84375" style="126"/>
    <col min="5" max="5" width="10.84375" style="126" customWidth="1"/>
    <col min="6" max="6" width="14.84375" style="126" customWidth="1"/>
    <col min="7" max="7" width="15.61328125" style="126" bestFit="1" customWidth="1"/>
    <col min="8" max="16384" width="9.84375" style="126"/>
  </cols>
  <sheetData>
    <row r="1" spans="1:8" ht="16" thickBot="1">
      <c r="A1" s="61" t="str">
        <f>CONAMEDATE6</f>
        <v>Annual Report of VERIZON NEW YORK INC.                                                                                    For the period ending DECEMBER 31, 2021</v>
      </c>
      <c r="B1" s="62"/>
      <c r="C1" s="62"/>
      <c r="D1" s="62"/>
      <c r="E1" s="62"/>
      <c r="F1" s="62"/>
      <c r="G1" s="62"/>
      <c r="H1" s="62"/>
    </row>
    <row r="2" spans="1:8" ht="20">
      <c r="A2" s="63"/>
      <c r="B2" s="64"/>
      <c r="C2" s="64"/>
      <c r="D2" s="64"/>
      <c r="E2" s="64"/>
      <c r="F2" s="64"/>
      <c r="G2" s="572"/>
      <c r="H2" s="62"/>
    </row>
    <row r="3" spans="1:8" ht="18">
      <c r="A3" s="393" t="s">
        <v>2238</v>
      </c>
      <c r="B3" s="101"/>
      <c r="C3" s="101"/>
      <c r="D3" s="101"/>
      <c r="E3" s="101"/>
      <c r="F3" s="101"/>
      <c r="G3" s="144"/>
      <c r="H3" s="62"/>
    </row>
    <row r="4" spans="1:8">
      <c r="A4" s="69"/>
      <c r="B4" s="62"/>
      <c r="C4" s="62"/>
      <c r="D4" s="62"/>
      <c r="E4" s="62"/>
      <c r="F4" s="62"/>
      <c r="G4" s="70"/>
      <c r="H4" s="62"/>
    </row>
    <row r="5" spans="1:8">
      <c r="A5" s="69"/>
      <c r="B5" s="62" t="s">
        <v>2239</v>
      </c>
      <c r="C5" s="62"/>
      <c r="D5" s="62"/>
      <c r="E5" s="62"/>
      <c r="F5" s="62"/>
      <c r="G5" s="70"/>
      <c r="H5" s="62"/>
    </row>
    <row r="6" spans="1:8">
      <c r="A6" s="565"/>
      <c r="B6" s="566" t="s">
        <v>2755</v>
      </c>
      <c r="C6" s="566"/>
      <c r="D6" s="566"/>
      <c r="E6" s="566"/>
      <c r="F6" s="566"/>
      <c r="G6" s="567"/>
      <c r="H6" s="62"/>
    </row>
    <row r="7" spans="1:8">
      <c r="A7" s="69"/>
      <c r="B7" s="62"/>
      <c r="C7" s="62"/>
      <c r="D7" s="62"/>
      <c r="E7" s="62"/>
      <c r="F7" s="62"/>
      <c r="G7" s="70"/>
      <c r="H7" s="62"/>
    </row>
    <row r="8" spans="1:8">
      <c r="A8" s="200"/>
      <c r="B8" s="170"/>
      <c r="C8" s="170"/>
      <c r="D8" s="170"/>
      <c r="E8" s="170"/>
      <c r="F8" s="170"/>
      <c r="G8" s="172" t="s">
        <v>2240</v>
      </c>
      <c r="H8" s="62"/>
    </row>
    <row r="9" spans="1:8">
      <c r="A9" s="87" t="s">
        <v>35</v>
      </c>
      <c r="B9" s="165"/>
      <c r="C9" s="173" t="s">
        <v>505</v>
      </c>
      <c r="D9" s="173" t="s">
        <v>2241</v>
      </c>
      <c r="E9" s="173" t="s">
        <v>2241</v>
      </c>
      <c r="F9" s="173" t="s">
        <v>1014</v>
      </c>
      <c r="G9" s="134" t="s">
        <v>2242</v>
      </c>
      <c r="H9" s="62"/>
    </row>
    <row r="10" spans="1:8">
      <c r="A10" s="87" t="s">
        <v>47</v>
      </c>
      <c r="B10" s="173" t="s">
        <v>2235</v>
      </c>
      <c r="C10" s="173" t="s">
        <v>2243</v>
      </c>
      <c r="D10" s="173" t="s">
        <v>2244</v>
      </c>
      <c r="E10" s="173" t="s">
        <v>2245</v>
      </c>
      <c r="F10" s="173" t="s">
        <v>376</v>
      </c>
      <c r="G10" s="134" t="s">
        <v>2246</v>
      </c>
      <c r="H10" s="62"/>
    </row>
    <row r="11" spans="1:8">
      <c r="A11" s="93"/>
      <c r="B11" s="173" t="s">
        <v>462</v>
      </c>
      <c r="C11" s="173" t="s">
        <v>463</v>
      </c>
      <c r="D11" s="173" t="s">
        <v>464</v>
      </c>
      <c r="E11" s="173" t="s">
        <v>61</v>
      </c>
      <c r="F11" s="173" t="s">
        <v>62</v>
      </c>
      <c r="G11" s="134" t="s">
        <v>63</v>
      </c>
      <c r="H11" s="62"/>
    </row>
    <row r="12" spans="1:8">
      <c r="A12" s="200"/>
      <c r="B12" s="170"/>
      <c r="C12" s="170"/>
      <c r="D12" s="170"/>
      <c r="E12" s="170"/>
      <c r="F12" s="170"/>
      <c r="G12" s="269"/>
      <c r="H12" s="62"/>
    </row>
    <row r="13" spans="1:8" ht="18">
      <c r="A13" s="93"/>
      <c r="B13" s="394" t="s">
        <v>2247</v>
      </c>
      <c r="C13" s="165"/>
      <c r="D13" s="165"/>
      <c r="E13" s="165"/>
      <c r="F13" s="165"/>
      <c r="G13" s="70"/>
      <c r="H13" s="62"/>
    </row>
    <row r="14" spans="1:8" ht="18">
      <c r="A14" s="93"/>
      <c r="B14" s="394" t="s">
        <v>2248</v>
      </c>
      <c r="C14" s="165"/>
      <c r="D14" s="165"/>
      <c r="E14" s="165"/>
      <c r="F14" s="165"/>
      <c r="G14" s="134" t="s">
        <v>2249</v>
      </c>
      <c r="H14" s="62"/>
    </row>
    <row r="15" spans="1:8">
      <c r="A15" s="87" t="s">
        <v>466</v>
      </c>
      <c r="B15" s="844"/>
      <c r="C15" s="844"/>
      <c r="D15" s="844"/>
      <c r="E15" s="844"/>
      <c r="F15" s="806"/>
      <c r="G15" s="775"/>
      <c r="H15" s="62"/>
    </row>
    <row r="16" spans="1:8">
      <c r="A16" s="87" t="s">
        <v>955</v>
      </c>
      <c r="B16" s="844"/>
      <c r="C16" s="844"/>
      <c r="D16" s="844"/>
      <c r="E16" s="844"/>
      <c r="F16" s="844"/>
      <c r="G16" s="775"/>
      <c r="H16" s="62"/>
    </row>
    <row r="17" spans="1:8">
      <c r="A17" s="87" t="s">
        <v>1195</v>
      </c>
      <c r="B17" s="1047" t="s">
        <v>3293</v>
      </c>
      <c r="C17" s="844"/>
      <c r="D17" s="844"/>
      <c r="E17" s="844"/>
      <c r="F17" s="844"/>
      <c r="G17" s="775"/>
      <c r="H17" s="62"/>
    </row>
    <row r="18" spans="1:8">
      <c r="A18" s="87" t="s">
        <v>70</v>
      </c>
      <c r="B18" s="844"/>
      <c r="C18" s="844"/>
      <c r="D18" s="844"/>
      <c r="E18" s="844"/>
      <c r="F18" s="844"/>
      <c r="G18" s="775"/>
      <c r="H18" s="62"/>
    </row>
    <row r="19" spans="1:8">
      <c r="A19" s="87" t="s">
        <v>71</v>
      </c>
      <c r="B19" s="844"/>
      <c r="C19" s="844"/>
      <c r="D19" s="844"/>
      <c r="E19" s="844"/>
      <c r="F19" s="844"/>
      <c r="G19" s="775"/>
      <c r="H19" s="62"/>
    </row>
    <row r="20" spans="1:8">
      <c r="A20" s="87" t="s">
        <v>474</v>
      </c>
      <c r="B20" s="844"/>
      <c r="C20" s="844"/>
      <c r="D20" s="844"/>
      <c r="E20" s="844"/>
      <c r="F20" s="844"/>
      <c r="G20" s="775"/>
      <c r="H20" s="62"/>
    </row>
    <row r="21" spans="1:8">
      <c r="A21" s="87" t="s">
        <v>477</v>
      </c>
      <c r="B21" s="844"/>
      <c r="C21" s="844"/>
      <c r="D21" s="844"/>
      <c r="E21" s="844"/>
      <c r="F21" s="844"/>
      <c r="G21" s="775"/>
      <c r="H21" s="62"/>
    </row>
    <row r="22" spans="1:8">
      <c r="A22" s="87" t="s">
        <v>2204</v>
      </c>
      <c r="B22" s="844"/>
      <c r="C22" s="844"/>
      <c r="D22" s="844"/>
      <c r="E22" s="844"/>
      <c r="F22" s="844"/>
      <c r="G22" s="775"/>
      <c r="H22" s="62"/>
    </row>
    <row r="23" spans="1:8">
      <c r="A23" s="87" t="s">
        <v>335</v>
      </c>
      <c r="B23" s="844"/>
      <c r="C23" s="844"/>
      <c r="D23" s="844"/>
      <c r="E23" s="844"/>
      <c r="F23" s="844"/>
      <c r="G23" s="775"/>
      <c r="H23" s="62"/>
    </row>
    <row r="24" spans="1:8">
      <c r="A24" s="87" t="s">
        <v>72</v>
      </c>
      <c r="B24" s="844"/>
      <c r="C24" s="844"/>
      <c r="D24" s="844"/>
      <c r="E24" s="844"/>
      <c r="F24" s="844"/>
      <c r="G24" s="775"/>
      <c r="H24" s="62"/>
    </row>
    <row r="25" spans="1:8">
      <c r="A25" s="87" t="s">
        <v>73</v>
      </c>
      <c r="B25" s="844"/>
      <c r="C25" s="844"/>
      <c r="D25" s="844"/>
      <c r="E25" s="844"/>
      <c r="F25" s="844"/>
      <c r="G25" s="775"/>
      <c r="H25" s="62"/>
    </row>
    <row r="26" spans="1:8">
      <c r="A26" s="93"/>
      <c r="B26" s="844"/>
      <c r="C26" s="844"/>
      <c r="D26" s="844"/>
      <c r="E26" s="844"/>
      <c r="F26" s="844"/>
      <c r="G26" s="775"/>
      <c r="H26" s="62"/>
    </row>
    <row r="27" spans="1:8" ht="18">
      <c r="A27" s="87" t="s">
        <v>74</v>
      </c>
      <c r="B27" s="394" t="s">
        <v>2250</v>
      </c>
      <c r="C27" s="165"/>
      <c r="D27" s="165"/>
      <c r="E27" s="165"/>
      <c r="F27" s="387">
        <v>0</v>
      </c>
      <c r="G27" s="134" t="s">
        <v>2251</v>
      </c>
      <c r="H27" s="62"/>
    </row>
    <row r="28" spans="1:8">
      <c r="A28" s="93"/>
      <c r="B28" s="165"/>
      <c r="C28" s="165"/>
      <c r="D28" s="165"/>
      <c r="E28" s="165"/>
      <c r="F28" s="387"/>
      <c r="G28" s="70"/>
      <c r="H28" s="62"/>
    </row>
    <row r="29" spans="1:8" ht="18">
      <c r="A29" s="93"/>
      <c r="B29" s="394" t="s">
        <v>2252</v>
      </c>
      <c r="C29" s="165"/>
      <c r="D29" s="165"/>
      <c r="E29" s="165"/>
      <c r="F29" s="165"/>
      <c r="G29" s="70"/>
      <c r="H29" s="62"/>
    </row>
    <row r="30" spans="1:8">
      <c r="A30" s="87" t="s">
        <v>75</v>
      </c>
      <c r="B30" s="844"/>
      <c r="C30" s="844"/>
      <c r="D30" s="844"/>
      <c r="E30" s="844"/>
      <c r="F30" s="844"/>
      <c r="G30" s="775"/>
      <c r="H30" s="62"/>
    </row>
    <row r="31" spans="1:8">
      <c r="A31" s="87" t="s">
        <v>76</v>
      </c>
      <c r="B31" s="844"/>
      <c r="C31" s="844"/>
      <c r="D31" s="844"/>
      <c r="E31" s="844"/>
      <c r="F31" s="806"/>
      <c r="G31" s="775"/>
      <c r="H31" s="62"/>
    </row>
    <row r="32" spans="1:8">
      <c r="A32" s="87" t="s">
        <v>77</v>
      </c>
      <c r="B32" s="844"/>
      <c r="C32" s="844"/>
      <c r="D32" s="844"/>
      <c r="E32" s="844"/>
      <c r="F32" s="804"/>
      <c r="G32" s="775"/>
      <c r="H32" s="62"/>
    </row>
    <row r="33" spans="1:8">
      <c r="A33" s="87" t="s">
        <v>78</v>
      </c>
      <c r="B33" s="844"/>
      <c r="C33" s="844"/>
      <c r="D33" s="844"/>
      <c r="E33" s="844"/>
      <c r="F33" s="804"/>
      <c r="G33" s="775"/>
      <c r="H33" s="62"/>
    </row>
    <row r="34" spans="1:8">
      <c r="A34" s="87" t="s">
        <v>79</v>
      </c>
      <c r="B34" s="844"/>
      <c r="C34" s="844"/>
      <c r="D34" s="844"/>
      <c r="E34" s="844"/>
      <c r="F34" s="804"/>
      <c r="G34" s="775"/>
      <c r="H34" s="62"/>
    </row>
    <row r="35" spans="1:8">
      <c r="A35" s="87" t="s">
        <v>80</v>
      </c>
      <c r="B35" s="844"/>
      <c r="C35" s="844"/>
      <c r="D35" s="844"/>
      <c r="E35" s="844"/>
      <c r="F35" s="804"/>
      <c r="G35" s="775"/>
      <c r="H35" s="62"/>
    </row>
    <row r="36" spans="1:8">
      <c r="A36" s="87" t="s">
        <v>81</v>
      </c>
      <c r="B36" s="844"/>
      <c r="C36" s="844"/>
      <c r="D36" s="844"/>
      <c r="E36" s="844"/>
      <c r="F36" s="804"/>
      <c r="G36" s="775"/>
      <c r="H36" s="62"/>
    </row>
    <row r="37" spans="1:8">
      <c r="A37" s="87" t="s">
        <v>82</v>
      </c>
      <c r="B37" s="844"/>
      <c r="C37" s="844"/>
      <c r="D37" s="844"/>
      <c r="E37" s="844"/>
      <c r="F37" s="804"/>
      <c r="G37" s="775"/>
      <c r="H37" s="62"/>
    </row>
    <row r="38" spans="1:8">
      <c r="A38" s="87" t="s">
        <v>83</v>
      </c>
      <c r="B38" s="844"/>
      <c r="C38" s="844"/>
      <c r="D38" s="844"/>
      <c r="E38" s="844"/>
      <c r="F38" s="804"/>
      <c r="G38" s="775"/>
      <c r="H38" s="62"/>
    </row>
    <row r="39" spans="1:8">
      <c r="A39" s="87" t="s">
        <v>84</v>
      </c>
      <c r="B39" s="844"/>
      <c r="C39" s="844"/>
      <c r="D39" s="844"/>
      <c r="E39" s="844"/>
      <c r="F39" s="804"/>
      <c r="G39" s="775"/>
      <c r="H39" s="62"/>
    </row>
    <row r="40" spans="1:8">
      <c r="A40" s="87" t="s">
        <v>85</v>
      </c>
      <c r="B40" s="165" t="s">
        <v>2253</v>
      </c>
      <c r="C40" s="844"/>
      <c r="D40" s="844"/>
      <c r="E40" s="844"/>
      <c r="F40" s="804"/>
      <c r="G40" s="843" t="s">
        <v>2251</v>
      </c>
      <c r="H40" s="62"/>
    </row>
    <row r="41" spans="1:8" ht="18">
      <c r="A41" s="87" t="s">
        <v>86</v>
      </c>
      <c r="B41" s="394" t="s">
        <v>2250</v>
      </c>
      <c r="C41" s="165"/>
      <c r="D41" s="165"/>
      <c r="E41" s="165"/>
      <c r="F41" s="387">
        <v>0</v>
      </c>
      <c r="G41" s="134" t="s">
        <v>2251</v>
      </c>
      <c r="H41" s="62"/>
    </row>
    <row r="42" spans="1:8">
      <c r="A42" s="385"/>
      <c r="B42" s="168"/>
      <c r="C42" s="168"/>
      <c r="D42" s="168"/>
      <c r="E42" s="168"/>
      <c r="F42" s="168"/>
      <c r="G42" s="269"/>
      <c r="H42" s="62"/>
    </row>
    <row r="43" spans="1:8">
      <c r="A43" s="69"/>
      <c r="B43" s="62"/>
      <c r="C43" s="62"/>
      <c r="D43" s="62"/>
      <c r="E43" s="62"/>
      <c r="F43" s="62"/>
      <c r="G43" s="70"/>
      <c r="H43" s="62"/>
    </row>
    <row r="44" spans="1:8">
      <c r="A44" s="386"/>
      <c r="B44" s="101" t="s">
        <v>2254</v>
      </c>
      <c r="C44" s="101"/>
      <c r="D44" s="101"/>
      <c r="E44" s="101"/>
      <c r="F44" s="101"/>
      <c r="G44" s="144"/>
      <c r="H44" s="62"/>
    </row>
    <row r="45" spans="1:8">
      <c r="A45" s="69"/>
      <c r="B45" s="62"/>
      <c r="C45" s="62"/>
      <c r="D45" s="62"/>
      <c r="E45" s="62"/>
      <c r="F45" s="62"/>
      <c r="G45" s="70"/>
      <c r="H45" s="62"/>
    </row>
    <row r="46" spans="1:8">
      <c r="A46" s="200"/>
      <c r="B46" s="168"/>
      <c r="C46" s="168"/>
      <c r="D46" s="168"/>
      <c r="E46" s="170"/>
      <c r="F46" s="170"/>
      <c r="G46" s="269"/>
      <c r="H46" s="62"/>
    </row>
    <row r="47" spans="1:8">
      <c r="A47" s="87" t="s">
        <v>35</v>
      </c>
      <c r="B47" s="90" t="s">
        <v>1015</v>
      </c>
      <c r="C47" s="62"/>
      <c r="D47" s="62"/>
      <c r="E47" s="165"/>
      <c r="F47" s="173" t="s">
        <v>2255</v>
      </c>
      <c r="G47" s="134" t="s">
        <v>2256</v>
      </c>
      <c r="H47" s="62"/>
    </row>
    <row r="48" spans="1:8">
      <c r="A48" s="87" t="s">
        <v>47</v>
      </c>
      <c r="B48" s="90" t="s">
        <v>462</v>
      </c>
      <c r="C48" s="62"/>
      <c r="D48" s="62"/>
      <c r="E48" s="165"/>
      <c r="F48" s="173" t="s">
        <v>463</v>
      </c>
      <c r="G48" s="134" t="s">
        <v>464</v>
      </c>
      <c r="H48" s="62"/>
    </row>
    <row r="49" spans="1:8">
      <c r="A49" s="93"/>
      <c r="B49" s="62"/>
      <c r="C49" s="62"/>
      <c r="D49" s="62"/>
      <c r="E49" s="165"/>
      <c r="F49" s="165"/>
      <c r="G49" s="70"/>
      <c r="H49" s="62"/>
    </row>
    <row r="50" spans="1:8">
      <c r="A50" s="200"/>
      <c r="B50" s="168"/>
      <c r="C50" s="168"/>
      <c r="D50" s="168"/>
      <c r="E50" s="170"/>
      <c r="F50" s="170"/>
      <c r="G50" s="269"/>
      <c r="H50" s="62"/>
    </row>
    <row r="51" spans="1:8">
      <c r="A51" s="87" t="s">
        <v>87</v>
      </c>
      <c r="B51" s="62" t="s">
        <v>1016</v>
      </c>
      <c r="C51" s="62"/>
      <c r="D51" s="62"/>
      <c r="E51" s="165"/>
      <c r="F51" s="1371"/>
      <c r="G51" s="1372"/>
      <c r="H51" s="271"/>
    </row>
    <row r="52" spans="1:8">
      <c r="A52" s="93"/>
      <c r="B52" s="62"/>
      <c r="C52" s="62"/>
      <c r="D52" s="62"/>
      <c r="E52" s="165"/>
      <c r="F52" s="165"/>
      <c r="G52" s="70"/>
      <c r="H52" s="62"/>
    </row>
    <row r="53" spans="1:8">
      <c r="A53" s="87" t="s">
        <v>2216</v>
      </c>
      <c r="B53" s="62" t="s">
        <v>2257</v>
      </c>
      <c r="C53" s="62"/>
      <c r="D53" s="62"/>
      <c r="E53" s="165"/>
      <c r="F53" s="844"/>
      <c r="G53" s="775"/>
      <c r="H53" s="62"/>
    </row>
    <row r="54" spans="1:8">
      <c r="A54" s="87" t="s">
        <v>2218</v>
      </c>
      <c r="B54" s="62" t="s">
        <v>1017</v>
      </c>
      <c r="C54" s="62"/>
      <c r="D54" s="62"/>
      <c r="E54" s="165"/>
      <c r="F54" s="844"/>
      <c r="G54" s="775"/>
      <c r="H54" s="62"/>
    </row>
    <row r="55" spans="1:8">
      <c r="A55" s="87" t="s">
        <v>2220</v>
      </c>
      <c r="B55" s="62" t="s">
        <v>2236</v>
      </c>
      <c r="C55" s="62"/>
      <c r="D55" s="62"/>
      <c r="E55" s="165"/>
      <c r="F55" s="844"/>
      <c r="G55" s="775"/>
      <c r="H55" s="62"/>
    </row>
    <row r="56" spans="1:8">
      <c r="A56" s="87" t="s">
        <v>2223</v>
      </c>
      <c r="B56" s="62" t="s">
        <v>2258</v>
      </c>
      <c r="C56" s="62"/>
      <c r="D56" s="62"/>
      <c r="E56" s="165"/>
      <c r="F56" s="170">
        <v>0</v>
      </c>
      <c r="G56" s="269">
        <v>0</v>
      </c>
      <c r="H56" s="62"/>
    </row>
    <row r="57" spans="1:8">
      <c r="A57" s="87" t="s">
        <v>2577</v>
      </c>
      <c r="B57" s="62" t="s">
        <v>2237</v>
      </c>
      <c r="C57" s="62"/>
      <c r="D57" s="62"/>
      <c r="E57" s="165"/>
      <c r="F57" s="842"/>
      <c r="G57" s="845"/>
      <c r="H57" s="62"/>
    </row>
    <row r="58" spans="1:8">
      <c r="A58" s="87" t="s">
        <v>2580</v>
      </c>
      <c r="B58" s="62" t="s">
        <v>1018</v>
      </c>
      <c r="C58" s="62"/>
      <c r="D58" s="62"/>
      <c r="E58" s="165"/>
      <c r="F58" s="844"/>
      <c r="G58" s="775"/>
      <c r="H58" s="62"/>
    </row>
    <row r="59" spans="1:8">
      <c r="A59" s="87" t="s">
        <v>2583</v>
      </c>
      <c r="B59" s="62" t="s">
        <v>2259</v>
      </c>
      <c r="C59" s="62"/>
      <c r="D59" s="62"/>
      <c r="E59" s="165"/>
      <c r="F59" s="170">
        <v>0</v>
      </c>
      <c r="G59" s="269">
        <v>0</v>
      </c>
      <c r="H59" s="62"/>
    </row>
    <row r="60" spans="1:8" ht="16" thickBot="1">
      <c r="A60" s="267" t="s">
        <v>2587</v>
      </c>
      <c r="B60" s="97" t="s">
        <v>2260</v>
      </c>
      <c r="C60" s="97"/>
      <c r="D60" s="97"/>
      <c r="E60" s="268"/>
      <c r="F60" s="325">
        <v>0</v>
      </c>
      <c r="G60" s="326">
        <v>0</v>
      </c>
      <c r="H60" s="62"/>
    </row>
    <row r="61" spans="1:8">
      <c r="A61" s="101"/>
      <c r="B61" s="101"/>
      <c r="C61" s="101"/>
      <c r="D61" s="101"/>
      <c r="E61" s="101"/>
      <c r="F61" s="101"/>
      <c r="G61" s="154" t="s">
        <v>2557</v>
      </c>
      <c r="H61" s="62"/>
    </row>
    <row r="62" spans="1:8">
      <c r="A62" s="128">
        <v>39</v>
      </c>
      <c r="B62" s="128"/>
      <c r="C62" s="128"/>
      <c r="D62" s="128"/>
      <c r="E62" s="128"/>
      <c r="F62" s="128"/>
      <c r="G62" s="128"/>
      <c r="H62" s="62"/>
    </row>
    <row r="63" spans="1:8">
      <c r="A63" s="62"/>
    </row>
    <row r="64" spans="1:8">
      <c r="A64" s="62"/>
      <c r="F64" s="579"/>
      <c r="G64" s="579"/>
    </row>
    <row r="65" spans="1:1">
      <c r="A65" s="62"/>
    </row>
    <row r="66" spans="1:1">
      <c r="A66" s="62"/>
    </row>
    <row r="67" spans="1:1">
      <c r="A67" s="62"/>
    </row>
    <row r="68" spans="1:1">
      <c r="A68" s="62"/>
    </row>
    <row r="69" spans="1:1">
      <c r="A69" s="62"/>
    </row>
    <row r="70" spans="1:1">
      <c r="A70" s="62"/>
    </row>
    <row r="71" spans="1:1">
      <c r="A71" s="62"/>
    </row>
    <row r="72" spans="1:1">
      <c r="A72" s="62"/>
    </row>
    <row r="73" spans="1:1">
      <c r="A73" s="62"/>
    </row>
    <row r="74" spans="1:1">
      <c r="A74" s="62"/>
    </row>
    <row r="75" spans="1:1">
      <c r="A75" s="62"/>
    </row>
    <row r="76" spans="1:1">
      <c r="A76" s="62"/>
    </row>
    <row r="77" spans="1:1">
      <c r="A77" s="62"/>
    </row>
    <row r="78" spans="1:1">
      <c r="A78" s="62"/>
    </row>
  </sheetData>
  <pageMargins left="0.5" right="0.5" top="0.5" bottom="0.5" header="0.5" footer="0.5"/>
  <pageSetup scale="68"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K60"/>
  <sheetViews>
    <sheetView defaultGridColor="0" colorId="22" zoomScale="75" zoomScaleNormal="75" workbookViewId="0">
      <selection activeCell="L47" sqref="L47"/>
    </sheetView>
  </sheetViews>
  <sheetFormatPr defaultColWidth="9.84375" defaultRowHeight="15.5"/>
  <cols>
    <col min="1" max="1" width="2.84375" customWidth="1"/>
    <col min="2" max="2" width="12.84375" customWidth="1"/>
    <col min="3" max="3" width="8.84375" customWidth="1"/>
    <col min="4" max="7" width="7.84375" customWidth="1"/>
    <col min="8" max="8" width="8.84375" customWidth="1"/>
    <col min="9" max="9" width="12.84375" customWidth="1"/>
    <col min="10" max="10" width="2.84375" customWidth="1"/>
  </cols>
  <sheetData>
    <row r="1" spans="1:11" ht="16" thickBot="1">
      <c r="A1" s="28" t="s">
        <v>446</v>
      </c>
      <c r="B1" s="2"/>
      <c r="C1" s="2"/>
      <c r="D1" s="2"/>
      <c r="E1" s="2"/>
      <c r="F1" s="2"/>
      <c r="G1" s="2"/>
      <c r="H1" s="2"/>
      <c r="I1" s="2"/>
      <c r="J1" s="2"/>
      <c r="K1" s="2"/>
    </row>
    <row r="2" spans="1:11" ht="12.9" customHeight="1">
      <c r="A2" s="29"/>
      <c r="B2" s="30"/>
      <c r="C2" s="30"/>
      <c r="D2" s="30"/>
      <c r="E2" s="30"/>
      <c r="F2" s="30"/>
      <c r="G2" s="31" t="s">
        <v>447</v>
      </c>
      <c r="H2" s="32"/>
      <c r="I2" s="30"/>
      <c r="J2" s="33"/>
      <c r="K2" s="2"/>
    </row>
    <row r="3" spans="1:11" ht="21.9" customHeight="1" thickBot="1">
      <c r="A3" s="34"/>
      <c r="B3" s="35"/>
      <c r="C3" s="35"/>
      <c r="D3" s="35"/>
      <c r="E3" s="35"/>
      <c r="F3" s="35"/>
      <c r="G3" s="36"/>
      <c r="H3" s="37"/>
      <c r="I3" s="37"/>
      <c r="J3" s="38"/>
      <c r="K3" s="2"/>
    </row>
    <row r="4" spans="1:11">
      <c r="A4" s="34"/>
      <c r="B4" s="35"/>
      <c r="C4" s="35"/>
      <c r="D4" s="35"/>
      <c r="E4" s="35"/>
      <c r="F4" s="35"/>
      <c r="G4" s="35"/>
      <c r="H4" s="35"/>
      <c r="I4" s="35"/>
      <c r="J4" s="39"/>
      <c r="K4" s="2"/>
    </row>
    <row r="5" spans="1:11" ht="23" customHeight="1">
      <c r="A5" s="34"/>
      <c r="B5" s="35"/>
      <c r="C5" s="35"/>
      <c r="D5" s="35"/>
      <c r="E5" s="35"/>
      <c r="F5" s="35"/>
      <c r="G5" s="35"/>
      <c r="H5" s="35"/>
      <c r="I5" s="35"/>
      <c r="J5" s="39"/>
      <c r="K5" s="2"/>
    </row>
    <row r="6" spans="1:11" ht="18">
      <c r="A6" s="40" t="s">
        <v>448</v>
      </c>
      <c r="B6" s="41"/>
      <c r="C6" s="41"/>
      <c r="D6" s="41"/>
      <c r="E6" s="41"/>
      <c r="F6" s="41"/>
      <c r="G6" s="41"/>
      <c r="H6" s="41"/>
      <c r="I6" s="41"/>
      <c r="J6" s="42"/>
      <c r="K6" s="2"/>
    </row>
    <row r="7" spans="1:11">
      <c r="A7" s="34"/>
      <c r="B7" s="35"/>
      <c r="C7" s="35"/>
      <c r="D7" s="35"/>
      <c r="E7" s="35"/>
      <c r="F7" s="35"/>
      <c r="G7" s="35"/>
      <c r="H7" s="35"/>
      <c r="I7" s="35"/>
      <c r="J7" s="39"/>
      <c r="K7" s="2"/>
    </row>
    <row r="8" spans="1:11" ht="17" customHeight="1">
      <c r="A8" s="34"/>
      <c r="B8" s="35"/>
      <c r="C8" s="35"/>
      <c r="D8" s="35"/>
      <c r="E8" s="35"/>
      <c r="F8" s="35"/>
      <c r="G8" s="35"/>
      <c r="H8" s="35"/>
      <c r="I8" s="35"/>
      <c r="J8" s="39"/>
      <c r="K8" s="2"/>
    </row>
    <row r="9" spans="1:11" ht="24" customHeight="1">
      <c r="A9" s="43" t="s">
        <v>705</v>
      </c>
      <c r="B9" s="44"/>
      <c r="C9" s="44"/>
      <c r="D9" s="44"/>
      <c r="E9" s="44"/>
      <c r="F9" s="44"/>
      <c r="G9" s="44"/>
      <c r="H9" s="44"/>
      <c r="I9" s="44"/>
      <c r="J9" s="45"/>
      <c r="K9" s="2"/>
    </row>
    <row r="10" spans="1:11">
      <c r="A10" s="34"/>
      <c r="B10" s="35"/>
      <c r="C10" s="35"/>
      <c r="D10" s="35"/>
      <c r="E10" s="35"/>
      <c r="F10" s="35"/>
      <c r="G10" s="35"/>
      <c r="H10" s="35"/>
      <c r="I10" s="35"/>
      <c r="J10" s="39"/>
      <c r="K10" s="2"/>
    </row>
    <row r="11" spans="1:11" ht="9.9" customHeight="1">
      <c r="A11" s="34"/>
      <c r="B11" s="35"/>
      <c r="C11" s="35"/>
      <c r="D11" s="35"/>
      <c r="E11" s="35"/>
      <c r="F11" s="35"/>
      <c r="G11" s="35"/>
      <c r="H11" s="35"/>
      <c r="I11" s="35"/>
      <c r="J11" s="39"/>
      <c r="K11" s="2"/>
    </row>
    <row r="12" spans="1:11" ht="14" customHeight="1">
      <c r="A12" s="40" t="s">
        <v>449</v>
      </c>
      <c r="B12" s="41"/>
      <c r="C12" s="41"/>
      <c r="D12" s="41"/>
      <c r="E12" s="41"/>
      <c r="F12" s="41"/>
      <c r="G12" s="41"/>
      <c r="H12" s="41"/>
      <c r="I12" s="41"/>
      <c r="J12" s="42"/>
      <c r="K12" s="2"/>
    </row>
    <row r="13" spans="1:11" ht="18.899999999999999" customHeight="1">
      <c r="A13" s="34"/>
      <c r="B13" s="35"/>
      <c r="C13" s="35"/>
      <c r="D13" s="35"/>
      <c r="E13" s="35"/>
      <c r="F13" s="35"/>
      <c r="G13" s="35"/>
      <c r="H13" s="35"/>
      <c r="I13" s="35"/>
      <c r="J13" s="39"/>
      <c r="K13" s="2"/>
    </row>
    <row r="14" spans="1:11" ht="18.899999999999999" customHeight="1" thickBot="1">
      <c r="A14" s="34"/>
      <c r="B14" s="41" t="str">
        <f>'Data Sheet'!C23</f>
        <v>VERIZON NEW YORK INC.</v>
      </c>
      <c r="C14" s="41"/>
      <c r="D14" s="41"/>
      <c r="E14" s="41"/>
      <c r="F14" s="41"/>
      <c r="G14" s="41"/>
      <c r="H14" s="41"/>
      <c r="I14" s="41"/>
      <c r="J14" s="39"/>
      <c r="K14" s="2"/>
    </row>
    <row r="15" spans="1:11">
      <c r="A15" s="46"/>
      <c r="B15" s="47" t="s">
        <v>450</v>
      </c>
      <c r="C15" s="48"/>
      <c r="D15" s="48"/>
      <c r="E15" s="48"/>
      <c r="F15" s="48"/>
      <c r="G15" s="48"/>
      <c r="H15" s="48"/>
      <c r="I15" s="48"/>
      <c r="J15" s="39"/>
      <c r="K15" s="2"/>
    </row>
    <row r="16" spans="1:11">
      <c r="A16" s="49" t="s">
        <v>451</v>
      </c>
      <c r="B16" s="50"/>
      <c r="C16" s="50"/>
      <c r="D16" s="50"/>
      <c r="E16" s="50"/>
      <c r="F16" s="50"/>
      <c r="G16" s="50"/>
      <c r="H16" s="50"/>
      <c r="I16" s="50"/>
      <c r="J16" s="51"/>
      <c r="K16" s="2"/>
    </row>
    <row r="17" spans="1:11">
      <c r="A17" s="34"/>
      <c r="B17" s="35"/>
      <c r="C17" s="35"/>
      <c r="D17" s="35"/>
      <c r="E17" s="35"/>
      <c r="F17" s="35"/>
      <c r="G17" s="35"/>
      <c r="H17" s="35"/>
      <c r="I17" s="35"/>
      <c r="J17" s="39"/>
      <c r="K17" s="2"/>
    </row>
    <row r="18" spans="1:11" ht="20" customHeight="1" thickBot="1">
      <c r="A18" s="34"/>
      <c r="B18" s="52" t="str">
        <f>'Data Sheet'!C25</f>
        <v>140 WEST STREET</v>
      </c>
      <c r="C18" s="52"/>
      <c r="D18" s="52"/>
      <c r="E18" s="52"/>
      <c r="F18" s="52"/>
      <c r="G18" s="52"/>
      <c r="H18" s="52"/>
      <c r="I18" s="52"/>
      <c r="J18" s="39"/>
      <c r="K18" s="2"/>
    </row>
    <row r="19" spans="1:11">
      <c r="A19" s="34"/>
      <c r="B19" s="35"/>
      <c r="C19" s="35"/>
      <c r="D19" s="35"/>
      <c r="E19" s="35"/>
      <c r="F19" s="35"/>
      <c r="G19" s="35"/>
      <c r="H19" s="35"/>
      <c r="I19" s="35"/>
      <c r="J19" s="39"/>
      <c r="K19" s="2"/>
    </row>
    <row r="20" spans="1:11" ht="21.9" customHeight="1" thickBot="1">
      <c r="A20" s="34"/>
      <c r="B20" s="52" t="str">
        <f>'Data Sheet'!C27</f>
        <v>NEW YORK, N.Y. 10007</v>
      </c>
      <c r="C20" s="52"/>
      <c r="D20" s="52"/>
      <c r="E20" s="52"/>
      <c r="F20" s="52"/>
      <c r="G20" s="52"/>
      <c r="H20" s="52"/>
      <c r="I20" s="52"/>
      <c r="J20" s="39"/>
      <c r="K20" s="2"/>
    </row>
    <row r="21" spans="1:11">
      <c r="A21" s="34"/>
      <c r="B21" s="53" t="s">
        <v>452</v>
      </c>
      <c r="C21" s="41"/>
      <c r="D21" s="41"/>
      <c r="E21" s="41"/>
      <c r="F21" s="41"/>
      <c r="G21" s="41"/>
      <c r="H21" s="41"/>
      <c r="I21" s="41"/>
      <c r="J21" s="39"/>
      <c r="K21" s="2"/>
    </row>
    <row r="22" spans="1:11">
      <c r="A22" s="34"/>
      <c r="B22" s="54"/>
      <c r="C22" s="35"/>
      <c r="D22" s="35"/>
      <c r="E22" s="35"/>
      <c r="F22" s="35"/>
      <c r="G22" s="35"/>
      <c r="H22" s="35"/>
      <c r="I22" s="35"/>
      <c r="J22" s="39"/>
      <c r="K22" s="2"/>
    </row>
    <row r="23" spans="1:11">
      <c r="A23" s="34"/>
      <c r="B23" s="35"/>
      <c r="C23" s="35"/>
      <c r="D23" s="35"/>
      <c r="E23" s="35"/>
      <c r="F23" s="35"/>
      <c r="G23" s="35"/>
      <c r="H23" s="35"/>
      <c r="I23" s="35"/>
      <c r="J23" s="39"/>
      <c r="K23" s="2"/>
    </row>
    <row r="24" spans="1:11" ht="18" customHeight="1">
      <c r="A24" s="34"/>
      <c r="B24" s="55" t="s">
        <v>453</v>
      </c>
      <c r="C24" s="41"/>
      <c r="D24" s="41"/>
      <c r="E24" s="41"/>
      <c r="F24" s="41"/>
      <c r="G24" s="41"/>
      <c r="H24" s="41"/>
      <c r="I24" s="41"/>
      <c r="J24" s="39"/>
      <c r="K24" s="2"/>
    </row>
    <row r="25" spans="1:11" ht="14" customHeight="1">
      <c r="A25" s="34"/>
      <c r="B25" s="35"/>
      <c r="C25" s="35"/>
      <c r="D25" s="35"/>
      <c r="E25" s="35"/>
      <c r="F25" s="35"/>
      <c r="G25" s="35"/>
      <c r="H25" s="35"/>
      <c r="I25" s="35"/>
      <c r="J25" s="39"/>
      <c r="K25" s="2"/>
    </row>
    <row r="26" spans="1:11" ht="27.9" customHeight="1">
      <c r="A26" s="34"/>
      <c r="B26" s="56" t="str">
        <f>UPPER('Data Sheet'!A41)</f>
        <v>YEAR ENDED  DECEMBER 31, 2021</v>
      </c>
      <c r="C26" s="41"/>
      <c r="D26" s="41"/>
      <c r="E26" s="41"/>
      <c r="F26" s="41"/>
      <c r="G26" s="41"/>
      <c r="H26" s="41"/>
      <c r="I26" s="41"/>
      <c r="J26" s="39"/>
      <c r="K26" s="2"/>
    </row>
    <row r="27" spans="1:11" ht="18" customHeight="1">
      <c r="A27" s="34"/>
      <c r="B27" s="35"/>
      <c r="C27" s="35"/>
      <c r="D27" s="35"/>
      <c r="E27" s="35"/>
      <c r="F27" s="35"/>
      <c r="G27" s="35"/>
      <c r="H27" s="35"/>
      <c r="I27" s="35"/>
      <c r="J27" s="39"/>
      <c r="K27" s="2"/>
    </row>
    <row r="28" spans="1:11" ht="27.9" customHeight="1">
      <c r="A28" s="34"/>
      <c r="B28" s="56" t="s">
        <v>454</v>
      </c>
      <c r="C28" s="41"/>
      <c r="D28" s="41"/>
      <c r="E28" s="41"/>
      <c r="F28" s="41"/>
      <c r="G28" s="41"/>
      <c r="H28" s="41"/>
      <c r="I28" s="41"/>
      <c r="J28" s="39"/>
      <c r="K28" s="2"/>
    </row>
    <row r="29" spans="1:11">
      <c r="A29" s="34"/>
      <c r="B29" s="35"/>
      <c r="C29" s="35"/>
      <c r="D29" s="35"/>
      <c r="E29" s="35"/>
      <c r="F29" s="35"/>
      <c r="G29" s="35"/>
      <c r="H29" s="35"/>
      <c r="I29" s="35"/>
      <c r="J29" s="39"/>
      <c r="K29" s="2"/>
    </row>
    <row r="30" spans="1:11">
      <c r="A30" s="34"/>
      <c r="B30" s="35"/>
      <c r="C30" s="35"/>
      <c r="D30" s="35"/>
      <c r="E30" s="35"/>
      <c r="F30" s="35"/>
      <c r="G30" s="35"/>
      <c r="H30" s="35"/>
      <c r="I30" s="35"/>
      <c r="J30" s="39"/>
      <c r="K30" s="2"/>
    </row>
    <row r="31" spans="1:11" ht="20" customHeight="1">
      <c r="A31" s="34"/>
      <c r="B31" s="56" t="s">
        <v>703</v>
      </c>
      <c r="C31" s="41"/>
      <c r="D31" s="41"/>
      <c r="E31" s="41"/>
      <c r="F31" s="41"/>
      <c r="G31" s="41"/>
      <c r="H31" s="41"/>
      <c r="I31" s="41"/>
      <c r="J31" s="39"/>
      <c r="K31" s="2"/>
    </row>
    <row r="32" spans="1:11">
      <c r="A32" s="34"/>
      <c r="B32" s="35"/>
      <c r="C32" s="35"/>
      <c r="D32" s="35"/>
      <c r="E32" s="35"/>
      <c r="F32" s="35"/>
      <c r="G32" s="35"/>
      <c r="H32" s="35"/>
      <c r="I32" s="35"/>
      <c r="J32" s="39"/>
      <c r="K32" s="2"/>
    </row>
    <row r="33" spans="1:11" ht="12" customHeight="1">
      <c r="A33" s="34"/>
      <c r="B33" s="35"/>
      <c r="C33" s="35"/>
      <c r="D33" s="35"/>
      <c r="E33" s="35"/>
      <c r="F33" s="35"/>
      <c r="G33" s="35"/>
      <c r="H33" s="35"/>
      <c r="I33" s="35"/>
      <c r="J33" s="39"/>
      <c r="K33" s="2"/>
    </row>
    <row r="34" spans="1:11" ht="20" customHeight="1">
      <c r="A34" s="34"/>
      <c r="B34" s="56" t="s">
        <v>704</v>
      </c>
      <c r="C34" s="41"/>
      <c r="D34" s="41"/>
      <c r="E34" s="41"/>
      <c r="F34" s="41"/>
      <c r="G34" s="41"/>
      <c r="H34" s="41"/>
      <c r="I34" s="41"/>
      <c r="J34" s="39"/>
      <c r="K34" s="2"/>
    </row>
    <row r="35" spans="1:11" ht="9.9" customHeight="1">
      <c r="A35" s="34"/>
      <c r="B35" s="35"/>
      <c r="C35" s="35"/>
      <c r="D35" s="35"/>
      <c r="E35" s="35"/>
      <c r="F35" s="35"/>
      <c r="G35" s="35"/>
      <c r="H35" s="35"/>
      <c r="I35" s="35"/>
      <c r="J35" s="39"/>
      <c r="K35" s="2"/>
    </row>
    <row r="36" spans="1:11" ht="9.9" customHeight="1">
      <c r="A36" s="34"/>
      <c r="B36" s="35"/>
      <c r="C36" s="35"/>
      <c r="D36" s="35"/>
      <c r="E36" s="35"/>
      <c r="F36" s="35"/>
      <c r="G36" s="35"/>
      <c r="H36" s="35"/>
      <c r="I36" s="35"/>
      <c r="J36" s="39"/>
      <c r="K36" s="2"/>
    </row>
    <row r="37" spans="1:11">
      <c r="A37" s="34"/>
      <c r="B37" s="35"/>
      <c r="C37" s="35"/>
      <c r="D37" s="35"/>
      <c r="E37" s="35"/>
      <c r="F37" s="35"/>
      <c r="G37" s="35"/>
      <c r="H37" s="35"/>
      <c r="I37" s="35"/>
      <c r="J37" s="39"/>
      <c r="K37" s="2"/>
    </row>
    <row r="38" spans="1:11" ht="16" thickBot="1">
      <c r="A38" s="34"/>
      <c r="B38" s="57"/>
      <c r="C38" s="41"/>
      <c r="D38" s="52"/>
      <c r="E38" s="52"/>
      <c r="F38" s="52"/>
      <c r="G38" s="52"/>
      <c r="H38" s="41"/>
      <c r="I38" s="41"/>
      <c r="J38" s="39"/>
      <c r="K38" s="2"/>
    </row>
    <row r="39" spans="1:11" ht="9.9" customHeight="1">
      <c r="A39" s="34"/>
      <c r="B39" s="35"/>
      <c r="C39" s="35"/>
      <c r="D39" s="35"/>
      <c r="E39" s="35"/>
      <c r="F39" s="35"/>
      <c r="G39" s="35"/>
      <c r="H39" s="35"/>
      <c r="I39" s="35"/>
      <c r="J39" s="39"/>
      <c r="K39" s="2"/>
    </row>
    <row r="40" spans="1:11">
      <c r="A40" s="34"/>
      <c r="B40" s="58" t="s">
        <v>455</v>
      </c>
      <c r="C40" s="35"/>
      <c r="D40" s="35"/>
      <c r="E40" s="35"/>
      <c r="F40" s="35"/>
      <c r="G40" s="35"/>
      <c r="H40" s="35"/>
      <c r="I40" s="35"/>
      <c r="J40" s="39"/>
      <c r="K40" s="2"/>
    </row>
    <row r="41" spans="1:11" ht="12" customHeight="1">
      <c r="A41" s="34"/>
      <c r="B41" s="559" t="s">
        <v>456</v>
      </c>
      <c r="C41" s="559"/>
      <c r="D41" s="35"/>
      <c r="E41" s="35"/>
      <c r="F41" s="35"/>
      <c r="G41" s="35"/>
      <c r="H41" s="35"/>
      <c r="I41" s="35"/>
      <c r="J41" s="39"/>
      <c r="K41" s="2"/>
    </row>
    <row r="42" spans="1:11" ht="15" customHeight="1">
      <c r="A42" s="34"/>
      <c r="B42" s="789" t="s">
        <v>3320</v>
      </c>
      <c r="C42" s="59"/>
      <c r="D42" s="59"/>
      <c r="E42" s="59"/>
      <c r="F42" s="41"/>
      <c r="G42" s="41"/>
      <c r="H42" s="41"/>
      <c r="I42" s="41"/>
      <c r="J42" s="39"/>
      <c r="K42" s="2"/>
    </row>
    <row r="43" spans="1:11" ht="15" customHeight="1">
      <c r="A43" s="34"/>
      <c r="B43" s="789" t="s">
        <v>3357</v>
      </c>
      <c r="C43" s="59"/>
      <c r="D43" s="59"/>
      <c r="E43" s="59"/>
      <c r="F43" s="41"/>
      <c r="G43" s="41"/>
      <c r="H43" s="41"/>
      <c r="I43" s="41"/>
      <c r="J43" s="39"/>
      <c r="K43" s="2"/>
    </row>
    <row r="44" spans="1:11" ht="15" customHeight="1">
      <c r="A44" s="34"/>
      <c r="B44" s="789" t="s">
        <v>3358</v>
      </c>
      <c r="C44" s="59"/>
      <c r="D44" s="59"/>
      <c r="E44" s="59"/>
      <c r="F44" s="41"/>
      <c r="G44" s="41"/>
      <c r="H44" s="41"/>
      <c r="I44" s="41"/>
      <c r="J44" s="39"/>
      <c r="K44" s="2"/>
    </row>
    <row r="45" spans="1:11" ht="15" customHeight="1">
      <c r="A45" s="34"/>
      <c r="B45" s="790" t="s">
        <v>3501</v>
      </c>
      <c r="C45" s="59"/>
      <c r="D45" s="59"/>
      <c r="E45" s="59"/>
      <c r="F45" s="41"/>
      <c r="G45" s="41"/>
      <c r="H45" s="41"/>
      <c r="I45" s="41"/>
      <c r="J45" s="39"/>
      <c r="K45" s="2"/>
    </row>
    <row r="46" spans="1:11" ht="15" customHeight="1">
      <c r="A46" s="34"/>
      <c r="B46" s="790" t="s">
        <v>3502</v>
      </c>
      <c r="C46" s="59"/>
      <c r="D46" s="59"/>
      <c r="E46" s="59"/>
      <c r="F46" s="41"/>
      <c r="G46" s="41"/>
      <c r="H46" s="41"/>
      <c r="I46" s="41"/>
      <c r="J46" s="39"/>
      <c r="K46" s="2"/>
    </row>
    <row r="47" spans="1:11" ht="12" customHeight="1">
      <c r="A47" s="34"/>
      <c r="B47" s="35"/>
      <c r="C47" s="35"/>
      <c r="D47" s="35"/>
      <c r="E47" s="35"/>
      <c r="F47" s="35"/>
      <c r="G47" s="35"/>
      <c r="H47" s="35"/>
      <c r="I47" s="35"/>
      <c r="J47" s="39"/>
      <c r="K47" s="2"/>
    </row>
    <row r="48" spans="1:11" ht="3.9" customHeight="1" thickBot="1">
      <c r="A48" s="36"/>
      <c r="B48" s="37"/>
      <c r="C48" s="37"/>
      <c r="D48" s="37"/>
      <c r="E48" s="37"/>
      <c r="F48" s="37"/>
      <c r="G48" s="37"/>
      <c r="H48" s="37"/>
      <c r="I48" s="37"/>
      <c r="J48" s="38"/>
      <c r="K48" s="2"/>
    </row>
    <row r="49" spans="1:11" ht="14" customHeight="1">
      <c r="A49" s="35"/>
      <c r="B49" s="35"/>
      <c r="C49" s="35"/>
      <c r="D49" s="35"/>
      <c r="E49" s="35"/>
      <c r="F49" s="35"/>
      <c r="G49" s="35"/>
      <c r="H49" s="35"/>
      <c r="I49" s="60" t="s">
        <v>457</v>
      </c>
      <c r="J49" s="35"/>
      <c r="K49" s="2"/>
    </row>
    <row r="50" spans="1:11">
      <c r="A50" s="2"/>
      <c r="B50" s="2"/>
      <c r="C50" s="2"/>
      <c r="D50" s="2"/>
      <c r="E50" s="2"/>
      <c r="F50" s="2"/>
      <c r="G50" s="2"/>
      <c r="H50" s="2"/>
      <c r="I50" s="2"/>
      <c r="J50" s="2"/>
      <c r="K50" s="2"/>
    </row>
    <row r="51" spans="1:11">
      <c r="A51" s="2"/>
    </row>
    <row r="52" spans="1:11">
      <c r="A52" s="2"/>
      <c r="B52" s="2"/>
      <c r="C52" s="2"/>
      <c r="D52" s="2"/>
      <c r="E52" s="2"/>
      <c r="F52" s="2"/>
      <c r="G52" s="2"/>
      <c r="H52" s="2"/>
      <c r="I52" s="2"/>
      <c r="J52" s="2"/>
      <c r="K52" s="2"/>
    </row>
    <row r="53" spans="1:11">
      <c r="A53" s="2"/>
      <c r="B53" s="2"/>
      <c r="C53" s="2"/>
      <c r="D53" s="2"/>
      <c r="E53" s="2"/>
      <c r="F53" s="2"/>
      <c r="G53" s="2"/>
      <c r="H53" s="2"/>
      <c r="I53" s="2"/>
      <c r="J53" s="2"/>
      <c r="K53" s="2"/>
    </row>
    <row r="54" spans="1:11">
      <c r="A54" s="2"/>
      <c r="B54" s="2"/>
      <c r="C54" s="2"/>
      <c r="D54" s="2"/>
      <c r="E54" s="2"/>
      <c r="F54" s="2"/>
      <c r="G54" s="2"/>
      <c r="H54" s="2"/>
      <c r="I54" s="2"/>
      <c r="J54" s="2"/>
      <c r="K54" s="2"/>
    </row>
    <row r="55" spans="1:11">
      <c r="A55" s="2"/>
      <c r="B55" s="2"/>
      <c r="C55" s="2"/>
      <c r="D55" s="2"/>
      <c r="E55" s="2"/>
      <c r="F55" s="2"/>
      <c r="G55" s="2"/>
      <c r="H55" s="2"/>
      <c r="I55" s="2"/>
      <c r="J55" s="2"/>
      <c r="K55" s="2"/>
    </row>
    <row r="56" spans="1:11">
      <c r="A56" s="2"/>
      <c r="B56" s="2"/>
      <c r="C56" s="2"/>
      <c r="D56" s="2"/>
      <c r="E56" s="2"/>
      <c r="F56" s="2"/>
      <c r="G56" s="2"/>
      <c r="H56" s="2"/>
      <c r="I56" s="2"/>
      <c r="J56" s="2"/>
      <c r="K56" s="2"/>
    </row>
    <row r="57" spans="1:11">
      <c r="A57" s="2"/>
      <c r="B57" s="2"/>
      <c r="C57" s="2"/>
      <c r="D57" s="2"/>
      <c r="E57" s="2"/>
      <c r="F57" s="2"/>
      <c r="G57" s="2"/>
      <c r="H57" s="2"/>
      <c r="I57" s="2"/>
      <c r="J57" s="2"/>
      <c r="K57" s="2"/>
    </row>
    <row r="58" spans="1:11">
      <c r="A58" s="2"/>
      <c r="B58" s="2"/>
      <c r="C58" s="2"/>
      <c r="D58" s="2"/>
      <c r="E58" s="2"/>
      <c r="F58" s="2"/>
      <c r="G58" s="2"/>
      <c r="H58" s="2"/>
      <c r="I58" s="2"/>
      <c r="J58" s="2"/>
      <c r="K58" s="2"/>
    </row>
    <row r="59" spans="1:11">
      <c r="A59" s="2"/>
      <c r="B59" s="2"/>
      <c r="C59" s="2"/>
      <c r="D59" s="2"/>
      <c r="E59" s="2"/>
      <c r="F59" s="2"/>
      <c r="G59" s="2"/>
      <c r="H59" s="2"/>
      <c r="I59" s="2"/>
      <c r="J59" s="2"/>
      <c r="K59" s="2"/>
    </row>
    <row r="60" spans="1:11">
      <c r="A60" s="2"/>
      <c r="B60" s="2"/>
      <c r="C60" s="2"/>
      <c r="D60" s="2"/>
      <c r="E60" s="2"/>
      <c r="F60" s="2"/>
      <c r="G60" s="2"/>
      <c r="H60" s="2"/>
      <c r="I60" s="2"/>
      <c r="J60" s="2"/>
      <c r="K60" s="2"/>
    </row>
  </sheetData>
  <printOptions horizontalCentered="1" verticalCentered="1"/>
  <pageMargins left="0.5" right="0.5" top="0.5" bottom="0.5" header="0" footer="0"/>
  <pageSetup scale="91" orientation="portrait" r:id="rId1"/>
  <headerFooter alignWithMargins="0"/>
  <rowBreaks count="1" manualBreakCount="1">
    <brk id="5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5" r:id="rId4" name="Button 3">
              <controlPr locked="0" defaultSize="0" autoFill="0" autoLine="0" autoPict="0">
                <anchor moveWithCells="1" sizeWithCells="1">
                  <from>
                    <xdr:col>0</xdr:col>
                    <xdr:colOff>0</xdr:colOff>
                    <xdr:row>51</xdr:row>
                    <xdr:rowOff>0</xdr:rowOff>
                  </from>
                  <to>
                    <xdr:col>0</xdr:col>
                    <xdr:colOff>0</xdr:colOff>
                    <xdr:row>51</xdr:row>
                    <xdr:rowOff>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40</v>
      </c>
      <c r="B52" s="128"/>
      <c r="C52" s="128"/>
      <c r="D52" s="128"/>
      <c r="E52" s="128"/>
      <c r="F52" s="128"/>
      <c r="G52" s="128"/>
      <c r="H52" s="128"/>
      <c r="I52" s="128"/>
      <c r="J52" s="128"/>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5"/>
  <sheetViews>
    <sheetView workbookViewId="0">
      <selection activeCell="D1" sqref="D1"/>
    </sheetView>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41</v>
      </c>
      <c r="B52" s="128"/>
      <c r="C52" s="128"/>
      <c r="D52" s="128"/>
      <c r="E52" s="128"/>
      <c r="F52" s="128"/>
      <c r="G52" s="128"/>
      <c r="H52" s="128"/>
      <c r="I52" s="128"/>
      <c r="J52" s="128"/>
    </row>
    <row r="54" spans="1:10" ht="16" thickBot="1">
      <c r="A54" s="142" t="str">
        <f>'Data Sheet'!A48</f>
        <v>Annual Report of VERIZON NEW YORK INC.                                                 For the period ending DECEMBER 31, 2021</v>
      </c>
      <c r="B54" s="2"/>
      <c r="C54" s="2"/>
      <c r="D54" s="2"/>
      <c r="E54" s="2"/>
      <c r="F54" s="2"/>
      <c r="G54" s="2"/>
      <c r="H54" s="2"/>
      <c r="I54" s="2"/>
      <c r="J54" s="2"/>
    </row>
    <row r="55" spans="1:10">
      <c r="A55" s="253"/>
      <c r="B55" s="155"/>
      <c r="C55" s="155"/>
      <c r="D55" s="155"/>
      <c r="E55" s="155"/>
      <c r="F55" s="155"/>
      <c r="G55" s="155"/>
      <c r="H55" s="155"/>
      <c r="I55" s="155"/>
      <c r="J55" s="254"/>
    </row>
    <row r="56" spans="1:10" ht="18">
      <c r="A56" s="339"/>
      <c r="B56" s="153"/>
      <c r="C56" s="153"/>
      <c r="D56" s="153"/>
      <c r="E56" s="153"/>
      <c r="F56" s="153"/>
      <c r="G56" s="153"/>
      <c r="H56" s="153"/>
      <c r="I56" s="153"/>
      <c r="J56" s="255"/>
    </row>
    <row r="57" spans="1:10" ht="18">
      <c r="A57" s="339"/>
      <c r="B57" s="153"/>
      <c r="C57" s="153"/>
      <c r="D57" s="153"/>
      <c r="E57" s="153"/>
      <c r="F57" s="153"/>
      <c r="G57" s="153"/>
      <c r="H57" s="153"/>
      <c r="I57" s="153"/>
      <c r="J57" s="255"/>
    </row>
    <row r="58" spans="1:10" ht="18">
      <c r="A58" s="339"/>
      <c r="B58" s="153"/>
      <c r="C58" s="153"/>
      <c r="D58" s="153"/>
      <c r="E58" s="153"/>
      <c r="F58" s="153"/>
      <c r="G58" s="153"/>
      <c r="H58" s="153"/>
      <c r="I58" s="153"/>
      <c r="J58" s="255"/>
    </row>
    <row r="59" spans="1:10">
      <c r="A59" s="146"/>
      <c r="B59" s="2"/>
      <c r="C59" s="2"/>
      <c r="D59" s="2"/>
      <c r="E59" s="2"/>
      <c r="F59" s="2"/>
      <c r="G59" s="2"/>
      <c r="H59" s="2"/>
      <c r="I59" s="2"/>
      <c r="J59" s="257"/>
    </row>
    <row r="60" spans="1:10">
      <c r="A60" s="146"/>
      <c r="B60" s="2"/>
      <c r="C60" s="2"/>
      <c r="D60" s="2"/>
      <c r="E60" s="2"/>
      <c r="F60" s="2"/>
      <c r="G60" s="2"/>
      <c r="H60" s="2"/>
      <c r="I60" s="2"/>
      <c r="J60" s="257"/>
    </row>
    <row r="61" spans="1:10">
      <c r="A61" s="146"/>
      <c r="B61" s="2"/>
      <c r="C61" s="2"/>
      <c r="D61" s="2"/>
      <c r="E61" s="2"/>
      <c r="F61" s="2"/>
      <c r="G61" s="2"/>
      <c r="H61" s="2"/>
      <c r="I61" s="2"/>
      <c r="J61" s="257"/>
    </row>
    <row r="62" spans="1:10">
      <c r="A62" s="146"/>
      <c r="B62" s="2"/>
      <c r="C62" s="2"/>
      <c r="D62" s="2"/>
      <c r="E62" s="2"/>
      <c r="F62" s="2"/>
      <c r="G62" s="2"/>
      <c r="H62" s="2"/>
      <c r="I62" s="2"/>
      <c r="J62" s="257"/>
    </row>
    <row r="63" spans="1:10">
      <c r="A63" s="146"/>
      <c r="B63" s="2"/>
      <c r="C63" s="2"/>
      <c r="D63" s="2"/>
      <c r="E63" s="2"/>
      <c r="F63" s="2"/>
      <c r="G63" s="2"/>
      <c r="H63" s="2"/>
      <c r="I63" s="2"/>
      <c r="J63" s="257"/>
    </row>
    <row r="64" spans="1:10">
      <c r="A64" s="146"/>
      <c r="B64" s="2"/>
      <c r="C64" s="2"/>
      <c r="D64" s="2"/>
      <c r="E64" s="2"/>
      <c r="F64" s="2"/>
      <c r="G64" s="2"/>
      <c r="H64" s="2"/>
      <c r="I64" s="2"/>
      <c r="J64" s="257"/>
    </row>
    <row r="65" spans="1:10">
      <c r="A65" s="146"/>
      <c r="B65" s="2"/>
      <c r="C65" s="2"/>
      <c r="D65" s="2"/>
      <c r="E65" s="2"/>
      <c r="F65" s="153"/>
      <c r="G65" s="153"/>
      <c r="H65" s="153"/>
      <c r="I65" s="153"/>
      <c r="J65" s="255"/>
    </row>
    <row r="66" spans="1:10">
      <c r="A66" s="146"/>
      <c r="B66" s="2"/>
      <c r="C66" s="2"/>
      <c r="D66" s="2"/>
      <c r="E66" s="2"/>
      <c r="F66" s="2"/>
      <c r="G66" s="2"/>
      <c r="H66" s="2"/>
      <c r="I66" s="2"/>
      <c r="J66" s="257"/>
    </row>
    <row r="67" spans="1:10">
      <c r="A67" s="146"/>
      <c r="B67" s="2"/>
      <c r="C67" s="2"/>
      <c r="D67" s="2"/>
      <c r="E67" s="62"/>
      <c r="F67" s="2"/>
      <c r="G67" s="2"/>
      <c r="H67" s="2"/>
      <c r="I67" s="2"/>
      <c r="J67" s="70"/>
    </row>
    <row r="68" spans="1:10">
      <c r="A68" s="146"/>
      <c r="B68" s="954"/>
      <c r="C68" s="2"/>
      <c r="D68" s="2"/>
      <c r="E68" s="2"/>
      <c r="F68" s="2"/>
      <c r="G68" s="2"/>
      <c r="H68" s="2"/>
      <c r="I68" s="2"/>
      <c r="J68" s="257"/>
    </row>
    <row r="69" spans="1:10">
      <c r="A69" s="146"/>
      <c r="B69" s="2"/>
      <c r="C69" s="2"/>
      <c r="D69" s="2"/>
      <c r="E69" s="2"/>
      <c r="F69" s="2"/>
      <c r="G69" s="2"/>
      <c r="H69" s="2"/>
      <c r="I69" s="2"/>
      <c r="J69" s="257"/>
    </row>
    <row r="70" spans="1:10">
      <c r="A70" s="146"/>
      <c r="B70" s="147"/>
      <c r="C70" s="300"/>
      <c r="D70" s="300"/>
      <c r="E70" s="289"/>
      <c r="F70" s="300"/>
      <c r="G70" s="300"/>
      <c r="H70" s="300"/>
      <c r="I70" s="300"/>
      <c r="J70" s="340"/>
    </row>
    <row r="71" spans="1:10">
      <c r="A71" s="146"/>
      <c r="B71" s="147"/>
      <c r="C71" s="147"/>
      <c r="D71" s="147"/>
      <c r="E71" s="2"/>
      <c r="F71" s="147"/>
      <c r="G71" s="147"/>
      <c r="H71" s="147"/>
      <c r="I71" s="147"/>
      <c r="J71" s="261"/>
    </row>
    <row r="72" spans="1:10">
      <c r="A72" s="146"/>
      <c r="B72" s="147"/>
      <c r="C72" s="147"/>
      <c r="D72" s="147"/>
      <c r="E72" s="2"/>
      <c r="F72" s="147"/>
      <c r="G72" s="147"/>
      <c r="H72" s="147"/>
      <c r="I72" s="147"/>
      <c r="J72" s="261"/>
    </row>
    <row r="73" spans="1:10">
      <c r="A73" s="146"/>
      <c r="B73" s="147"/>
      <c r="C73" s="147"/>
      <c r="D73" s="147"/>
      <c r="E73" s="2"/>
      <c r="F73" s="147"/>
      <c r="G73" s="147"/>
      <c r="H73" s="147"/>
      <c r="I73" s="147"/>
      <c r="J73" s="261"/>
    </row>
    <row r="74" spans="1:10">
      <c r="A74" s="146"/>
      <c r="B74" s="147"/>
      <c r="C74" s="147"/>
      <c r="D74" s="147"/>
      <c r="E74" s="2"/>
      <c r="F74" s="147"/>
      <c r="G74" s="147"/>
      <c r="H74" s="147"/>
      <c r="I74" s="147"/>
      <c r="J74" s="261"/>
    </row>
    <row r="75" spans="1:10">
      <c r="A75" s="146"/>
      <c r="B75" s="147"/>
      <c r="C75" s="147"/>
      <c r="D75" s="147"/>
      <c r="E75" s="2"/>
      <c r="F75" s="147"/>
      <c r="G75" s="147"/>
      <c r="H75" s="147"/>
      <c r="I75" s="147"/>
      <c r="J75" s="261"/>
    </row>
    <row r="76" spans="1:10">
      <c r="A76" s="146"/>
      <c r="B76" s="147"/>
      <c r="C76" s="147"/>
      <c r="D76" s="147"/>
      <c r="E76" s="2"/>
      <c r="F76" s="147"/>
      <c r="G76" s="147"/>
      <c r="H76" s="147"/>
      <c r="I76" s="147"/>
      <c r="J76" s="261"/>
    </row>
    <row r="77" spans="1:10">
      <c r="A77" s="146"/>
      <c r="B77" s="147"/>
      <c r="C77" s="147"/>
      <c r="D77" s="147"/>
      <c r="E77" s="2"/>
      <c r="F77" s="147"/>
      <c r="G77" s="147"/>
      <c r="H77" s="147"/>
      <c r="I77" s="147"/>
      <c r="J77" s="261"/>
    </row>
    <row r="78" spans="1:10" ht="18">
      <c r="A78" s="339" t="s">
        <v>1535</v>
      </c>
      <c r="B78" s="341"/>
      <c r="C78" s="341"/>
      <c r="D78" s="341"/>
      <c r="E78" s="1"/>
      <c r="F78" s="341"/>
      <c r="G78" s="341"/>
      <c r="H78" s="341"/>
      <c r="I78" s="341"/>
      <c r="J78" s="342"/>
    </row>
    <row r="79" spans="1:10">
      <c r="A79" s="146"/>
      <c r="B79" s="147"/>
      <c r="C79" s="147"/>
      <c r="D79" s="147"/>
      <c r="E79" s="2"/>
      <c r="F79" s="147"/>
      <c r="G79" s="147"/>
      <c r="H79" s="147"/>
      <c r="I79" s="147"/>
      <c r="J79" s="261"/>
    </row>
    <row r="80" spans="1:10">
      <c r="A80" s="146"/>
      <c r="B80" s="147"/>
      <c r="C80" s="147"/>
      <c r="D80" s="147"/>
      <c r="E80" s="2"/>
      <c r="F80" s="147"/>
      <c r="G80" s="147"/>
      <c r="H80" s="147"/>
      <c r="I80" s="147"/>
      <c r="J80" s="261"/>
    </row>
    <row r="81" spans="1:10">
      <c r="A81" s="146"/>
      <c r="B81" s="147"/>
      <c r="C81" s="147"/>
      <c r="D81" s="147"/>
      <c r="E81" s="2"/>
      <c r="F81" s="147"/>
      <c r="G81" s="147"/>
      <c r="H81" s="147"/>
      <c r="I81" s="147"/>
      <c r="J81" s="261"/>
    </row>
    <row r="82" spans="1:10">
      <c r="A82" s="146"/>
      <c r="B82" s="147"/>
      <c r="C82" s="147"/>
      <c r="D82" s="147"/>
      <c r="E82" s="2"/>
      <c r="F82" s="147"/>
      <c r="G82" s="147"/>
      <c r="H82" s="147"/>
      <c r="I82" s="147"/>
      <c r="J82" s="261"/>
    </row>
    <row r="83" spans="1:10">
      <c r="A83" s="146"/>
      <c r="B83" s="147"/>
      <c r="C83" s="147"/>
      <c r="D83" s="147"/>
      <c r="E83" s="2"/>
      <c r="F83" s="147"/>
      <c r="G83" s="147"/>
      <c r="H83" s="147"/>
      <c r="I83" s="147"/>
      <c r="J83" s="261"/>
    </row>
    <row r="84" spans="1:10">
      <c r="A84" s="146"/>
      <c r="B84" s="147"/>
      <c r="C84" s="147"/>
      <c r="D84" s="147"/>
      <c r="E84" s="2"/>
      <c r="F84" s="147"/>
      <c r="G84" s="147"/>
      <c r="H84" s="147"/>
      <c r="I84" s="147"/>
      <c r="J84" s="261"/>
    </row>
    <row r="85" spans="1:10">
      <c r="A85" s="146"/>
      <c r="B85" s="147"/>
      <c r="C85" s="147"/>
      <c r="D85" s="147"/>
      <c r="E85" s="2"/>
      <c r="F85" s="147"/>
      <c r="G85" s="147"/>
      <c r="H85" s="147"/>
      <c r="I85" s="147"/>
      <c r="J85" s="261"/>
    </row>
    <row r="86" spans="1:10">
      <c r="A86" s="146"/>
      <c r="B86" s="147"/>
      <c r="C86" s="147"/>
      <c r="D86" s="147"/>
      <c r="E86" s="2"/>
      <c r="F86" s="147"/>
      <c r="G86" s="147"/>
      <c r="H86" s="147"/>
      <c r="I86" s="147"/>
      <c r="J86" s="261"/>
    </row>
    <row r="87" spans="1:10">
      <c r="A87" s="146"/>
      <c r="B87" s="147"/>
      <c r="C87" s="147"/>
      <c r="D87" s="147"/>
      <c r="E87" s="2"/>
      <c r="F87" s="147"/>
      <c r="G87" s="147"/>
      <c r="H87" s="147"/>
      <c r="I87" s="147"/>
      <c r="J87" s="261"/>
    </row>
    <row r="88" spans="1:10">
      <c r="A88" s="146"/>
      <c r="B88" s="147"/>
      <c r="C88" s="147"/>
      <c r="D88" s="147"/>
      <c r="E88" s="2"/>
      <c r="F88" s="147"/>
      <c r="G88" s="147"/>
      <c r="H88" s="147"/>
      <c r="I88" s="147"/>
      <c r="J88" s="261"/>
    </row>
    <row r="89" spans="1:10">
      <c r="A89" s="146"/>
      <c r="B89" s="147"/>
      <c r="C89" s="147"/>
      <c r="D89" s="147"/>
      <c r="E89" s="2"/>
      <c r="F89" s="147"/>
      <c r="G89" s="147"/>
      <c r="H89" s="147"/>
      <c r="I89" s="147"/>
      <c r="J89" s="261"/>
    </row>
    <row r="90" spans="1:10">
      <c r="A90" s="146"/>
      <c r="B90" s="147"/>
      <c r="C90" s="147"/>
      <c r="D90" s="147"/>
      <c r="E90" s="2"/>
      <c r="F90" s="147"/>
      <c r="G90" s="147"/>
      <c r="H90" s="147"/>
      <c r="I90" s="147"/>
      <c r="J90" s="261"/>
    </row>
    <row r="91" spans="1:10">
      <c r="A91" s="146"/>
      <c r="B91" s="147"/>
      <c r="C91" s="147"/>
      <c r="D91" s="147"/>
      <c r="E91" s="2"/>
      <c r="F91" s="147"/>
      <c r="G91" s="147"/>
      <c r="H91" s="147"/>
      <c r="I91" s="147"/>
      <c r="J91" s="261"/>
    </row>
    <row r="92" spans="1:10">
      <c r="A92" s="146"/>
      <c r="B92" s="147"/>
      <c r="C92" s="147"/>
      <c r="D92" s="147"/>
      <c r="E92" s="2"/>
      <c r="F92" s="147"/>
      <c r="G92" s="147"/>
      <c r="H92" s="147"/>
      <c r="I92" s="147"/>
      <c r="J92" s="261"/>
    </row>
    <row r="93" spans="1:10">
      <c r="A93" s="146"/>
      <c r="B93" s="147"/>
      <c r="C93" s="147"/>
      <c r="D93" s="147"/>
      <c r="E93" s="2"/>
      <c r="F93" s="147"/>
      <c r="G93" s="147"/>
      <c r="H93" s="147"/>
      <c r="I93" s="147"/>
      <c r="J93" s="261"/>
    </row>
    <row r="94" spans="1:10">
      <c r="A94" s="146"/>
      <c r="B94" s="147"/>
      <c r="C94" s="147"/>
      <c r="D94" s="147"/>
      <c r="E94" s="2"/>
      <c r="F94" s="147"/>
      <c r="G94" s="147"/>
      <c r="H94" s="147"/>
      <c r="I94" s="147"/>
      <c r="J94" s="261"/>
    </row>
    <row r="95" spans="1:10">
      <c r="A95" s="146"/>
      <c r="B95" s="147"/>
      <c r="C95" s="147"/>
      <c r="D95" s="147"/>
      <c r="E95" s="2"/>
      <c r="F95" s="147"/>
      <c r="G95" s="147"/>
      <c r="H95" s="147"/>
      <c r="I95" s="147"/>
      <c r="J95" s="261"/>
    </row>
    <row r="96" spans="1:10">
      <c r="A96" s="146"/>
      <c r="B96" s="147"/>
      <c r="C96" s="147"/>
      <c r="D96" s="147"/>
      <c r="E96" s="2"/>
      <c r="F96" s="147"/>
      <c r="G96" s="147"/>
      <c r="H96" s="147"/>
      <c r="I96" s="147"/>
      <c r="J96" s="261"/>
    </row>
    <row r="97" spans="1:10">
      <c r="A97" s="146"/>
      <c r="B97" s="147"/>
      <c r="C97" s="147"/>
      <c r="D97" s="147"/>
      <c r="E97" s="2"/>
      <c r="F97" s="147"/>
      <c r="G97" s="147"/>
      <c r="H97" s="147"/>
      <c r="I97" s="147"/>
      <c r="J97" s="261"/>
    </row>
    <row r="98" spans="1:10">
      <c r="A98" s="146"/>
      <c r="B98" s="147"/>
      <c r="C98" s="147"/>
      <c r="D98" s="147"/>
      <c r="E98" s="2"/>
      <c r="F98" s="147"/>
      <c r="G98" s="147"/>
      <c r="H98" s="147"/>
      <c r="I98" s="147"/>
      <c r="J98" s="261"/>
    </row>
    <row r="99" spans="1:10">
      <c r="A99" s="146"/>
      <c r="B99" s="147"/>
      <c r="C99" s="147"/>
      <c r="D99" s="147"/>
      <c r="E99" s="2"/>
      <c r="F99" s="147"/>
      <c r="G99" s="147"/>
      <c r="H99" s="147"/>
      <c r="I99" s="147"/>
      <c r="J99" s="261"/>
    </row>
    <row r="100" spans="1:10">
      <c r="A100" s="146"/>
      <c r="B100" s="147"/>
      <c r="C100" s="147"/>
      <c r="D100" s="147"/>
      <c r="E100" s="2"/>
      <c r="F100" s="147"/>
      <c r="G100" s="147"/>
      <c r="H100" s="147"/>
      <c r="I100" s="147"/>
      <c r="J100" s="261"/>
    </row>
    <row r="101" spans="1:10">
      <c r="A101" s="146"/>
      <c r="B101" s="147"/>
      <c r="C101" s="147"/>
      <c r="D101" s="147"/>
      <c r="E101" s="2"/>
      <c r="F101" s="147"/>
      <c r="G101" s="147"/>
      <c r="H101" s="147"/>
      <c r="I101" s="147"/>
      <c r="J101" s="261"/>
    </row>
    <row r="102" spans="1:10" ht="16" thickBot="1">
      <c r="A102" s="272"/>
      <c r="B102" s="273"/>
      <c r="C102" s="343"/>
      <c r="D102" s="343"/>
      <c r="E102" s="343"/>
      <c r="F102" s="343"/>
      <c r="G102" s="343"/>
      <c r="H102" s="343"/>
      <c r="I102" s="343"/>
      <c r="J102" s="344"/>
    </row>
    <row r="103" spans="1:10">
      <c r="A103" s="153"/>
      <c r="B103" s="2"/>
      <c r="C103" s="2"/>
      <c r="D103" s="2"/>
      <c r="E103" s="2"/>
      <c r="F103" s="2"/>
      <c r="G103" s="2"/>
      <c r="H103" s="2"/>
      <c r="I103" s="2"/>
      <c r="J103" s="282" t="s">
        <v>1652</v>
      </c>
    </row>
    <row r="104" spans="1:10">
      <c r="A104" s="62"/>
      <c r="B104" s="62"/>
      <c r="C104" s="271"/>
      <c r="D104" s="271"/>
      <c r="E104" s="62"/>
      <c r="F104" s="62"/>
      <c r="G104" s="62"/>
      <c r="H104" s="62"/>
      <c r="I104" s="62"/>
      <c r="J104" s="62"/>
    </row>
    <row r="105" spans="1:10">
      <c r="A105" s="128">
        <v>42</v>
      </c>
      <c r="B105" s="128"/>
      <c r="C105" s="128"/>
      <c r="D105" s="128"/>
      <c r="E105" s="128"/>
      <c r="F105" s="128"/>
      <c r="G105" s="128"/>
      <c r="H105" s="128"/>
      <c r="I105" s="128"/>
      <c r="J105" s="128"/>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O116"/>
  <sheetViews>
    <sheetView defaultGridColor="0" colorId="22" zoomScale="75" zoomScaleNormal="75" workbookViewId="0">
      <selection activeCell="H93" sqref="H93"/>
    </sheetView>
  </sheetViews>
  <sheetFormatPr defaultColWidth="9.84375" defaultRowHeight="15.5"/>
  <cols>
    <col min="1" max="1" width="4.84375" style="126" customWidth="1"/>
    <col min="2" max="2" width="60.84375" style="126" customWidth="1"/>
    <col min="3" max="3" width="15.84375" style="126" customWidth="1"/>
    <col min="4" max="4" width="6.84375" style="126" customWidth="1"/>
    <col min="5" max="7" width="12.84375" style="126" customWidth="1"/>
    <col min="8" max="8" width="27.84375" style="126" customWidth="1"/>
    <col min="9" max="16384" width="9.84375" style="126"/>
  </cols>
  <sheetData>
    <row r="1" spans="1:15" ht="16" thickBot="1">
      <c r="A1" s="61" t="str">
        <f>'Data Sheet'!A58</f>
        <v>Annual Report of VERIZON NEW YORK INC.                                                                 For the period ending DECEMBER 31, 2021</v>
      </c>
      <c r="B1" s="62"/>
      <c r="C1" s="62"/>
      <c r="D1" s="62"/>
      <c r="E1" s="62"/>
      <c r="F1" s="62"/>
      <c r="G1" s="62"/>
      <c r="H1" s="62"/>
      <c r="I1" s="62"/>
      <c r="J1" s="62"/>
      <c r="K1" s="62"/>
      <c r="L1" s="62"/>
      <c r="M1" s="62"/>
      <c r="N1" s="62"/>
      <c r="O1" s="62"/>
    </row>
    <row r="2" spans="1:15">
      <c r="A2" s="63"/>
      <c r="B2" s="348"/>
      <c r="C2" s="348"/>
      <c r="D2" s="348"/>
      <c r="E2" s="348"/>
      <c r="F2" s="348"/>
      <c r="G2" s="348"/>
      <c r="H2" s="349"/>
      <c r="I2" s="62"/>
      <c r="J2" s="62"/>
      <c r="K2" s="62"/>
      <c r="L2" s="62"/>
      <c r="M2" s="62"/>
      <c r="N2" s="62"/>
      <c r="O2" s="62"/>
    </row>
    <row r="3" spans="1:15">
      <c r="A3" s="386"/>
      <c r="B3" s="158" t="s">
        <v>2029</v>
      </c>
      <c r="C3" s="101"/>
      <c r="D3" s="101"/>
      <c r="E3" s="101"/>
      <c r="F3" s="101"/>
      <c r="G3" s="101"/>
      <c r="H3" s="144"/>
      <c r="I3" s="62"/>
      <c r="J3" s="62"/>
      <c r="K3" s="62"/>
      <c r="L3" s="62"/>
      <c r="M3" s="62"/>
      <c r="N3" s="62"/>
      <c r="O3" s="62"/>
    </row>
    <row r="4" spans="1:15">
      <c r="A4" s="386"/>
      <c r="B4" s="158"/>
      <c r="C4" s="101"/>
      <c r="D4" s="101"/>
      <c r="E4" s="101"/>
      <c r="F4" s="101"/>
      <c r="G4" s="101"/>
      <c r="H4" s="144"/>
      <c r="I4" s="62"/>
      <c r="J4" s="62"/>
      <c r="K4" s="62"/>
      <c r="L4" s="62"/>
      <c r="M4" s="62"/>
      <c r="N4" s="62"/>
      <c r="O4" s="62"/>
    </row>
    <row r="5" spans="1:15">
      <c r="A5" s="397" t="s">
        <v>1998</v>
      </c>
      <c r="B5" s="62" t="s">
        <v>2030</v>
      </c>
      <c r="C5" s="62"/>
      <c r="D5" s="62"/>
      <c r="E5" s="62"/>
      <c r="F5" s="62"/>
      <c r="G5" s="62"/>
      <c r="H5" s="70"/>
      <c r="I5" s="62"/>
      <c r="J5" s="62"/>
      <c r="K5" s="62"/>
      <c r="L5" s="62"/>
      <c r="M5" s="62"/>
      <c r="N5" s="62"/>
      <c r="O5" s="62"/>
    </row>
    <row r="6" spans="1:15">
      <c r="A6" s="69"/>
      <c r="B6" s="62" t="s">
        <v>2031</v>
      </c>
      <c r="C6" s="62"/>
      <c r="D6" s="62"/>
      <c r="E6" s="62"/>
      <c r="F6" s="62"/>
      <c r="G6" s="62"/>
      <c r="H6" s="70"/>
      <c r="I6" s="62"/>
      <c r="J6" s="62"/>
      <c r="K6" s="62"/>
      <c r="L6" s="62"/>
      <c r="M6" s="62"/>
      <c r="N6" s="62"/>
      <c r="O6" s="62"/>
    </row>
    <row r="7" spans="1:15">
      <c r="A7" s="69"/>
      <c r="B7" s="62"/>
      <c r="C7" s="62"/>
      <c r="D7" s="62"/>
      <c r="E7" s="62"/>
      <c r="F7" s="62"/>
      <c r="G7" s="62"/>
      <c r="H7" s="70"/>
      <c r="I7" s="62"/>
      <c r="J7" s="62"/>
      <c r="K7" s="62"/>
      <c r="L7" s="62"/>
      <c r="M7" s="62"/>
      <c r="N7" s="62"/>
      <c r="O7" s="62"/>
    </row>
    <row r="8" spans="1:15">
      <c r="A8" s="397" t="s">
        <v>2012</v>
      </c>
      <c r="B8" s="62" t="s">
        <v>2032</v>
      </c>
      <c r="C8" s="62"/>
      <c r="D8" s="62"/>
      <c r="E8" s="62"/>
      <c r="F8" s="62"/>
      <c r="G8" s="62"/>
      <c r="H8" s="70"/>
      <c r="I8" s="62"/>
      <c r="J8" s="62"/>
      <c r="K8" s="62"/>
      <c r="L8" s="62"/>
      <c r="M8" s="62"/>
      <c r="N8" s="62"/>
      <c r="O8" s="62"/>
    </row>
    <row r="9" spans="1:15">
      <c r="A9" s="69"/>
      <c r="B9" s="62" t="s">
        <v>2033</v>
      </c>
      <c r="C9" s="62"/>
      <c r="D9" s="62"/>
      <c r="E9" s="62"/>
      <c r="F9" s="62"/>
      <c r="G9" s="62"/>
      <c r="H9" s="70"/>
      <c r="I9" s="62"/>
      <c r="J9" s="62"/>
      <c r="K9" s="62"/>
      <c r="L9" s="62"/>
      <c r="M9" s="62"/>
      <c r="N9" s="62"/>
      <c r="O9" s="62"/>
    </row>
    <row r="10" spans="1:15">
      <c r="A10" s="69"/>
      <c r="B10" s="62"/>
      <c r="C10" s="62"/>
      <c r="D10" s="62"/>
      <c r="E10" s="62"/>
      <c r="F10" s="62"/>
      <c r="G10" s="62"/>
      <c r="H10" s="70"/>
      <c r="I10" s="62"/>
      <c r="J10" s="62"/>
      <c r="K10" s="62"/>
      <c r="L10" s="62"/>
      <c r="M10" s="62"/>
      <c r="N10" s="62"/>
      <c r="O10" s="62"/>
    </row>
    <row r="11" spans="1:15">
      <c r="A11" s="200"/>
      <c r="B11" s="170"/>
      <c r="C11" s="171" t="s">
        <v>1049</v>
      </c>
      <c r="D11" s="170"/>
      <c r="E11" s="171" t="s">
        <v>262</v>
      </c>
      <c r="F11" s="171" t="s">
        <v>262</v>
      </c>
      <c r="G11" s="171" t="s">
        <v>1209</v>
      </c>
      <c r="H11" s="172" t="s">
        <v>1049</v>
      </c>
      <c r="I11" s="62"/>
      <c r="J11" s="62"/>
      <c r="K11" s="62"/>
      <c r="L11" s="62"/>
      <c r="M11" s="62"/>
      <c r="N11" s="62"/>
      <c r="O11" s="62"/>
    </row>
    <row r="12" spans="1:15">
      <c r="A12" s="87" t="s">
        <v>35</v>
      </c>
      <c r="B12" s="173" t="s">
        <v>2034</v>
      </c>
      <c r="C12" s="173" t="s">
        <v>370</v>
      </c>
      <c r="D12" s="173" t="s">
        <v>2035</v>
      </c>
      <c r="E12" s="173" t="s">
        <v>52</v>
      </c>
      <c r="F12" s="173" t="s">
        <v>52</v>
      </c>
      <c r="G12" s="173" t="s">
        <v>1531</v>
      </c>
      <c r="H12" s="134" t="s">
        <v>1051</v>
      </c>
      <c r="I12" s="62"/>
      <c r="J12" s="62"/>
      <c r="K12" s="62"/>
      <c r="L12" s="62"/>
      <c r="M12" s="62"/>
      <c r="N12" s="62"/>
      <c r="O12" s="62"/>
    </row>
    <row r="13" spans="1:15">
      <c r="A13" s="87" t="s">
        <v>47</v>
      </c>
      <c r="B13" s="165"/>
      <c r="C13" s="173" t="s">
        <v>2342</v>
      </c>
      <c r="D13" s="173" t="s">
        <v>2028</v>
      </c>
      <c r="E13" s="173" t="s">
        <v>2036</v>
      </c>
      <c r="F13" s="173" t="s">
        <v>2037</v>
      </c>
      <c r="G13" s="173" t="s">
        <v>1533</v>
      </c>
      <c r="H13" s="134" t="s">
        <v>52</v>
      </c>
      <c r="I13" s="62"/>
      <c r="J13" s="62"/>
      <c r="K13" s="62"/>
      <c r="L13" s="62"/>
      <c r="M13" s="62"/>
      <c r="N13" s="62"/>
      <c r="O13" s="62"/>
    </row>
    <row r="14" spans="1:15">
      <c r="A14" s="93"/>
      <c r="B14" s="173" t="s">
        <v>462</v>
      </c>
      <c r="C14" s="173" t="s">
        <v>463</v>
      </c>
      <c r="D14" s="173" t="s">
        <v>464</v>
      </c>
      <c r="E14" s="173" t="s">
        <v>61</v>
      </c>
      <c r="F14" s="173" t="s">
        <v>62</v>
      </c>
      <c r="G14" s="173" t="s">
        <v>63</v>
      </c>
      <c r="H14" s="134" t="s">
        <v>64</v>
      </c>
      <c r="I14" s="62"/>
      <c r="J14" s="62"/>
      <c r="K14" s="62"/>
      <c r="L14" s="62"/>
      <c r="M14" s="62"/>
      <c r="N14" s="62"/>
      <c r="O14" s="62"/>
    </row>
    <row r="15" spans="1:15">
      <c r="A15" s="200"/>
      <c r="B15" s="398" t="s">
        <v>2038</v>
      </c>
      <c r="C15" s="170"/>
      <c r="D15" s="170"/>
      <c r="E15" s="170"/>
      <c r="F15" s="170"/>
      <c r="G15" s="170"/>
      <c r="H15" s="269"/>
      <c r="I15" s="62"/>
      <c r="J15" s="62"/>
      <c r="K15" s="62"/>
      <c r="L15" s="62"/>
      <c r="M15" s="62"/>
      <c r="N15" s="62"/>
      <c r="O15" s="62"/>
    </row>
    <row r="16" spans="1:15">
      <c r="A16" s="93"/>
      <c r="B16" s="388" t="s">
        <v>2039</v>
      </c>
      <c r="C16" s="264"/>
      <c r="D16" s="399"/>
      <c r="E16" s="264"/>
      <c r="F16" s="264"/>
      <c r="G16" s="264"/>
      <c r="H16" s="270"/>
      <c r="I16" s="62"/>
      <c r="J16" s="62"/>
      <c r="K16" s="62"/>
      <c r="L16" s="62"/>
      <c r="M16" s="62"/>
      <c r="N16" s="62"/>
      <c r="O16" s="62"/>
    </row>
    <row r="17" spans="1:15">
      <c r="A17" s="93">
        <v>1</v>
      </c>
      <c r="B17" s="844"/>
      <c r="C17" s="806">
        <v>0</v>
      </c>
      <c r="D17" s="803"/>
      <c r="E17" s="806">
        <v>0</v>
      </c>
      <c r="F17" s="806">
        <v>0</v>
      </c>
      <c r="G17" s="806">
        <v>0</v>
      </c>
      <c r="H17" s="270">
        <f t="shared" ref="H17:H24" si="0">C17+E17-F17+G17</f>
        <v>0</v>
      </c>
      <c r="I17" s="62"/>
      <c r="J17" s="62"/>
      <c r="K17" s="62"/>
      <c r="L17" s="62"/>
      <c r="M17" s="62"/>
      <c r="N17" s="62"/>
      <c r="O17" s="62"/>
    </row>
    <row r="18" spans="1:15">
      <c r="A18" s="93">
        <f t="shared" ref="A18:A25" si="1">A17+1</f>
        <v>2</v>
      </c>
      <c r="B18" s="844"/>
      <c r="C18" s="804"/>
      <c r="D18" s="804"/>
      <c r="E18" s="804"/>
      <c r="F18" s="804"/>
      <c r="G18" s="804"/>
      <c r="H18" s="237">
        <f t="shared" si="0"/>
        <v>0</v>
      </c>
      <c r="I18" s="62"/>
      <c r="J18" s="62"/>
      <c r="K18" s="62"/>
      <c r="L18" s="62"/>
      <c r="M18" s="62"/>
      <c r="N18" s="62"/>
      <c r="O18" s="62"/>
    </row>
    <row r="19" spans="1:15">
      <c r="A19" s="93">
        <f t="shared" si="1"/>
        <v>3</v>
      </c>
      <c r="B19" s="844"/>
      <c r="C19" s="804"/>
      <c r="D19" s="804"/>
      <c r="E19" s="804"/>
      <c r="F19" s="804"/>
      <c r="G19" s="804"/>
      <c r="H19" s="237">
        <f t="shared" si="0"/>
        <v>0</v>
      </c>
      <c r="I19" s="62"/>
      <c r="J19" s="62"/>
      <c r="K19" s="62"/>
      <c r="L19" s="62"/>
      <c r="M19" s="62"/>
      <c r="N19" s="62"/>
      <c r="O19" s="62"/>
    </row>
    <row r="20" spans="1:15">
      <c r="A20" s="93">
        <f t="shared" si="1"/>
        <v>4</v>
      </c>
      <c r="B20" s="844"/>
      <c r="C20" s="804"/>
      <c r="D20" s="804"/>
      <c r="E20" s="804"/>
      <c r="F20" s="804"/>
      <c r="G20" s="804"/>
      <c r="H20" s="237">
        <f t="shared" si="0"/>
        <v>0</v>
      </c>
      <c r="I20" s="62"/>
      <c r="J20" s="62"/>
      <c r="K20" s="62"/>
      <c r="L20" s="62"/>
      <c r="M20" s="62"/>
      <c r="N20" s="62"/>
      <c r="O20" s="62"/>
    </row>
    <row r="21" spans="1:15">
      <c r="A21" s="93">
        <f t="shared" si="1"/>
        <v>5</v>
      </c>
      <c r="B21" s="844"/>
      <c r="C21" s="804"/>
      <c r="D21" s="804"/>
      <c r="E21" s="804"/>
      <c r="F21" s="804"/>
      <c r="G21" s="804"/>
      <c r="H21" s="237">
        <f t="shared" si="0"/>
        <v>0</v>
      </c>
      <c r="I21" s="62"/>
      <c r="J21" s="62"/>
      <c r="K21" s="62"/>
      <c r="L21" s="62"/>
      <c r="M21" s="62"/>
      <c r="N21" s="62"/>
      <c r="O21" s="62"/>
    </row>
    <row r="22" spans="1:15">
      <c r="A22" s="93">
        <f t="shared" si="1"/>
        <v>6</v>
      </c>
      <c r="B22" s="844"/>
      <c r="C22" s="804"/>
      <c r="D22" s="804"/>
      <c r="E22" s="804"/>
      <c r="F22" s="804"/>
      <c r="G22" s="804"/>
      <c r="H22" s="237">
        <f t="shared" si="0"/>
        <v>0</v>
      </c>
      <c r="I22" s="62"/>
      <c r="J22" s="62"/>
      <c r="K22" s="62"/>
      <c r="L22" s="62"/>
      <c r="M22" s="62"/>
      <c r="N22" s="62"/>
      <c r="O22" s="62"/>
    </row>
    <row r="23" spans="1:15">
      <c r="A23" s="93">
        <f t="shared" si="1"/>
        <v>7</v>
      </c>
      <c r="B23" s="844"/>
      <c r="C23" s="804"/>
      <c r="D23" s="804"/>
      <c r="E23" s="804"/>
      <c r="F23" s="804"/>
      <c r="G23" s="804"/>
      <c r="H23" s="237">
        <f t="shared" si="0"/>
        <v>0</v>
      </c>
      <c r="I23" s="62"/>
      <c r="J23" s="62"/>
      <c r="K23" s="62"/>
      <c r="L23" s="62"/>
      <c r="M23" s="62"/>
      <c r="N23" s="62"/>
      <c r="O23" s="62"/>
    </row>
    <row r="24" spans="1:15">
      <c r="A24" s="93">
        <f t="shared" si="1"/>
        <v>8</v>
      </c>
      <c r="B24" s="844"/>
      <c r="C24" s="804"/>
      <c r="D24" s="804"/>
      <c r="E24" s="804"/>
      <c r="F24" s="804"/>
      <c r="G24" s="804"/>
      <c r="H24" s="237">
        <f t="shared" si="0"/>
        <v>0</v>
      </c>
      <c r="I24" s="62"/>
      <c r="J24" s="62"/>
      <c r="K24" s="62"/>
      <c r="L24" s="62"/>
      <c r="M24" s="62"/>
      <c r="N24" s="62"/>
      <c r="O24" s="62"/>
    </row>
    <row r="25" spans="1:15">
      <c r="A25" s="93">
        <f t="shared" si="1"/>
        <v>9</v>
      </c>
      <c r="B25" s="389" t="s">
        <v>46</v>
      </c>
      <c r="C25" s="387">
        <f>SUM(C17:C24)</f>
        <v>0</v>
      </c>
      <c r="D25" s="399">
        <v>7250</v>
      </c>
      <c r="E25" s="387">
        <f>SUM(E17:E24)</f>
        <v>0</v>
      </c>
      <c r="F25" s="387">
        <f>SUM(F17:F24)</f>
        <v>0</v>
      </c>
      <c r="G25" s="387">
        <f>SUM(G17:G24)</f>
        <v>0</v>
      </c>
      <c r="H25" s="384">
        <f>SUM(H17:H24)</f>
        <v>0</v>
      </c>
      <c r="I25" s="62"/>
      <c r="J25" s="62"/>
      <c r="K25" s="62"/>
      <c r="L25" s="62"/>
      <c r="M25" s="62"/>
      <c r="N25" s="62"/>
      <c r="O25" s="62"/>
    </row>
    <row r="26" spans="1:15">
      <c r="A26" s="93"/>
      <c r="B26" s="388" t="s">
        <v>2040</v>
      </c>
      <c r="C26" s="842"/>
      <c r="D26" s="844"/>
      <c r="E26" s="842"/>
      <c r="F26" s="842"/>
      <c r="G26" s="842"/>
      <c r="H26" s="269"/>
      <c r="I26" s="62"/>
      <c r="J26" s="62"/>
      <c r="K26" s="62"/>
      <c r="L26" s="62"/>
      <c r="M26" s="62"/>
      <c r="N26" s="62"/>
      <c r="O26" s="62"/>
    </row>
    <row r="27" spans="1:15">
      <c r="A27" s="93">
        <f>A25+1</f>
        <v>10</v>
      </c>
      <c r="B27" s="844"/>
      <c r="C27" s="806"/>
      <c r="D27" s="803"/>
      <c r="E27" s="806"/>
      <c r="F27" s="806"/>
      <c r="G27" s="806"/>
      <c r="H27" s="270">
        <f t="shared" ref="H27:H34" si="2">C27+E27-F27+G27</f>
        <v>0</v>
      </c>
      <c r="I27" s="62"/>
      <c r="J27" s="62"/>
      <c r="K27" s="62"/>
      <c r="L27" s="62"/>
      <c r="M27" s="62"/>
      <c r="N27" s="62"/>
      <c r="O27" s="62"/>
    </row>
    <row r="28" spans="1:15">
      <c r="A28" s="93">
        <f t="shared" ref="A28:A36" si="3">A27+1</f>
        <v>11</v>
      </c>
      <c r="B28" s="844"/>
      <c r="C28" s="804"/>
      <c r="D28" s="804"/>
      <c r="E28" s="804"/>
      <c r="F28" s="804"/>
      <c r="G28" s="804"/>
      <c r="H28" s="237">
        <f t="shared" si="2"/>
        <v>0</v>
      </c>
      <c r="I28" s="62"/>
      <c r="J28" s="62"/>
      <c r="K28" s="62"/>
      <c r="L28" s="62"/>
      <c r="M28" s="62"/>
      <c r="N28" s="62"/>
      <c r="O28" s="62"/>
    </row>
    <row r="29" spans="1:15">
      <c r="A29" s="93">
        <f t="shared" si="3"/>
        <v>12</v>
      </c>
      <c r="B29" s="844"/>
      <c r="C29" s="804"/>
      <c r="D29" s="804"/>
      <c r="E29" s="804"/>
      <c r="F29" s="804"/>
      <c r="G29" s="804"/>
      <c r="H29" s="237">
        <f t="shared" si="2"/>
        <v>0</v>
      </c>
      <c r="I29" s="62"/>
      <c r="J29" s="62"/>
      <c r="K29" s="62"/>
      <c r="L29" s="62"/>
      <c r="M29" s="62"/>
      <c r="N29" s="62"/>
      <c r="O29" s="62"/>
    </row>
    <row r="30" spans="1:15">
      <c r="A30" s="93">
        <f t="shared" si="3"/>
        <v>13</v>
      </c>
      <c r="B30" s="844"/>
      <c r="C30" s="804"/>
      <c r="D30" s="804"/>
      <c r="E30" s="804"/>
      <c r="F30" s="804"/>
      <c r="G30" s="804"/>
      <c r="H30" s="237">
        <f t="shared" si="2"/>
        <v>0</v>
      </c>
      <c r="I30" s="62"/>
      <c r="J30" s="62"/>
      <c r="K30" s="62"/>
      <c r="L30" s="62"/>
      <c r="M30" s="62"/>
      <c r="N30" s="62"/>
      <c r="O30" s="62"/>
    </row>
    <row r="31" spans="1:15">
      <c r="A31" s="93">
        <f t="shared" si="3"/>
        <v>14</v>
      </c>
      <c r="B31" s="844"/>
      <c r="C31" s="804"/>
      <c r="D31" s="804"/>
      <c r="E31" s="804"/>
      <c r="F31" s="804"/>
      <c r="G31" s="804"/>
      <c r="H31" s="237">
        <f t="shared" si="2"/>
        <v>0</v>
      </c>
      <c r="I31" s="62"/>
      <c r="J31" s="62"/>
      <c r="K31" s="62"/>
      <c r="L31" s="62"/>
      <c r="M31" s="62"/>
      <c r="N31" s="62"/>
      <c r="O31" s="62"/>
    </row>
    <row r="32" spans="1:15">
      <c r="A32" s="93">
        <f t="shared" si="3"/>
        <v>15</v>
      </c>
      <c r="B32" s="844"/>
      <c r="C32" s="804"/>
      <c r="D32" s="804"/>
      <c r="E32" s="804"/>
      <c r="F32" s="804"/>
      <c r="G32" s="804"/>
      <c r="H32" s="237">
        <f t="shared" si="2"/>
        <v>0</v>
      </c>
      <c r="I32" s="62"/>
      <c r="J32" s="62"/>
      <c r="K32" s="62"/>
      <c r="L32" s="62"/>
      <c r="M32" s="62"/>
      <c r="N32" s="62"/>
      <c r="O32" s="62"/>
    </row>
    <row r="33" spans="1:15">
      <c r="A33" s="93">
        <f t="shared" si="3"/>
        <v>16</v>
      </c>
      <c r="B33" s="844"/>
      <c r="C33" s="804"/>
      <c r="D33" s="804"/>
      <c r="E33" s="804"/>
      <c r="F33" s="804"/>
      <c r="G33" s="804"/>
      <c r="H33" s="237">
        <f t="shared" si="2"/>
        <v>0</v>
      </c>
      <c r="I33" s="62"/>
      <c r="J33" s="62"/>
      <c r="K33" s="62"/>
      <c r="L33" s="62"/>
      <c r="M33" s="62"/>
      <c r="N33" s="62"/>
      <c r="O33" s="62"/>
    </row>
    <row r="34" spans="1:15">
      <c r="A34" s="93">
        <f t="shared" si="3"/>
        <v>17</v>
      </c>
      <c r="B34" s="844"/>
      <c r="C34" s="804"/>
      <c r="D34" s="804"/>
      <c r="E34" s="804"/>
      <c r="F34" s="804"/>
      <c r="G34" s="804"/>
      <c r="H34" s="237">
        <f t="shared" si="2"/>
        <v>0</v>
      </c>
      <c r="I34" s="62"/>
      <c r="J34" s="62"/>
      <c r="K34" s="62"/>
      <c r="L34" s="62"/>
      <c r="M34" s="62"/>
      <c r="N34" s="62"/>
      <c r="O34" s="62"/>
    </row>
    <row r="35" spans="1:15">
      <c r="A35" s="93">
        <f t="shared" si="3"/>
        <v>18</v>
      </c>
      <c r="B35" s="847" t="s">
        <v>46</v>
      </c>
      <c r="C35" s="387">
        <f>SUM(C27:C34)</f>
        <v>0</v>
      </c>
      <c r="D35" s="399">
        <v>7250</v>
      </c>
      <c r="E35" s="387">
        <f>SUM(E27:E34)</f>
        <v>0</v>
      </c>
      <c r="F35" s="387">
        <f>SUM(F27:F34)</f>
        <v>0</v>
      </c>
      <c r="G35" s="387">
        <f>SUM(G27:G34)</f>
        <v>0</v>
      </c>
      <c r="H35" s="384">
        <f>SUM(H27:H34)</f>
        <v>0</v>
      </c>
      <c r="I35" s="62"/>
      <c r="J35" s="62"/>
      <c r="K35" s="62"/>
      <c r="L35" s="62"/>
      <c r="M35" s="62"/>
      <c r="N35" s="62"/>
      <c r="O35" s="62"/>
    </row>
    <row r="36" spans="1:15">
      <c r="A36" s="93">
        <f t="shared" si="3"/>
        <v>19</v>
      </c>
      <c r="B36" s="388" t="s">
        <v>2041</v>
      </c>
      <c r="C36" s="390">
        <f>C25+C35</f>
        <v>0</v>
      </c>
      <c r="D36" s="399"/>
      <c r="E36" s="390">
        <f>E25+E35</f>
        <v>0</v>
      </c>
      <c r="F36" s="390">
        <f>F25+F35</f>
        <v>0</v>
      </c>
      <c r="G36" s="390">
        <f>G25+G35</f>
        <v>0</v>
      </c>
      <c r="H36" s="391">
        <f>H25+H35</f>
        <v>0</v>
      </c>
      <c r="I36" s="62"/>
      <c r="J36" s="62"/>
      <c r="K36" s="62"/>
      <c r="L36" s="62"/>
      <c r="M36" s="62"/>
      <c r="N36" s="62"/>
      <c r="O36" s="62"/>
    </row>
    <row r="37" spans="1:15">
      <c r="A37" s="93"/>
      <c r="B37" s="165"/>
      <c r="C37" s="264"/>
      <c r="D37" s="399"/>
      <c r="E37" s="264"/>
      <c r="F37" s="264"/>
      <c r="G37" s="264"/>
      <c r="H37" s="270"/>
      <c r="I37" s="62"/>
      <c r="J37" s="62"/>
      <c r="K37" s="62"/>
      <c r="L37" s="62"/>
      <c r="M37" s="62"/>
      <c r="N37" s="62"/>
      <c r="O37" s="62"/>
    </row>
    <row r="38" spans="1:15">
      <c r="A38" s="93"/>
      <c r="B38" s="388" t="s">
        <v>2042</v>
      </c>
      <c r="C38" s="165"/>
      <c r="D38" s="399"/>
      <c r="E38" s="165"/>
      <c r="F38" s="165"/>
      <c r="G38" s="165"/>
      <c r="H38" s="70"/>
      <c r="I38" s="62"/>
      <c r="J38" s="62"/>
      <c r="K38" s="62"/>
      <c r="L38" s="62"/>
      <c r="M38" s="62"/>
      <c r="N38" s="62"/>
      <c r="O38" s="62"/>
    </row>
    <row r="39" spans="1:15">
      <c r="A39" s="93"/>
      <c r="B39" s="388" t="s">
        <v>2039</v>
      </c>
      <c r="C39" s="844"/>
      <c r="D39" s="803"/>
      <c r="E39" s="844"/>
      <c r="F39" s="844"/>
      <c r="G39" s="844"/>
      <c r="H39" s="270"/>
      <c r="I39" s="62"/>
      <c r="J39" s="62"/>
      <c r="K39" s="62"/>
      <c r="L39" s="62"/>
      <c r="M39" s="62"/>
      <c r="N39" s="62"/>
      <c r="O39" s="62"/>
    </row>
    <row r="40" spans="1:15">
      <c r="A40" s="93">
        <f>A36+1</f>
        <v>20</v>
      </c>
      <c r="B40" s="844"/>
      <c r="C40" s="806"/>
      <c r="D40" s="806"/>
      <c r="E40" s="806"/>
      <c r="F40" s="806"/>
      <c r="G40" s="806"/>
      <c r="H40" s="270">
        <f t="shared" ref="H40:H47" si="4">C40+E40-F40+G40</f>
        <v>0</v>
      </c>
      <c r="I40" s="271"/>
      <c r="J40" s="271"/>
      <c r="K40" s="271"/>
      <c r="L40" s="271"/>
      <c r="M40" s="271"/>
      <c r="N40" s="271"/>
      <c r="O40" s="271"/>
    </row>
    <row r="41" spans="1:15">
      <c r="A41" s="93">
        <f t="shared" ref="A41:A48" si="5">A40+1</f>
        <v>21</v>
      </c>
      <c r="B41" s="844"/>
      <c r="C41" s="804"/>
      <c r="D41" s="804"/>
      <c r="E41" s="804"/>
      <c r="F41" s="804"/>
      <c r="G41" s="804"/>
      <c r="H41" s="237">
        <f t="shared" si="4"/>
        <v>0</v>
      </c>
      <c r="I41" s="271"/>
      <c r="J41" s="271"/>
      <c r="K41" s="271"/>
      <c r="L41" s="271"/>
      <c r="M41" s="271"/>
      <c r="N41" s="271"/>
      <c r="O41" s="271"/>
    </row>
    <row r="42" spans="1:15">
      <c r="A42" s="93">
        <f t="shared" si="5"/>
        <v>22</v>
      </c>
      <c r="B42" s="844"/>
      <c r="C42" s="804"/>
      <c r="D42" s="804"/>
      <c r="E42" s="804"/>
      <c r="F42" s="804"/>
      <c r="G42" s="804"/>
      <c r="H42" s="237">
        <f t="shared" si="4"/>
        <v>0</v>
      </c>
      <c r="I42" s="271"/>
      <c r="J42" s="271"/>
      <c r="K42" s="271"/>
      <c r="L42" s="271"/>
      <c r="M42" s="271"/>
      <c r="N42" s="271"/>
      <c r="O42" s="271"/>
    </row>
    <row r="43" spans="1:15">
      <c r="A43" s="93">
        <f t="shared" si="5"/>
        <v>23</v>
      </c>
      <c r="B43" s="844"/>
      <c r="C43" s="804"/>
      <c r="D43" s="804"/>
      <c r="E43" s="804"/>
      <c r="F43" s="804"/>
      <c r="G43" s="804"/>
      <c r="H43" s="237">
        <f t="shared" si="4"/>
        <v>0</v>
      </c>
      <c r="I43" s="271"/>
      <c r="J43" s="271"/>
      <c r="K43" s="271"/>
      <c r="L43" s="271"/>
      <c r="M43" s="271"/>
      <c r="N43" s="271"/>
      <c r="O43" s="271"/>
    </row>
    <row r="44" spans="1:15">
      <c r="A44" s="93">
        <f t="shared" si="5"/>
        <v>24</v>
      </c>
      <c r="B44" s="844"/>
      <c r="C44" s="804"/>
      <c r="D44" s="804"/>
      <c r="E44" s="804"/>
      <c r="F44" s="804"/>
      <c r="G44" s="804"/>
      <c r="H44" s="237">
        <f t="shared" si="4"/>
        <v>0</v>
      </c>
      <c r="I44" s="271"/>
      <c r="J44" s="271"/>
      <c r="K44" s="271"/>
      <c r="L44" s="271"/>
      <c r="M44" s="271"/>
      <c r="N44" s="271"/>
      <c r="O44" s="271"/>
    </row>
    <row r="45" spans="1:15">
      <c r="A45" s="93">
        <f t="shared" si="5"/>
        <v>25</v>
      </c>
      <c r="B45" s="844"/>
      <c r="C45" s="804"/>
      <c r="D45" s="804"/>
      <c r="E45" s="804"/>
      <c r="F45" s="804"/>
      <c r="G45" s="804"/>
      <c r="H45" s="237">
        <f t="shared" si="4"/>
        <v>0</v>
      </c>
      <c r="I45" s="62"/>
      <c r="J45" s="62"/>
      <c r="K45" s="62"/>
      <c r="L45" s="62"/>
      <c r="M45" s="62"/>
      <c r="N45" s="62"/>
      <c r="O45" s="62"/>
    </row>
    <row r="46" spans="1:15">
      <c r="A46" s="93">
        <f t="shared" si="5"/>
        <v>26</v>
      </c>
      <c r="B46" s="844"/>
      <c r="C46" s="804"/>
      <c r="D46" s="804"/>
      <c r="E46" s="804"/>
      <c r="F46" s="804"/>
      <c r="G46" s="804"/>
      <c r="H46" s="237">
        <f t="shared" si="4"/>
        <v>0</v>
      </c>
      <c r="I46" s="62"/>
      <c r="J46" s="62"/>
      <c r="K46" s="62"/>
      <c r="L46" s="62"/>
      <c r="M46" s="62"/>
      <c r="N46" s="62"/>
      <c r="O46" s="62"/>
    </row>
    <row r="47" spans="1:15">
      <c r="A47" s="93">
        <f t="shared" si="5"/>
        <v>27</v>
      </c>
      <c r="B47" s="844"/>
      <c r="C47" s="804"/>
      <c r="D47" s="804"/>
      <c r="E47" s="804"/>
      <c r="F47" s="804"/>
      <c r="G47" s="804"/>
      <c r="H47" s="237">
        <f t="shared" si="4"/>
        <v>0</v>
      </c>
      <c r="I47" s="62"/>
      <c r="J47" s="62"/>
      <c r="K47" s="62"/>
      <c r="L47" s="62"/>
      <c r="M47" s="62"/>
      <c r="N47" s="62"/>
      <c r="O47" s="62"/>
    </row>
    <row r="48" spans="1:15" ht="16" thickBot="1">
      <c r="A48" s="98">
        <f t="shared" si="5"/>
        <v>28</v>
      </c>
      <c r="B48" s="392" t="s">
        <v>46</v>
      </c>
      <c r="C48" s="325">
        <f>SUM(C40:C47)</f>
        <v>0</v>
      </c>
      <c r="D48" s="400">
        <v>7250</v>
      </c>
      <c r="E48" s="325">
        <f>SUM(E40:E47)</f>
        <v>0</v>
      </c>
      <c r="F48" s="325">
        <f>SUM(F40:F47)</f>
        <v>0</v>
      </c>
      <c r="G48" s="325">
        <f>SUM(G40:G47)</f>
        <v>0</v>
      </c>
      <c r="H48" s="326">
        <f>SUM(H40:H47)</f>
        <v>0</v>
      </c>
      <c r="I48" s="62"/>
      <c r="J48" s="62"/>
      <c r="K48" s="62"/>
      <c r="L48" s="62"/>
      <c r="M48" s="62"/>
      <c r="N48" s="62"/>
      <c r="O48" s="62"/>
    </row>
    <row r="49" spans="1:15">
      <c r="A49" s="62" t="s">
        <v>2557</v>
      </c>
      <c r="B49" s="101"/>
      <c r="C49" s="101"/>
      <c r="D49" s="396"/>
      <c r="E49" s="101"/>
      <c r="F49" s="101"/>
      <c r="G49" s="101"/>
      <c r="H49" s="101"/>
      <c r="I49" s="62"/>
      <c r="J49" s="62"/>
      <c r="K49" s="62"/>
      <c r="L49" s="62"/>
      <c r="M49" s="62"/>
      <c r="N49" s="62"/>
      <c r="O49" s="62"/>
    </row>
    <row r="50" spans="1:15">
      <c r="A50" s="62"/>
      <c r="B50" s="62"/>
      <c r="C50" s="62"/>
      <c r="D50" s="89"/>
      <c r="E50" s="62"/>
      <c r="F50" s="62"/>
      <c r="G50" s="62"/>
      <c r="H50" s="62"/>
      <c r="I50" s="62"/>
      <c r="J50" s="62"/>
      <c r="K50" s="62"/>
      <c r="L50" s="62"/>
      <c r="M50" s="62"/>
      <c r="N50" s="62"/>
      <c r="O50" s="62"/>
    </row>
    <row r="51" spans="1:15">
      <c r="A51" s="128">
        <v>43</v>
      </c>
      <c r="B51" s="128"/>
      <c r="C51" s="128"/>
      <c r="D51" s="401"/>
      <c r="E51" s="128"/>
      <c r="F51" s="128"/>
      <c r="G51" s="128"/>
      <c r="H51" s="128"/>
      <c r="I51" s="62"/>
      <c r="J51" s="62"/>
      <c r="K51" s="62"/>
      <c r="L51" s="62"/>
      <c r="M51" s="62"/>
      <c r="N51" s="62"/>
      <c r="O51" s="62"/>
    </row>
    <row r="52" spans="1:15">
      <c r="A52" s="62"/>
      <c r="B52" s="62"/>
      <c r="C52" s="62"/>
      <c r="D52" s="89"/>
      <c r="E52" s="62"/>
      <c r="F52" s="62"/>
      <c r="G52" s="62"/>
      <c r="H52" s="62"/>
      <c r="I52" s="62"/>
      <c r="J52" s="62"/>
      <c r="K52" s="62"/>
      <c r="L52" s="62"/>
      <c r="M52" s="62"/>
      <c r="N52" s="62"/>
      <c r="O52" s="62"/>
    </row>
    <row r="53" spans="1:15">
      <c r="A53" s="62"/>
      <c r="B53" s="62"/>
      <c r="C53" s="62"/>
      <c r="D53" s="89"/>
      <c r="E53" s="62"/>
      <c r="F53" s="62"/>
      <c r="G53" s="62"/>
      <c r="H53" s="62"/>
      <c r="I53" s="62"/>
      <c r="J53" s="62"/>
      <c r="K53" s="62"/>
      <c r="L53" s="62"/>
      <c r="M53" s="62"/>
      <c r="N53" s="62"/>
      <c r="O53" s="62"/>
    </row>
    <row r="54" spans="1:15" ht="16" thickBot="1">
      <c r="A54" s="61" t="str">
        <f>'Data Sheet'!A58</f>
        <v>Annual Report of VERIZON NEW YORK INC.                                                                 For the period ending DECEMBER 31, 2021</v>
      </c>
      <c r="B54" s="62"/>
      <c r="C54" s="62"/>
      <c r="D54" s="62"/>
      <c r="E54" s="62"/>
      <c r="F54" s="62"/>
      <c r="G54" s="62"/>
      <c r="H54" s="62"/>
      <c r="I54" s="62"/>
      <c r="J54" s="62"/>
      <c r="K54" s="62"/>
      <c r="L54" s="62"/>
      <c r="M54" s="62"/>
      <c r="N54" s="62"/>
      <c r="O54" s="62"/>
    </row>
    <row r="55" spans="1:15">
      <c r="A55" s="63"/>
      <c r="B55" s="348"/>
      <c r="C55" s="348"/>
      <c r="D55" s="348"/>
      <c r="E55" s="348"/>
      <c r="F55" s="348"/>
      <c r="G55" s="348"/>
      <c r="H55" s="65"/>
      <c r="I55" s="62"/>
      <c r="J55" s="62"/>
      <c r="K55" s="62"/>
      <c r="L55" s="62"/>
      <c r="M55" s="62"/>
      <c r="N55" s="62"/>
      <c r="O55" s="62"/>
    </row>
    <row r="56" spans="1:15">
      <c r="A56" s="143" t="s">
        <v>2043</v>
      </c>
      <c r="B56" s="101"/>
      <c r="C56" s="101"/>
      <c r="D56" s="101"/>
      <c r="E56" s="101"/>
      <c r="F56" s="101"/>
      <c r="G56" s="101"/>
      <c r="H56" s="144"/>
      <c r="I56" s="62"/>
      <c r="J56" s="62"/>
      <c r="K56" s="62"/>
      <c r="L56" s="62"/>
      <c r="M56" s="62"/>
      <c r="N56" s="62"/>
      <c r="O56" s="62"/>
    </row>
    <row r="57" spans="1:15">
      <c r="A57" s="69"/>
      <c r="B57" s="62"/>
      <c r="C57" s="62"/>
      <c r="D57" s="62"/>
      <c r="E57" s="62"/>
      <c r="F57" s="62"/>
      <c r="G57" s="62"/>
      <c r="H57" s="70"/>
      <c r="I57" s="62"/>
      <c r="J57" s="62"/>
      <c r="K57" s="62"/>
      <c r="L57" s="62"/>
      <c r="M57" s="62"/>
      <c r="N57" s="62"/>
      <c r="O57" s="62"/>
    </row>
    <row r="58" spans="1:15">
      <c r="A58" s="200"/>
      <c r="B58" s="170"/>
      <c r="C58" s="171" t="s">
        <v>1049</v>
      </c>
      <c r="D58" s="170"/>
      <c r="E58" s="171" t="s">
        <v>262</v>
      </c>
      <c r="F58" s="171" t="s">
        <v>262</v>
      </c>
      <c r="G58" s="171" t="s">
        <v>1209</v>
      </c>
      <c r="H58" s="172" t="s">
        <v>1049</v>
      </c>
      <c r="I58" s="62"/>
      <c r="J58" s="62"/>
      <c r="K58" s="62"/>
      <c r="L58" s="62"/>
      <c r="M58" s="62"/>
      <c r="N58" s="62"/>
      <c r="O58" s="62"/>
    </row>
    <row r="59" spans="1:15">
      <c r="A59" s="87" t="s">
        <v>35</v>
      </c>
      <c r="B59" s="173" t="s">
        <v>2034</v>
      </c>
      <c r="C59" s="173" t="s">
        <v>370</v>
      </c>
      <c r="D59" s="173" t="s">
        <v>2035</v>
      </c>
      <c r="E59" s="173" t="s">
        <v>52</v>
      </c>
      <c r="F59" s="173" t="s">
        <v>52</v>
      </c>
      <c r="G59" s="173" t="s">
        <v>1531</v>
      </c>
      <c r="H59" s="134" t="s">
        <v>1051</v>
      </c>
      <c r="I59" s="62"/>
      <c r="J59" s="62"/>
      <c r="K59" s="62"/>
      <c r="L59" s="62"/>
      <c r="M59" s="62"/>
      <c r="N59" s="62"/>
      <c r="O59" s="62"/>
    </row>
    <row r="60" spans="1:15">
      <c r="A60" s="87" t="s">
        <v>47</v>
      </c>
      <c r="B60" s="165"/>
      <c r="C60" s="173" t="s">
        <v>2342</v>
      </c>
      <c r="D60" s="173" t="s">
        <v>2028</v>
      </c>
      <c r="E60" s="173" t="s">
        <v>2036</v>
      </c>
      <c r="F60" s="173" t="s">
        <v>2037</v>
      </c>
      <c r="G60" s="173" t="s">
        <v>1533</v>
      </c>
      <c r="H60" s="134" t="s">
        <v>52</v>
      </c>
      <c r="I60" s="62"/>
      <c r="J60" s="62"/>
      <c r="K60" s="62"/>
      <c r="L60" s="62"/>
      <c r="M60" s="62"/>
      <c r="N60" s="62"/>
      <c r="O60" s="62"/>
    </row>
    <row r="61" spans="1:15">
      <c r="A61" s="202"/>
      <c r="B61" s="262" t="s">
        <v>462</v>
      </c>
      <c r="C61" s="173" t="s">
        <v>463</v>
      </c>
      <c r="D61" s="173" t="s">
        <v>464</v>
      </c>
      <c r="E61" s="173" t="s">
        <v>61</v>
      </c>
      <c r="F61" s="173" t="s">
        <v>62</v>
      </c>
      <c r="G61" s="173" t="s">
        <v>63</v>
      </c>
      <c r="H61" s="134" t="s">
        <v>64</v>
      </c>
      <c r="I61" s="62"/>
      <c r="J61" s="62"/>
      <c r="K61" s="62"/>
      <c r="L61" s="62"/>
      <c r="M61" s="62"/>
      <c r="N61" s="62"/>
      <c r="O61" s="62"/>
    </row>
    <row r="62" spans="1:15">
      <c r="A62" s="93"/>
      <c r="B62" s="388" t="s">
        <v>2042</v>
      </c>
      <c r="C62" s="842"/>
      <c r="D62" s="842"/>
      <c r="E62" s="842"/>
      <c r="F62" s="842"/>
      <c r="G62" s="842"/>
      <c r="H62" s="269"/>
      <c r="I62" s="62"/>
      <c r="J62" s="62"/>
      <c r="K62" s="62"/>
      <c r="L62" s="62"/>
      <c r="M62" s="62"/>
      <c r="N62" s="62"/>
      <c r="O62" s="62"/>
    </row>
    <row r="63" spans="1:15">
      <c r="A63" s="93"/>
      <c r="B63" s="388" t="s">
        <v>2044</v>
      </c>
      <c r="C63" s="844"/>
      <c r="D63" s="844"/>
      <c r="E63" s="844"/>
      <c r="F63" s="844"/>
      <c r="G63" s="844"/>
      <c r="H63" s="70"/>
      <c r="I63" s="62"/>
      <c r="J63" s="62"/>
      <c r="K63" s="62"/>
      <c r="L63" s="62"/>
      <c r="M63" s="62"/>
      <c r="N63" s="62"/>
      <c r="O63" s="62"/>
    </row>
    <row r="64" spans="1:15">
      <c r="A64" s="93">
        <f>A48+1</f>
        <v>29</v>
      </c>
      <c r="B64" s="805"/>
      <c r="C64" s="806"/>
      <c r="D64" s="844"/>
      <c r="E64" s="806"/>
      <c r="F64" s="806"/>
      <c r="G64" s="806"/>
      <c r="H64" s="270">
        <f t="shared" ref="H64:H70" si="6">C64+E64-F64+G64</f>
        <v>0</v>
      </c>
      <c r="I64" s="62"/>
      <c r="J64" s="62"/>
      <c r="K64" s="62"/>
      <c r="L64" s="62"/>
      <c r="M64" s="62"/>
      <c r="N64" s="62"/>
      <c r="O64" s="62"/>
    </row>
    <row r="65" spans="1:15">
      <c r="A65" s="93">
        <f t="shared" ref="A65:A72" si="7">A64+1</f>
        <v>30</v>
      </c>
      <c r="B65" s="805"/>
      <c r="C65" s="844"/>
      <c r="D65" s="844"/>
      <c r="E65" s="844"/>
      <c r="F65" s="844"/>
      <c r="G65" s="844"/>
      <c r="H65" s="237">
        <f t="shared" si="6"/>
        <v>0</v>
      </c>
      <c r="I65" s="62"/>
      <c r="J65" s="62"/>
      <c r="K65" s="62"/>
      <c r="L65" s="62"/>
      <c r="M65" s="62"/>
      <c r="N65" s="62"/>
      <c r="O65" s="62"/>
    </row>
    <row r="66" spans="1:15">
      <c r="A66" s="93">
        <f t="shared" si="7"/>
        <v>31</v>
      </c>
      <c r="B66" s="805"/>
      <c r="C66" s="844"/>
      <c r="D66" s="844"/>
      <c r="E66" s="844"/>
      <c r="F66" s="844"/>
      <c r="G66" s="844"/>
      <c r="H66" s="237">
        <f t="shared" si="6"/>
        <v>0</v>
      </c>
      <c r="I66" s="62"/>
      <c r="J66" s="62"/>
      <c r="K66" s="62"/>
      <c r="L66" s="62"/>
      <c r="M66" s="62"/>
      <c r="N66" s="62"/>
      <c r="O66" s="62"/>
    </row>
    <row r="67" spans="1:15">
      <c r="A67" s="93">
        <f t="shared" si="7"/>
        <v>32</v>
      </c>
      <c r="B67" s="844"/>
      <c r="C67" s="804"/>
      <c r="D67" s="804"/>
      <c r="E67" s="804"/>
      <c r="F67" s="804"/>
      <c r="G67" s="804"/>
      <c r="H67" s="237">
        <f t="shared" si="6"/>
        <v>0</v>
      </c>
      <c r="I67" s="271"/>
      <c r="J67" s="62"/>
      <c r="K67" s="62"/>
      <c r="L67" s="62"/>
      <c r="M67" s="62"/>
      <c r="N67" s="62"/>
      <c r="O67" s="62"/>
    </row>
    <row r="68" spans="1:15">
      <c r="A68" s="93">
        <f t="shared" si="7"/>
        <v>33</v>
      </c>
      <c r="B68" s="844"/>
      <c r="C68" s="844"/>
      <c r="D68" s="844"/>
      <c r="E68" s="844"/>
      <c r="F68" s="844"/>
      <c r="G68" s="844"/>
      <c r="H68" s="237">
        <f t="shared" si="6"/>
        <v>0</v>
      </c>
      <c r="I68" s="62"/>
      <c r="J68" s="62"/>
      <c r="K68" s="62"/>
      <c r="L68" s="62"/>
      <c r="M68" s="62"/>
      <c r="N68" s="62"/>
      <c r="O68" s="62"/>
    </row>
    <row r="69" spans="1:15">
      <c r="A69" s="93">
        <f t="shared" si="7"/>
        <v>34</v>
      </c>
      <c r="B69" s="844"/>
      <c r="C69" s="844"/>
      <c r="D69" s="803"/>
      <c r="E69" s="844"/>
      <c r="F69" s="844"/>
      <c r="G69" s="844"/>
      <c r="H69" s="237">
        <f t="shared" si="6"/>
        <v>0</v>
      </c>
      <c r="I69" s="62"/>
      <c r="J69" s="62"/>
      <c r="K69" s="62"/>
      <c r="L69" s="62"/>
      <c r="M69" s="62"/>
      <c r="N69" s="62"/>
      <c r="O69" s="62"/>
    </row>
    <row r="70" spans="1:15">
      <c r="A70" s="93">
        <f t="shared" si="7"/>
        <v>35</v>
      </c>
      <c r="B70" s="844"/>
      <c r="C70" s="844"/>
      <c r="D70" s="803"/>
      <c r="E70" s="844"/>
      <c r="F70" s="844"/>
      <c r="G70" s="844"/>
      <c r="H70" s="237">
        <f t="shared" si="6"/>
        <v>0</v>
      </c>
      <c r="I70" s="62"/>
      <c r="J70" s="62"/>
      <c r="K70" s="62"/>
      <c r="L70" s="62"/>
      <c r="M70" s="62"/>
      <c r="N70" s="62"/>
      <c r="O70" s="62"/>
    </row>
    <row r="71" spans="1:15">
      <c r="A71" s="93">
        <f t="shared" si="7"/>
        <v>36</v>
      </c>
      <c r="B71" s="389" t="s">
        <v>46</v>
      </c>
      <c r="C71" s="387">
        <f>SUM(C64:C70)</f>
        <v>0</v>
      </c>
      <c r="D71" s="173" t="s">
        <v>420</v>
      </c>
      <c r="E71" s="387">
        <f>SUM(E64:E70)</f>
        <v>0</v>
      </c>
      <c r="F71" s="387">
        <f>SUM(F64:F70)</f>
        <v>0</v>
      </c>
      <c r="G71" s="387">
        <f>SUM(G64:G70)</f>
        <v>0</v>
      </c>
      <c r="H71" s="384">
        <f>SUM(H64:H70)</f>
        <v>0</v>
      </c>
      <c r="I71" s="271"/>
      <c r="J71" s="62"/>
      <c r="K71" s="62"/>
      <c r="L71" s="62"/>
      <c r="M71" s="62"/>
      <c r="N71" s="62"/>
      <c r="O71" s="62"/>
    </row>
    <row r="72" spans="1:15">
      <c r="A72" s="93">
        <f t="shared" si="7"/>
        <v>37</v>
      </c>
      <c r="B72" s="388" t="s">
        <v>2045</v>
      </c>
      <c r="C72" s="390">
        <f>C48+C71</f>
        <v>0</v>
      </c>
      <c r="D72" s="165"/>
      <c r="E72" s="390">
        <f>E48+E71</f>
        <v>0</v>
      </c>
      <c r="F72" s="390">
        <f>F48+F71</f>
        <v>0</v>
      </c>
      <c r="G72" s="390">
        <f>G48+G71</f>
        <v>0</v>
      </c>
      <c r="H72" s="391">
        <f>H48+H71</f>
        <v>0</v>
      </c>
      <c r="I72" s="271"/>
      <c r="J72" s="62"/>
      <c r="K72" s="62"/>
      <c r="L72" s="62"/>
      <c r="M72" s="62"/>
      <c r="N72" s="62"/>
      <c r="O72" s="62"/>
    </row>
    <row r="73" spans="1:15">
      <c r="A73" s="93"/>
      <c r="B73" s="165"/>
      <c r="C73" s="165"/>
      <c r="D73" s="165"/>
      <c r="E73" s="165"/>
      <c r="F73" s="165"/>
      <c r="G73" s="165"/>
      <c r="H73" s="70"/>
      <c r="I73" s="62"/>
      <c r="J73" s="62"/>
      <c r="K73" s="62"/>
      <c r="L73" s="62"/>
      <c r="M73" s="62"/>
      <c r="N73" s="62"/>
      <c r="O73" s="62"/>
    </row>
    <row r="74" spans="1:15">
      <c r="A74" s="93"/>
      <c r="B74" s="388" t="s">
        <v>2038</v>
      </c>
      <c r="C74" s="165"/>
      <c r="D74" s="165"/>
      <c r="E74" s="165"/>
      <c r="F74" s="165"/>
      <c r="G74" s="165"/>
      <c r="H74" s="70"/>
      <c r="I74" s="62"/>
      <c r="J74" s="62"/>
      <c r="K74" s="62"/>
      <c r="L74" s="62"/>
      <c r="M74" s="62"/>
      <c r="N74" s="62"/>
      <c r="O74" s="62"/>
    </row>
    <row r="75" spans="1:15">
      <c r="A75" s="93"/>
      <c r="B75" s="388" t="s">
        <v>2046</v>
      </c>
      <c r="C75" s="806"/>
      <c r="D75" s="399"/>
      <c r="E75" s="806"/>
      <c r="F75" s="806"/>
      <c r="G75" s="806"/>
      <c r="H75" s="270"/>
      <c r="I75" s="62"/>
      <c r="J75" s="62"/>
      <c r="K75" s="62"/>
      <c r="L75" s="62"/>
      <c r="M75" s="62"/>
      <c r="N75" s="62"/>
      <c r="O75" s="62"/>
    </row>
    <row r="76" spans="1:15">
      <c r="A76" s="93">
        <f>A72+1</f>
        <v>38</v>
      </c>
      <c r="B76" s="805"/>
      <c r="C76" s="806"/>
      <c r="D76" s="402" t="s">
        <v>1670</v>
      </c>
      <c r="E76" s="806"/>
      <c r="F76" s="806"/>
      <c r="G76" s="806"/>
      <c r="H76" s="270">
        <f>C76+E76-F76+G76</f>
        <v>0</v>
      </c>
      <c r="I76" s="62"/>
      <c r="J76" s="62"/>
      <c r="K76" s="62"/>
      <c r="L76" s="62"/>
      <c r="M76" s="62"/>
      <c r="N76" s="62"/>
      <c r="O76" s="62"/>
    </row>
    <row r="77" spans="1:15">
      <c r="A77" s="93">
        <f>A76+1</f>
        <v>39</v>
      </c>
      <c r="B77" s="805"/>
      <c r="C77" s="844"/>
      <c r="D77" s="399"/>
      <c r="E77" s="844"/>
      <c r="F77" s="844"/>
      <c r="G77" s="844"/>
      <c r="H77" s="237">
        <f>C77+E77-F77+G77</f>
        <v>0</v>
      </c>
      <c r="I77" s="62"/>
      <c r="J77" s="62"/>
      <c r="K77" s="62"/>
      <c r="L77" s="62"/>
      <c r="M77" s="62"/>
      <c r="N77" s="62"/>
      <c r="O77" s="62"/>
    </row>
    <row r="78" spans="1:15">
      <c r="A78" s="93">
        <f>A77+1</f>
        <v>40</v>
      </c>
      <c r="B78" s="844"/>
      <c r="C78" s="804"/>
      <c r="D78" s="266"/>
      <c r="E78" s="804"/>
      <c r="F78" s="804"/>
      <c r="G78" s="804"/>
      <c r="H78" s="237">
        <f>C78+E78-F78+G78</f>
        <v>0</v>
      </c>
      <c r="I78" s="62"/>
      <c r="J78" s="62"/>
      <c r="K78" s="62"/>
      <c r="L78" s="62"/>
      <c r="M78" s="62"/>
      <c r="N78" s="62"/>
      <c r="O78" s="62"/>
    </row>
    <row r="79" spans="1:15">
      <c r="A79" s="93">
        <f>A78+1</f>
        <v>41</v>
      </c>
      <c r="B79" s="844"/>
      <c r="C79" s="844"/>
      <c r="D79" s="399"/>
      <c r="E79" s="844"/>
      <c r="F79" s="844"/>
      <c r="G79" s="844"/>
      <c r="H79" s="237">
        <f>C79+E79-F79+G79</f>
        <v>0</v>
      </c>
      <c r="I79" s="62"/>
      <c r="J79" s="62"/>
      <c r="K79" s="62"/>
      <c r="L79" s="62"/>
      <c r="M79" s="62"/>
      <c r="N79" s="62"/>
      <c r="O79" s="62"/>
    </row>
    <row r="80" spans="1:15">
      <c r="A80" s="93">
        <f>A79+1</f>
        <v>42</v>
      </c>
      <c r="B80" s="165" t="s">
        <v>2047</v>
      </c>
      <c r="C80" s="844"/>
      <c r="D80" s="402" t="s">
        <v>1692</v>
      </c>
      <c r="E80" s="844"/>
      <c r="F80" s="844"/>
      <c r="G80" s="844"/>
      <c r="H80" s="237">
        <f>C80+E80-F80+G80</f>
        <v>0</v>
      </c>
      <c r="I80" s="62"/>
      <c r="J80" s="62"/>
      <c r="K80" s="62"/>
      <c r="L80" s="62"/>
      <c r="M80" s="62"/>
      <c r="N80" s="62"/>
      <c r="O80" s="62"/>
    </row>
    <row r="81" spans="1:15">
      <c r="A81" s="93">
        <f>A80+1</f>
        <v>43</v>
      </c>
      <c r="B81" s="389" t="s">
        <v>46</v>
      </c>
      <c r="C81" s="387">
        <f>SUM(C76:C80)</f>
        <v>0</v>
      </c>
      <c r="D81" s="399"/>
      <c r="E81" s="387">
        <f>SUM(E76:E80)</f>
        <v>0</v>
      </c>
      <c r="F81" s="387">
        <f>SUM(F76:F80)</f>
        <v>0</v>
      </c>
      <c r="G81" s="387">
        <f>SUM(G76:G80)</f>
        <v>0</v>
      </c>
      <c r="H81" s="384">
        <f>SUM(H76:H80)</f>
        <v>0</v>
      </c>
      <c r="I81" s="62"/>
      <c r="J81" s="62"/>
      <c r="K81" s="62"/>
      <c r="L81" s="62"/>
      <c r="M81" s="62"/>
      <c r="N81" s="62"/>
      <c r="O81" s="62"/>
    </row>
    <row r="82" spans="1:15">
      <c r="A82" s="93"/>
      <c r="B82" s="388" t="s">
        <v>2048</v>
      </c>
      <c r="C82" s="842"/>
      <c r="D82" s="165"/>
      <c r="E82" s="842"/>
      <c r="F82" s="842"/>
      <c r="G82" s="842"/>
      <c r="H82" s="269"/>
      <c r="I82" s="62"/>
      <c r="J82" s="62"/>
      <c r="K82" s="62"/>
      <c r="L82" s="62"/>
      <c r="M82" s="62"/>
      <c r="N82" s="62"/>
      <c r="O82" s="62"/>
    </row>
    <row r="83" spans="1:15">
      <c r="A83" s="93">
        <f>A81+1</f>
        <v>44</v>
      </c>
      <c r="B83" s="805"/>
      <c r="C83" s="806"/>
      <c r="D83" s="402" t="s">
        <v>1670</v>
      </c>
      <c r="E83" s="806"/>
      <c r="F83" s="806"/>
      <c r="G83" s="806"/>
      <c r="H83" s="270">
        <f>C83+E83-F83+G83</f>
        <v>0</v>
      </c>
      <c r="I83" s="62"/>
      <c r="J83" s="62"/>
      <c r="K83" s="62"/>
      <c r="L83" s="62"/>
      <c r="M83" s="62"/>
      <c r="N83" s="62"/>
      <c r="O83" s="62"/>
    </row>
    <row r="84" spans="1:15">
      <c r="A84" s="93">
        <f t="shared" ref="A84:A89" si="8">A83+1</f>
        <v>45</v>
      </c>
      <c r="B84" s="805"/>
      <c r="C84" s="844"/>
      <c r="D84" s="399"/>
      <c r="E84" s="844"/>
      <c r="F84" s="844"/>
      <c r="G84" s="844"/>
      <c r="H84" s="237">
        <f>C84+E84-F84+G84</f>
        <v>0</v>
      </c>
      <c r="I84" s="62"/>
      <c r="J84" s="62"/>
      <c r="K84" s="62"/>
      <c r="L84" s="62"/>
      <c r="M84" s="62"/>
      <c r="N84" s="62"/>
      <c r="O84" s="62"/>
    </row>
    <row r="85" spans="1:15">
      <c r="A85" s="93">
        <f t="shared" si="8"/>
        <v>46</v>
      </c>
      <c r="B85" s="844"/>
      <c r="C85" s="844"/>
      <c r="D85" s="399"/>
      <c r="E85" s="844"/>
      <c r="F85" s="844"/>
      <c r="G85" s="844"/>
      <c r="H85" s="237">
        <f>C85+E85-F85+G85</f>
        <v>0</v>
      </c>
      <c r="I85" s="62"/>
      <c r="J85" s="62"/>
      <c r="K85" s="62"/>
      <c r="L85" s="62"/>
      <c r="M85" s="62"/>
      <c r="N85" s="62"/>
      <c r="O85" s="62"/>
    </row>
    <row r="86" spans="1:15">
      <c r="A86" s="93">
        <f t="shared" si="8"/>
        <v>47</v>
      </c>
      <c r="B86" s="844"/>
      <c r="C86" s="844"/>
      <c r="D86" s="399"/>
      <c r="E86" s="844"/>
      <c r="F86" s="844"/>
      <c r="G86" s="844"/>
      <c r="H86" s="237">
        <f>C86+E86-F86+G86</f>
        <v>0</v>
      </c>
      <c r="I86" s="62"/>
      <c r="J86" s="62"/>
      <c r="K86" s="62"/>
      <c r="L86" s="62"/>
      <c r="M86" s="62"/>
      <c r="N86" s="62"/>
      <c r="O86" s="62"/>
    </row>
    <row r="87" spans="1:15">
      <c r="A87" s="93">
        <f t="shared" si="8"/>
        <v>48</v>
      </c>
      <c r="B87" s="165" t="s">
        <v>2047</v>
      </c>
      <c r="C87" s="844"/>
      <c r="D87" s="402" t="s">
        <v>1692</v>
      </c>
      <c r="E87" s="844"/>
      <c r="F87" s="844"/>
      <c r="G87" s="844"/>
      <c r="H87" s="237">
        <f>C87+E87-F87+G87</f>
        <v>0</v>
      </c>
      <c r="I87" s="62"/>
      <c r="J87" s="62"/>
      <c r="K87" s="62"/>
      <c r="L87" s="62"/>
      <c r="M87" s="62"/>
      <c r="N87" s="62"/>
      <c r="O87" s="62"/>
    </row>
    <row r="88" spans="1:15">
      <c r="A88" s="93">
        <f t="shared" si="8"/>
        <v>49</v>
      </c>
      <c r="B88" s="389" t="s">
        <v>46</v>
      </c>
      <c r="C88" s="387">
        <f>SUM(C83:C87)</f>
        <v>0</v>
      </c>
      <c r="D88" s="399"/>
      <c r="E88" s="387">
        <f>SUM(E83:E87)</f>
        <v>0</v>
      </c>
      <c r="F88" s="387">
        <f>SUM(F83:F87)</f>
        <v>0</v>
      </c>
      <c r="G88" s="387">
        <f>SUM(G83:G87)</f>
        <v>0</v>
      </c>
      <c r="H88" s="384">
        <f>SUM(H83:H87)</f>
        <v>0</v>
      </c>
      <c r="I88" s="62"/>
      <c r="J88" s="62"/>
      <c r="K88" s="62"/>
      <c r="L88" s="62"/>
      <c r="M88" s="62"/>
      <c r="N88" s="62"/>
      <c r="O88" s="62"/>
    </row>
    <row r="89" spans="1:15">
      <c r="A89" s="93">
        <f t="shared" si="8"/>
        <v>50</v>
      </c>
      <c r="B89" s="388" t="s">
        <v>2049</v>
      </c>
      <c r="C89" s="390">
        <f>C81+C88</f>
        <v>0</v>
      </c>
      <c r="D89" s="399"/>
      <c r="E89" s="390">
        <f>E81+E88</f>
        <v>0</v>
      </c>
      <c r="F89" s="390">
        <f>F81+F88</f>
        <v>0</v>
      </c>
      <c r="G89" s="390">
        <f>G81+G88</f>
        <v>0</v>
      </c>
      <c r="H89" s="391">
        <f>H81+H88</f>
        <v>0</v>
      </c>
      <c r="I89" s="62"/>
      <c r="J89" s="62"/>
      <c r="K89" s="62"/>
      <c r="L89" s="62"/>
      <c r="M89" s="62"/>
      <c r="N89" s="62"/>
      <c r="O89" s="62"/>
    </row>
    <row r="90" spans="1:15">
      <c r="A90" s="93"/>
      <c r="B90" s="388"/>
      <c r="C90" s="264"/>
      <c r="D90" s="399"/>
      <c r="E90" s="264"/>
      <c r="F90" s="264"/>
      <c r="G90" s="264"/>
      <c r="H90" s="270"/>
      <c r="I90" s="62"/>
      <c r="J90" s="62"/>
      <c r="K90" s="62"/>
      <c r="L90" s="62"/>
      <c r="M90" s="62"/>
      <c r="N90" s="62"/>
      <c r="O90" s="62"/>
    </row>
    <row r="91" spans="1:15">
      <c r="A91" s="93"/>
      <c r="B91" s="388" t="s">
        <v>2042</v>
      </c>
      <c r="C91" s="165"/>
      <c r="D91" s="399"/>
      <c r="E91" s="165"/>
      <c r="F91" s="165"/>
      <c r="G91" s="165"/>
      <c r="H91" s="70"/>
      <c r="I91" s="62"/>
      <c r="J91" s="62"/>
      <c r="K91" s="62"/>
      <c r="L91" s="62"/>
      <c r="M91" s="62"/>
      <c r="N91" s="62"/>
      <c r="O91" s="62"/>
    </row>
    <row r="92" spans="1:15">
      <c r="A92" s="93"/>
      <c r="B92" s="388" t="s">
        <v>2046</v>
      </c>
      <c r="C92" s="844"/>
      <c r="D92" s="399"/>
      <c r="E92" s="844"/>
      <c r="F92" s="844"/>
      <c r="G92" s="844"/>
      <c r="H92" s="70"/>
      <c r="I92" s="62"/>
      <c r="J92" s="62"/>
      <c r="K92" s="62"/>
      <c r="L92" s="62"/>
      <c r="M92" s="62"/>
      <c r="N92" s="62"/>
      <c r="O92" s="62"/>
    </row>
    <row r="93" spans="1:15">
      <c r="A93" s="93">
        <f>A89+1</f>
        <v>51</v>
      </c>
      <c r="B93" s="805"/>
      <c r="C93" s="806"/>
      <c r="D93" s="402" t="s">
        <v>1670</v>
      </c>
      <c r="E93" s="806"/>
      <c r="F93" s="806"/>
      <c r="G93" s="806"/>
      <c r="H93" s="270">
        <f>C93+E93-F93+G93</f>
        <v>0</v>
      </c>
      <c r="I93" s="62"/>
      <c r="J93" s="62"/>
      <c r="K93" s="62"/>
      <c r="L93" s="62"/>
      <c r="M93" s="62"/>
      <c r="N93" s="62"/>
      <c r="O93" s="62"/>
    </row>
    <row r="94" spans="1:15">
      <c r="A94" s="93">
        <f>A93+1</f>
        <v>52</v>
      </c>
      <c r="B94" s="844"/>
      <c r="C94" s="804"/>
      <c r="D94" s="266"/>
      <c r="E94" s="804"/>
      <c r="F94" s="804"/>
      <c r="G94" s="804"/>
      <c r="H94" s="237">
        <f>C94+E94-F94+G94</f>
        <v>0</v>
      </c>
      <c r="I94" s="62"/>
      <c r="J94" s="62"/>
      <c r="K94" s="62"/>
      <c r="L94" s="62"/>
      <c r="M94" s="62"/>
      <c r="N94" s="62"/>
      <c r="O94" s="62"/>
    </row>
    <row r="95" spans="1:15">
      <c r="A95" s="93">
        <f>A94+1</f>
        <v>53</v>
      </c>
      <c r="B95" s="844"/>
      <c r="C95" s="844"/>
      <c r="D95" s="399"/>
      <c r="E95" s="844"/>
      <c r="F95" s="844"/>
      <c r="G95" s="844"/>
      <c r="H95" s="237">
        <f>C95+E95-F95+G95</f>
        <v>0</v>
      </c>
      <c r="I95" s="62"/>
      <c r="J95" s="62"/>
      <c r="K95" s="62"/>
      <c r="L95" s="62"/>
      <c r="M95" s="62"/>
      <c r="N95" s="62"/>
      <c r="O95" s="62"/>
    </row>
    <row r="96" spans="1:15">
      <c r="A96" s="93">
        <f>A95+1</f>
        <v>54</v>
      </c>
      <c r="B96" s="844"/>
      <c r="C96" s="844"/>
      <c r="D96" s="399"/>
      <c r="E96" s="844"/>
      <c r="F96" s="844"/>
      <c r="G96" s="844"/>
      <c r="H96" s="237">
        <f>C96+E96-F96+G96</f>
        <v>0</v>
      </c>
      <c r="I96" s="62"/>
      <c r="J96" s="62"/>
      <c r="K96" s="62"/>
      <c r="L96" s="62"/>
      <c r="M96" s="62"/>
      <c r="N96" s="62"/>
      <c r="O96" s="62"/>
    </row>
    <row r="97" spans="1:15">
      <c r="A97" s="93">
        <f>A96+1</f>
        <v>55</v>
      </c>
      <c r="B97" s="165" t="s">
        <v>2047</v>
      </c>
      <c r="C97" s="844"/>
      <c r="D97" s="402" t="s">
        <v>1692</v>
      </c>
      <c r="E97" s="844"/>
      <c r="F97" s="844"/>
      <c r="G97" s="844"/>
      <c r="H97" s="237">
        <f>C97+E97-F97+G97</f>
        <v>0</v>
      </c>
      <c r="I97" s="62"/>
      <c r="J97" s="62"/>
      <c r="K97" s="62"/>
      <c r="L97" s="62"/>
      <c r="M97" s="62"/>
      <c r="N97" s="62"/>
      <c r="O97" s="62"/>
    </row>
    <row r="98" spans="1:15">
      <c r="A98" s="93">
        <f>A97+1</f>
        <v>56</v>
      </c>
      <c r="B98" s="389" t="s">
        <v>46</v>
      </c>
      <c r="C98" s="387">
        <f>SUM(C93:C97)</f>
        <v>0</v>
      </c>
      <c r="D98" s="399"/>
      <c r="E98" s="387">
        <f>SUM(E93:E97)</f>
        <v>0</v>
      </c>
      <c r="F98" s="387">
        <f>SUM(F93:F97)</f>
        <v>0</v>
      </c>
      <c r="G98" s="387">
        <f>SUM(G93:G97)</f>
        <v>0</v>
      </c>
      <c r="H98" s="384">
        <f>SUM(H93:H97)</f>
        <v>0</v>
      </c>
      <c r="I98" s="62"/>
      <c r="J98" s="62"/>
      <c r="K98" s="62"/>
      <c r="L98" s="62"/>
      <c r="M98" s="62"/>
      <c r="N98" s="62"/>
      <c r="O98" s="62"/>
    </row>
    <row r="99" spans="1:15">
      <c r="A99" s="93"/>
      <c r="B99" s="388" t="s">
        <v>2050</v>
      </c>
      <c r="C99" s="842"/>
      <c r="D99" s="165"/>
      <c r="E99" s="842"/>
      <c r="F99" s="842"/>
      <c r="G99" s="842"/>
      <c r="H99" s="269"/>
      <c r="I99" s="62"/>
      <c r="J99" s="62"/>
      <c r="K99" s="62"/>
      <c r="L99" s="62"/>
      <c r="M99" s="62"/>
      <c r="N99" s="62"/>
      <c r="O99" s="62"/>
    </row>
    <row r="100" spans="1:15">
      <c r="A100" s="93">
        <f>A98+1</f>
        <v>57</v>
      </c>
      <c r="B100" s="844"/>
      <c r="C100" s="806"/>
      <c r="D100" s="402" t="s">
        <v>1670</v>
      </c>
      <c r="E100" s="806"/>
      <c r="F100" s="806"/>
      <c r="G100" s="806"/>
      <c r="H100" s="270">
        <f>C100+E100-F100+G100</f>
        <v>0</v>
      </c>
      <c r="I100" s="62"/>
      <c r="J100" s="62"/>
      <c r="K100" s="62"/>
      <c r="L100" s="62"/>
      <c r="M100" s="62"/>
      <c r="N100" s="62"/>
      <c r="O100" s="62"/>
    </row>
    <row r="101" spans="1:15">
      <c r="A101" s="93">
        <f>A100+1</f>
        <v>58</v>
      </c>
      <c r="B101" s="844"/>
      <c r="C101" s="804"/>
      <c r="D101" s="266"/>
      <c r="E101" s="804"/>
      <c r="F101" s="804"/>
      <c r="G101" s="804"/>
      <c r="H101" s="237">
        <f>C101+E101-F101+G101</f>
        <v>0</v>
      </c>
      <c r="I101" s="62"/>
      <c r="J101" s="62"/>
      <c r="K101" s="62"/>
      <c r="L101" s="62"/>
      <c r="M101" s="62"/>
      <c r="N101" s="62"/>
      <c r="O101" s="62"/>
    </row>
    <row r="102" spans="1:15">
      <c r="A102" s="93">
        <f>A101+1</f>
        <v>59</v>
      </c>
      <c r="B102" s="844"/>
      <c r="C102" s="844"/>
      <c r="D102" s="399"/>
      <c r="E102" s="844"/>
      <c r="F102" s="844"/>
      <c r="G102" s="844"/>
      <c r="H102" s="237">
        <f>C102+E102-F102+G102</f>
        <v>0</v>
      </c>
      <c r="I102" s="62"/>
      <c r="J102" s="62"/>
      <c r="K102" s="62"/>
      <c r="L102" s="62"/>
      <c r="M102" s="62"/>
      <c r="N102" s="62"/>
      <c r="O102" s="62"/>
    </row>
    <row r="103" spans="1:15">
      <c r="A103" s="93">
        <f>A102+1</f>
        <v>60</v>
      </c>
      <c r="B103" s="165" t="s">
        <v>2047</v>
      </c>
      <c r="C103" s="844"/>
      <c r="D103" s="402" t="s">
        <v>1692</v>
      </c>
      <c r="E103" s="844"/>
      <c r="F103" s="844"/>
      <c r="G103" s="844"/>
      <c r="H103" s="237">
        <f>C103+E103-F103+G103</f>
        <v>0</v>
      </c>
      <c r="I103" s="62"/>
      <c r="J103" s="62"/>
      <c r="K103" s="62"/>
      <c r="L103" s="62"/>
      <c r="M103" s="62"/>
      <c r="N103" s="62"/>
      <c r="O103" s="62"/>
    </row>
    <row r="104" spans="1:15">
      <c r="A104" s="93">
        <f>A103+1</f>
        <v>61</v>
      </c>
      <c r="B104" s="389" t="s">
        <v>46</v>
      </c>
      <c r="C104" s="390">
        <f>SUM(C100:C103)</f>
        <v>0</v>
      </c>
      <c r="D104" s="165"/>
      <c r="E104" s="390">
        <f>SUM(E100:E103)</f>
        <v>0</v>
      </c>
      <c r="F104" s="390">
        <f>SUM(F100:F103)</f>
        <v>0</v>
      </c>
      <c r="G104" s="390">
        <f>SUM(G100:G103)</f>
        <v>0</v>
      </c>
      <c r="H104" s="391">
        <f>SUM(H100:H103)</f>
        <v>0</v>
      </c>
      <c r="I104" s="62"/>
      <c r="J104" s="62"/>
      <c r="K104" s="62"/>
      <c r="L104" s="62"/>
      <c r="M104" s="62"/>
      <c r="N104" s="62"/>
      <c r="O104" s="62"/>
    </row>
    <row r="105" spans="1:15" ht="16" thickBot="1">
      <c r="A105" s="98">
        <f>A104+1</f>
        <v>62</v>
      </c>
      <c r="B105" s="403" t="s">
        <v>935</v>
      </c>
      <c r="C105" s="325">
        <f>C98+C104</f>
        <v>0</v>
      </c>
      <c r="D105" s="268"/>
      <c r="E105" s="325">
        <f>E98+E104</f>
        <v>0</v>
      </c>
      <c r="F105" s="325">
        <f>F98+F104</f>
        <v>0</v>
      </c>
      <c r="G105" s="325">
        <f>G98+G104</f>
        <v>0</v>
      </c>
      <c r="H105" s="326">
        <f>H98+H104</f>
        <v>0</v>
      </c>
      <c r="I105" s="62"/>
      <c r="J105" s="62"/>
      <c r="K105" s="62"/>
      <c r="L105" s="62"/>
      <c r="M105" s="62"/>
      <c r="N105" s="62"/>
      <c r="O105" s="62"/>
    </row>
    <row r="106" spans="1:15">
      <c r="A106" s="62"/>
      <c r="B106" s="62"/>
      <c r="C106" s="62"/>
      <c r="D106" s="62"/>
      <c r="E106" s="62"/>
      <c r="F106" s="62"/>
      <c r="G106" s="62"/>
      <c r="H106" s="154" t="s">
        <v>2557</v>
      </c>
      <c r="I106" s="62"/>
      <c r="J106" s="62"/>
      <c r="K106" s="62"/>
      <c r="L106" s="62"/>
      <c r="M106" s="62"/>
      <c r="N106" s="62"/>
      <c r="O106" s="62"/>
    </row>
    <row r="107" spans="1:15">
      <c r="A107" s="62"/>
      <c r="B107" s="101"/>
      <c r="C107" s="101"/>
      <c r="D107" s="396"/>
      <c r="E107" s="101"/>
      <c r="F107" s="101"/>
      <c r="G107" s="101"/>
      <c r="H107" s="101"/>
      <c r="I107" s="62"/>
      <c r="J107" s="62"/>
      <c r="K107" s="62"/>
      <c r="L107" s="62"/>
      <c r="M107" s="62"/>
      <c r="N107" s="62"/>
      <c r="O107" s="62"/>
    </row>
    <row r="108" spans="1:15">
      <c r="A108" s="128">
        <v>44</v>
      </c>
      <c r="B108" s="128"/>
      <c r="C108" s="128"/>
      <c r="D108" s="401"/>
      <c r="E108" s="128"/>
      <c r="F108" s="128"/>
      <c r="G108" s="128"/>
      <c r="H108" s="128"/>
      <c r="I108" s="62"/>
      <c r="J108" s="62"/>
      <c r="K108" s="62"/>
      <c r="L108" s="62"/>
      <c r="M108" s="62"/>
      <c r="N108" s="62"/>
      <c r="O108" s="62"/>
    </row>
    <row r="109" spans="1:15">
      <c r="A109" s="62"/>
      <c r="B109" s="62"/>
      <c r="C109" s="62"/>
      <c r="D109" s="62"/>
      <c r="E109" s="62"/>
      <c r="F109" s="62"/>
      <c r="G109" s="62"/>
    </row>
    <row r="110" spans="1:15">
      <c r="A110" s="62"/>
      <c r="B110" s="62"/>
      <c r="C110" s="62"/>
      <c r="D110" s="62"/>
      <c r="E110" s="62"/>
      <c r="F110" s="62"/>
      <c r="G110" s="62"/>
    </row>
    <row r="111" spans="1:15">
      <c r="A111" s="62"/>
      <c r="B111" s="62"/>
      <c r="C111" s="62"/>
      <c r="D111" s="62"/>
      <c r="E111" s="62"/>
      <c r="F111" s="62"/>
      <c r="G111" s="62"/>
    </row>
    <row r="112" spans="1:15">
      <c r="A112" s="62"/>
      <c r="B112" s="62"/>
      <c r="C112" s="62"/>
      <c r="D112" s="62"/>
      <c r="E112" s="62"/>
      <c r="F112" s="62"/>
      <c r="G112" s="62"/>
    </row>
    <row r="113" spans="1:7">
      <c r="A113" s="62"/>
      <c r="B113" s="62"/>
      <c r="C113" s="62"/>
      <c r="D113" s="62"/>
      <c r="E113" s="62"/>
      <c r="F113" s="62"/>
      <c r="G113" s="62"/>
    </row>
    <row r="114" spans="1:7">
      <c r="A114" s="62"/>
      <c r="B114" s="62"/>
      <c r="C114" s="62"/>
      <c r="D114" s="62"/>
      <c r="E114" s="62"/>
      <c r="F114" s="62"/>
      <c r="G114" s="62"/>
    </row>
    <row r="115" spans="1:7">
      <c r="A115" s="62"/>
      <c r="B115" s="62"/>
      <c r="C115" s="62"/>
      <c r="D115" s="62"/>
      <c r="E115" s="62"/>
      <c r="F115" s="62"/>
      <c r="G115" s="62"/>
    </row>
    <row r="116" spans="1:7">
      <c r="A116" s="62"/>
      <c r="B116" s="62"/>
      <c r="C116" s="62"/>
      <c r="D116" s="62"/>
      <c r="E116" s="62"/>
      <c r="F116" s="62"/>
      <c r="G116" s="62"/>
    </row>
  </sheetData>
  <printOptions horizontalCentered="1" verticalCentered="1"/>
  <pageMargins left="0.5" right="0.5" top="0.5" bottom="0.5" header="0" footer="0"/>
  <pageSetup scale="62" fitToHeight="2" orientation="landscape" r:id="rId1"/>
  <headerFooter alignWithMargins="0"/>
  <rowBreaks count="1" manualBreakCount="1">
    <brk id="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2801" r:id="rId4" name="Button 33">
              <controlPr locked="0" defaultSize="0" autoFill="0" autoLine="0" autoPict="0">
                <anchor moveWithCells="1" sizeWithCells="1">
                  <from>
                    <xdr:col>0</xdr:col>
                    <xdr:colOff>0</xdr:colOff>
                    <xdr:row>108</xdr:row>
                    <xdr:rowOff>0</xdr:rowOff>
                  </from>
                  <to>
                    <xdr:col>0</xdr:col>
                    <xdr:colOff>0</xdr:colOff>
                    <xdr:row>108</xdr:row>
                    <xdr:rowOff>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148"/>
  <sheetViews>
    <sheetView defaultGridColor="0" colorId="22" zoomScale="90" zoomScaleNormal="90" workbookViewId="0">
      <selection activeCell="C77" sqref="C77"/>
    </sheetView>
  </sheetViews>
  <sheetFormatPr defaultColWidth="9.84375" defaultRowHeight="15.5"/>
  <cols>
    <col min="1" max="1" width="4.84375" style="1039" customWidth="1"/>
    <col min="2" max="2" width="60.84375" style="1039" customWidth="1"/>
    <col min="3" max="3" width="15.84375" style="1039" customWidth="1"/>
    <col min="4" max="4" width="6.84375" style="1039" customWidth="1"/>
    <col min="5" max="5" width="14.4609375" style="1039" bestFit="1" customWidth="1"/>
    <col min="6" max="6" width="14.53515625" style="1039" customWidth="1"/>
    <col min="7" max="7" width="16.84375" style="1039" customWidth="1"/>
    <col min="8" max="8" width="26.84375" style="1039" customWidth="1"/>
    <col min="9" max="16384" width="9.84375" style="1039"/>
  </cols>
  <sheetData>
    <row r="1" spans="1:9" ht="16" thickBot="1">
      <c r="A1" s="848" t="str">
        <f>'Data Sheet'!A56</f>
        <v>Annual Report of VERIZON NEW YORK INC.                                                                                    For the period ending DECEMBER 31, 2021</v>
      </c>
      <c r="B1" s="848"/>
      <c r="C1" s="848"/>
      <c r="D1" s="848"/>
      <c r="E1" s="848"/>
      <c r="F1" s="848"/>
      <c r="G1" s="848"/>
      <c r="H1" s="848"/>
      <c r="I1" s="848"/>
    </row>
    <row r="2" spans="1:9">
      <c r="A2" s="1648"/>
      <c r="B2" s="1649"/>
      <c r="C2" s="1649"/>
      <c r="D2" s="1649"/>
      <c r="E2" s="1649"/>
      <c r="F2" s="1649"/>
      <c r="G2" s="1649"/>
      <c r="H2" s="1650"/>
      <c r="I2" s="848"/>
    </row>
    <row r="3" spans="1:9">
      <c r="A3" s="1651"/>
      <c r="B3" s="1652" t="s">
        <v>936</v>
      </c>
      <c r="C3" s="1653"/>
      <c r="D3" s="1653"/>
      <c r="E3" s="1653"/>
      <c r="F3" s="1653"/>
      <c r="G3" s="1653"/>
      <c r="H3" s="1654"/>
      <c r="I3" s="848"/>
    </row>
    <row r="4" spans="1:9">
      <c r="A4" s="1651"/>
      <c r="B4" s="1652"/>
      <c r="C4" s="1653"/>
      <c r="D4" s="1653"/>
      <c r="E4" s="1653"/>
      <c r="F4" s="1653"/>
      <c r="G4" s="1653"/>
      <c r="H4" s="1654"/>
      <c r="I4" s="848"/>
    </row>
    <row r="5" spans="1:9">
      <c r="A5" s="1655" t="s">
        <v>1998</v>
      </c>
      <c r="B5" s="848" t="s">
        <v>2030</v>
      </c>
      <c r="C5" s="848"/>
      <c r="D5" s="848"/>
      <c r="E5" s="848"/>
      <c r="F5" s="848"/>
      <c r="G5" s="848"/>
      <c r="H5" s="916"/>
      <c r="I5" s="848"/>
    </row>
    <row r="6" spans="1:9">
      <c r="A6" s="1656"/>
      <c r="B6" s="848" t="s">
        <v>2031</v>
      </c>
      <c r="C6" s="848"/>
      <c r="D6" s="848"/>
      <c r="E6" s="848"/>
      <c r="F6" s="848"/>
      <c r="G6" s="848"/>
      <c r="H6" s="916"/>
      <c r="I6" s="848"/>
    </row>
    <row r="7" spans="1:9">
      <c r="A7" s="1656"/>
      <c r="B7" s="848"/>
      <c r="C7" s="848"/>
      <c r="D7" s="848"/>
      <c r="E7" s="848"/>
      <c r="F7" s="848"/>
      <c r="G7" s="848"/>
      <c r="H7" s="916"/>
      <c r="I7" s="848"/>
    </row>
    <row r="8" spans="1:9">
      <c r="A8" s="1655" t="s">
        <v>2012</v>
      </c>
      <c r="B8" s="848" t="s">
        <v>2032</v>
      </c>
      <c r="C8" s="848"/>
      <c r="D8" s="848"/>
      <c r="E8" s="848"/>
      <c r="F8" s="848"/>
      <c r="G8" s="848"/>
      <c r="H8" s="916"/>
      <c r="I8" s="848"/>
    </row>
    <row r="9" spans="1:9">
      <c r="A9" s="1656"/>
      <c r="B9" s="848" t="s">
        <v>2033</v>
      </c>
      <c r="C9" s="848"/>
      <c r="D9" s="848"/>
      <c r="E9" s="848"/>
      <c r="F9" s="848"/>
      <c r="G9" s="848"/>
      <c r="H9" s="916"/>
      <c r="I9" s="848"/>
    </row>
    <row r="10" spans="1:9">
      <c r="A10" s="1656"/>
      <c r="B10" s="848"/>
      <c r="C10" s="848"/>
      <c r="D10" s="848"/>
      <c r="E10" s="848"/>
      <c r="F10" s="848"/>
      <c r="G10" s="848"/>
      <c r="H10" s="916"/>
      <c r="I10" s="848"/>
    </row>
    <row r="11" spans="1:9">
      <c r="A11" s="1655" t="s">
        <v>1360</v>
      </c>
      <c r="B11" s="848" t="s">
        <v>937</v>
      </c>
      <c r="C11" s="848"/>
      <c r="D11" s="848"/>
      <c r="E11" s="848"/>
      <c r="F11" s="848"/>
      <c r="G11" s="848"/>
      <c r="H11" s="916"/>
      <c r="I11" s="848"/>
    </row>
    <row r="12" spans="1:9">
      <c r="A12" s="1656"/>
      <c r="B12" s="848" t="s">
        <v>938</v>
      </c>
      <c r="C12" s="848"/>
      <c r="D12" s="848"/>
      <c r="E12" s="848"/>
      <c r="F12" s="848"/>
      <c r="G12" s="848"/>
      <c r="H12" s="916"/>
      <c r="I12" s="848"/>
    </row>
    <row r="13" spans="1:9">
      <c r="A13" s="1657"/>
      <c r="B13" s="943"/>
      <c r="C13" s="1658" t="s">
        <v>1049</v>
      </c>
      <c r="D13" s="943"/>
      <c r="E13" s="1658" t="s">
        <v>262</v>
      </c>
      <c r="F13" s="1658" t="s">
        <v>262</v>
      </c>
      <c r="G13" s="1658" t="s">
        <v>1209</v>
      </c>
      <c r="H13" s="1659" t="s">
        <v>1049</v>
      </c>
      <c r="I13" s="848"/>
    </row>
    <row r="14" spans="1:9">
      <c r="A14" s="1660" t="s">
        <v>35</v>
      </c>
      <c r="B14" s="1661" t="s">
        <v>2034</v>
      </c>
      <c r="C14" s="1661" t="s">
        <v>370</v>
      </c>
      <c r="D14" s="1661" t="s">
        <v>2035</v>
      </c>
      <c r="E14" s="1661" t="s">
        <v>52</v>
      </c>
      <c r="F14" s="1661" t="s">
        <v>52</v>
      </c>
      <c r="G14" s="1661" t="s">
        <v>1531</v>
      </c>
      <c r="H14" s="1662" t="s">
        <v>1051</v>
      </c>
      <c r="I14" s="848"/>
    </row>
    <row r="15" spans="1:9">
      <c r="A15" s="1660" t="s">
        <v>47</v>
      </c>
      <c r="B15" s="757"/>
      <c r="C15" s="1661" t="s">
        <v>2342</v>
      </c>
      <c r="D15" s="1661" t="s">
        <v>2028</v>
      </c>
      <c r="E15" s="1661" t="s">
        <v>2036</v>
      </c>
      <c r="F15" s="1661" t="s">
        <v>2037</v>
      </c>
      <c r="G15" s="1661" t="s">
        <v>1533</v>
      </c>
      <c r="H15" s="1662" t="s">
        <v>52</v>
      </c>
      <c r="I15" s="848"/>
    </row>
    <row r="16" spans="1:9">
      <c r="A16" s="939"/>
      <c r="B16" s="1661" t="s">
        <v>462</v>
      </c>
      <c r="C16" s="1661" t="s">
        <v>463</v>
      </c>
      <c r="D16" s="1661" t="s">
        <v>464</v>
      </c>
      <c r="E16" s="1661" t="s">
        <v>61</v>
      </c>
      <c r="F16" s="1661" t="s">
        <v>62</v>
      </c>
      <c r="G16" s="1661" t="s">
        <v>63</v>
      </c>
      <c r="H16" s="1662" t="s">
        <v>64</v>
      </c>
      <c r="I16" s="848"/>
    </row>
    <row r="17" spans="1:9">
      <c r="A17" s="1657"/>
      <c r="B17" s="1663" t="s">
        <v>2038</v>
      </c>
      <c r="C17" s="943"/>
      <c r="D17" s="943"/>
      <c r="E17" s="943"/>
      <c r="F17" s="943"/>
      <c r="G17" s="943"/>
      <c r="H17" s="1664"/>
      <c r="I17" s="848"/>
    </row>
    <row r="18" spans="1:9">
      <c r="A18" s="939"/>
      <c r="B18" s="942" t="s">
        <v>939</v>
      </c>
      <c r="C18" s="856"/>
      <c r="D18" s="941"/>
      <c r="E18" s="856"/>
      <c r="F18" s="856"/>
      <c r="G18" s="856"/>
      <c r="H18" s="857"/>
      <c r="I18" s="848"/>
    </row>
    <row r="19" spans="1:9">
      <c r="A19" s="939">
        <v>1</v>
      </c>
      <c r="B19" s="757"/>
      <c r="C19" s="856"/>
      <c r="D19" s="941"/>
      <c r="E19" s="856"/>
      <c r="F19" s="856"/>
      <c r="G19" s="856"/>
      <c r="H19" s="857">
        <f t="shared" ref="H19:H26" si="0">C19+E19-F19+G19</f>
        <v>0</v>
      </c>
      <c r="I19" s="848"/>
    </row>
    <row r="20" spans="1:9">
      <c r="A20" s="939">
        <f t="shared" ref="A20:A27" si="1">A19+1</f>
        <v>2</v>
      </c>
      <c r="B20" s="757"/>
      <c r="C20" s="915"/>
      <c r="D20" s="915"/>
      <c r="E20" s="915"/>
      <c r="F20" s="915"/>
      <c r="G20" s="915"/>
      <c r="H20" s="899">
        <f t="shared" si="0"/>
        <v>0</v>
      </c>
      <c r="I20" s="848"/>
    </row>
    <row r="21" spans="1:9">
      <c r="A21" s="939">
        <f t="shared" si="1"/>
        <v>3</v>
      </c>
      <c r="B21" s="757"/>
      <c r="C21" s="915"/>
      <c r="D21" s="915"/>
      <c r="E21" s="915"/>
      <c r="F21" s="915"/>
      <c r="G21" s="915"/>
      <c r="H21" s="899">
        <f t="shared" si="0"/>
        <v>0</v>
      </c>
      <c r="I21" s="848"/>
    </row>
    <row r="22" spans="1:9">
      <c r="A22" s="939">
        <f t="shared" si="1"/>
        <v>4</v>
      </c>
      <c r="B22" s="757"/>
      <c r="C22" s="915"/>
      <c r="D22" s="915"/>
      <c r="E22" s="915"/>
      <c r="F22" s="915"/>
      <c r="G22" s="915"/>
      <c r="H22" s="899">
        <f t="shared" si="0"/>
        <v>0</v>
      </c>
      <c r="I22" s="848"/>
    </row>
    <row r="23" spans="1:9">
      <c r="A23" s="939">
        <f t="shared" si="1"/>
        <v>5</v>
      </c>
      <c r="B23" s="757"/>
      <c r="C23" s="915"/>
      <c r="D23" s="915"/>
      <c r="E23" s="915"/>
      <c r="F23" s="915"/>
      <c r="G23" s="915"/>
      <c r="H23" s="899">
        <f t="shared" si="0"/>
        <v>0</v>
      </c>
      <c r="I23" s="848"/>
    </row>
    <row r="24" spans="1:9">
      <c r="A24" s="939">
        <f t="shared" si="1"/>
        <v>6</v>
      </c>
      <c r="B24" s="757"/>
      <c r="C24" s="915"/>
      <c r="D24" s="915"/>
      <c r="E24" s="915"/>
      <c r="F24" s="915"/>
      <c r="G24" s="915"/>
      <c r="H24" s="899">
        <f t="shared" si="0"/>
        <v>0</v>
      </c>
      <c r="I24" s="848"/>
    </row>
    <row r="25" spans="1:9">
      <c r="A25" s="939">
        <f t="shared" si="1"/>
        <v>7</v>
      </c>
      <c r="B25" s="757"/>
      <c r="C25" s="915"/>
      <c r="D25" s="915"/>
      <c r="E25" s="915"/>
      <c r="F25" s="915"/>
      <c r="G25" s="915"/>
      <c r="H25" s="899">
        <f t="shared" si="0"/>
        <v>0</v>
      </c>
      <c r="I25" s="848"/>
    </row>
    <row r="26" spans="1:9">
      <c r="A26" s="939">
        <f t="shared" si="1"/>
        <v>8</v>
      </c>
      <c r="B26" s="757"/>
      <c r="C26" s="915"/>
      <c r="D26" s="915"/>
      <c r="E26" s="915"/>
      <c r="F26" s="915"/>
      <c r="G26" s="915"/>
      <c r="H26" s="899">
        <f t="shared" si="0"/>
        <v>0</v>
      </c>
      <c r="I26" s="848"/>
    </row>
    <row r="27" spans="1:9">
      <c r="A27" s="939">
        <f t="shared" si="1"/>
        <v>9</v>
      </c>
      <c r="B27" s="940" t="s">
        <v>46</v>
      </c>
      <c r="C27" s="853">
        <f>SUM(C19:C26)</f>
        <v>0</v>
      </c>
      <c r="D27" s="941">
        <v>7250</v>
      </c>
      <c r="E27" s="853">
        <f>SUM(E19:E26)</f>
        <v>0</v>
      </c>
      <c r="F27" s="853">
        <f>SUM(F19:F26)</f>
        <v>0</v>
      </c>
      <c r="G27" s="853">
        <f>SUM(G19:G26)</f>
        <v>0</v>
      </c>
      <c r="H27" s="854">
        <f>SUM(H19:H26)</f>
        <v>0</v>
      </c>
      <c r="I27" s="848"/>
    </row>
    <row r="28" spans="1:9">
      <c r="A28" s="939"/>
      <c r="B28" s="942" t="s">
        <v>940</v>
      </c>
      <c r="C28" s="943"/>
      <c r="D28" s="757"/>
      <c r="E28" s="943"/>
      <c r="F28" s="943"/>
      <c r="G28" s="943"/>
      <c r="H28" s="1664"/>
      <c r="I28" s="848"/>
    </row>
    <row r="29" spans="1:9">
      <c r="A29" s="939">
        <f>A27+1</f>
        <v>10</v>
      </c>
      <c r="B29" s="757"/>
      <c r="C29" s="856">
        <v>2105481897.48</v>
      </c>
      <c r="D29" s="941"/>
      <c r="E29" s="856">
        <v>319522768.52000004</v>
      </c>
      <c r="F29" s="856">
        <v>260101695</v>
      </c>
      <c r="G29" s="915">
        <v>-3722840.47</v>
      </c>
      <c r="H29" s="857">
        <f t="shared" ref="H29:H36" si="2">C29+E29-F29+G29</f>
        <v>2161180130.5300002</v>
      </c>
      <c r="I29" s="848"/>
    </row>
    <row r="30" spans="1:9">
      <c r="A30" s="939">
        <f t="shared" ref="A30:A38" si="3">A29+1</f>
        <v>11</v>
      </c>
      <c r="B30" s="757"/>
      <c r="C30" s="915"/>
      <c r="D30" s="915"/>
      <c r="E30" s="915"/>
      <c r="F30" s="915"/>
      <c r="G30" s="915"/>
      <c r="H30" s="899">
        <f t="shared" si="2"/>
        <v>0</v>
      </c>
      <c r="I30" s="848"/>
    </row>
    <row r="31" spans="1:9">
      <c r="A31" s="939">
        <f t="shared" si="3"/>
        <v>12</v>
      </c>
      <c r="B31" s="1041"/>
      <c r="C31" s="915"/>
      <c r="D31" s="915"/>
      <c r="E31" s="915"/>
      <c r="F31" s="915"/>
      <c r="G31" s="915"/>
      <c r="H31" s="899">
        <f t="shared" si="2"/>
        <v>0</v>
      </c>
      <c r="I31" s="848"/>
    </row>
    <row r="32" spans="1:9">
      <c r="A32" s="939">
        <f t="shared" si="3"/>
        <v>13</v>
      </c>
      <c r="B32" s="757"/>
      <c r="C32" s="915"/>
      <c r="D32" s="915"/>
      <c r="E32" s="915"/>
      <c r="F32" s="915"/>
      <c r="G32" s="915"/>
      <c r="H32" s="899">
        <f t="shared" si="2"/>
        <v>0</v>
      </c>
      <c r="I32" s="848"/>
    </row>
    <row r="33" spans="1:9">
      <c r="A33" s="939">
        <f t="shared" si="3"/>
        <v>14</v>
      </c>
      <c r="B33" s="757"/>
      <c r="C33" s="1038"/>
      <c r="D33" s="915"/>
      <c r="E33" s="915"/>
      <c r="F33" s="915"/>
      <c r="G33" s="915"/>
      <c r="H33" s="899">
        <f t="shared" si="2"/>
        <v>0</v>
      </c>
      <c r="I33" s="848"/>
    </row>
    <row r="34" spans="1:9">
      <c r="A34" s="939">
        <f t="shared" si="3"/>
        <v>15</v>
      </c>
      <c r="B34" s="757"/>
      <c r="C34" s="1038"/>
      <c r="D34" s="915"/>
      <c r="E34" s="915"/>
      <c r="F34" s="915"/>
      <c r="G34" s="915"/>
      <c r="H34" s="899">
        <f t="shared" si="2"/>
        <v>0</v>
      </c>
      <c r="I34" s="848"/>
    </row>
    <row r="35" spans="1:9">
      <c r="A35" s="939">
        <f t="shared" si="3"/>
        <v>16</v>
      </c>
      <c r="B35" s="757"/>
      <c r="C35" s="1038"/>
      <c r="D35" s="941"/>
      <c r="E35" s="757"/>
      <c r="F35" s="757"/>
      <c r="G35" s="757"/>
      <c r="H35" s="899">
        <f t="shared" si="2"/>
        <v>0</v>
      </c>
      <c r="I35" s="848"/>
    </row>
    <row r="36" spans="1:9">
      <c r="A36" s="939">
        <f t="shared" si="3"/>
        <v>17</v>
      </c>
      <c r="B36" s="757"/>
      <c r="C36" s="1038"/>
      <c r="D36" s="941"/>
      <c r="E36" s="757"/>
      <c r="F36" s="757"/>
      <c r="G36" s="757"/>
      <c r="H36" s="899">
        <f t="shared" si="2"/>
        <v>0</v>
      </c>
      <c r="I36" s="848"/>
    </row>
    <row r="37" spans="1:9">
      <c r="A37" s="939">
        <f t="shared" si="3"/>
        <v>18</v>
      </c>
      <c r="B37" s="940" t="s">
        <v>46</v>
      </c>
      <c r="C37" s="853">
        <f>SUM(C29:C36)</f>
        <v>2105481897.48</v>
      </c>
      <c r="D37" s="941">
        <v>7250</v>
      </c>
      <c r="E37" s="853">
        <f>SUM(E29:E36)</f>
        <v>319522768.52000004</v>
      </c>
      <c r="F37" s="853">
        <f>SUM(F29:F36)</f>
        <v>260101695</v>
      </c>
      <c r="G37" s="853">
        <f>SUM(G29:G36)</f>
        <v>-3722840.47</v>
      </c>
      <c r="H37" s="854">
        <f>SUM(H29:H36)</f>
        <v>2161180130.5300002</v>
      </c>
      <c r="I37" s="848"/>
    </row>
    <row r="38" spans="1:9">
      <c r="A38" s="939">
        <f t="shared" si="3"/>
        <v>19</v>
      </c>
      <c r="B38" s="942" t="s">
        <v>941</v>
      </c>
      <c r="C38" s="1665">
        <f>C27+C37</f>
        <v>2105481897.48</v>
      </c>
      <c r="D38" s="941"/>
      <c r="E38" s="1665">
        <f>E27+E37</f>
        <v>319522768.52000004</v>
      </c>
      <c r="F38" s="1665">
        <f>F27+F37</f>
        <v>260101695</v>
      </c>
      <c r="G38" s="1665">
        <f>G27+G37</f>
        <v>-3722840.47</v>
      </c>
      <c r="H38" s="1666">
        <f>H27+H37</f>
        <v>2161180130.5300002</v>
      </c>
      <c r="I38" s="848"/>
    </row>
    <row r="39" spans="1:9">
      <c r="A39" s="939"/>
      <c r="B39" s="948"/>
      <c r="C39" s="856"/>
      <c r="D39" s="941"/>
      <c r="E39" s="856"/>
      <c r="F39" s="856"/>
      <c r="G39" s="856"/>
      <c r="H39" s="857"/>
      <c r="I39" s="848"/>
    </row>
    <row r="40" spans="1:9">
      <c r="A40" s="939"/>
      <c r="B40" s="942" t="s">
        <v>2042</v>
      </c>
      <c r="C40" s="757"/>
      <c r="D40" s="941"/>
      <c r="E40" s="757"/>
      <c r="F40" s="757"/>
      <c r="G40" s="757"/>
      <c r="H40" s="916"/>
      <c r="I40" s="848"/>
    </row>
    <row r="41" spans="1:9">
      <c r="A41" s="939"/>
      <c r="B41" s="942" t="s">
        <v>939</v>
      </c>
      <c r="C41" s="757"/>
      <c r="D41" s="941"/>
      <c r="E41" s="757"/>
      <c r="F41" s="757"/>
      <c r="G41" s="757"/>
      <c r="H41" s="857"/>
      <c r="I41" s="848"/>
    </row>
    <row r="42" spans="1:9">
      <c r="A42" s="939">
        <f>A38+1</f>
        <v>20</v>
      </c>
      <c r="B42" s="757"/>
      <c r="C42" s="948"/>
      <c r="D42" s="948"/>
      <c r="E42" s="948"/>
      <c r="F42" s="948"/>
      <c r="G42" s="948"/>
      <c r="H42" s="857">
        <f t="shared" ref="H42:H49" si="4">C42+E42-F42+G42</f>
        <v>0</v>
      </c>
      <c r="I42" s="1080"/>
    </row>
    <row r="43" spans="1:9">
      <c r="A43" s="939">
        <f t="shared" ref="A43:A50" si="5">A42+1</f>
        <v>21</v>
      </c>
      <c r="B43" s="757"/>
      <c r="C43" s="915"/>
      <c r="D43" s="915"/>
      <c r="E43" s="915"/>
      <c r="F43" s="915"/>
      <c r="G43" s="915"/>
      <c r="H43" s="899">
        <f t="shared" si="4"/>
        <v>0</v>
      </c>
      <c r="I43" s="1080"/>
    </row>
    <row r="44" spans="1:9">
      <c r="A44" s="939">
        <f t="shared" si="5"/>
        <v>22</v>
      </c>
      <c r="B44" s="942"/>
      <c r="C44" s="915"/>
      <c r="D44" s="915"/>
      <c r="E44" s="915"/>
      <c r="F44" s="915"/>
      <c r="G44" s="915"/>
      <c r="H44" s="899">
        <f t="shared" si="4"/>
        <v>0</v>
      </c>
      <c r="I44" s="1080"/>
    </row>
    <row r="45" spans="1:9">
      <c r="A45" s="939">
        <f t="shared" si="5"/>
        <v>23</v>
      </c>
      <c r="B45" s="757"/>
      <c r="C45" s="915"/>
      <c r="D45" s="915"/>
      <c r="E45" s="915"/>
      <c r="F45" s="915"/>
      <c r="G45" s="915"/>
      <c r="H45" s="899">
        <f t="shared" si="4"/>
        <v>0</v>
      </c>
      <c r="I45" s="1080"/>
    </row>
    <row r="46" spans="1:9">
      <c r="A46" s="939">
        <f t="shared" si="5"/>
        <v>24</v>
      </c>
      <c r="B46" s="757"/>
      <c r="C46" s="915"/>
      <c r="D46" s="915"/>
      <c r="E46" s="915"/>
      <c r="F46" s="915"/>
      <c r="G46" s="915"/>
      <c r="H46" s="899">
        <f t="shared" si="4"/>
        <v>0</v>
      </c>
      <c r="I46" s="1080"/>
    </row>
    <row r="47" spans="1:9">
      <c r="A47" s="939">
        <f t="shared" si="5"/>
        <v>25</v>
      </c>
      <c r="B47" s="757"/>
      <c r="C47" s="915"/>
      <c r="D47" s="915"/>
      <c r="E47" s="915"/>
      <c r="F47" s="915"/>
      <c r="G47" s="915"/>
      <c r="H47" s="899">
        <f t="shared" si="4"/>
        <v>0</v>
      </c>
      <c r="I47" s="848"/>
    </row>
    <row r="48" spans="1:9">
      <c r="A48" s="939">
        <f t="shared" si="5"/>
        <v>26</v>
      </c>
      <c r="B48" s="757"/>
      <c r="C48" s="915"/>
      <c r="D48" s="915"/>
      <c r="E48" s="915"/>
      <c r="F48" s="915"/>
      <c r="G48" s="915"/>
      <c r="H48" s="899">
        <f t="shared" si="4"/>
        <v>0</v>
      </c>
      <c r="I48" s="848"/>
    </row>
    <row r="49" spans="1:10">
      <c r="A49" s="939">
        <f t="shared" si="5"/>
        <v>27</v>
      </c>
      <c r="B49" s="757"/>
      <c r="C49" s="915"/>
      <c r="D49" s="915"/>
      <c r="E49" s="915"/>
      <c r="F49" s="915"/>
      <c r="G49" s="915"/>
      <c r="H49" s="899">
        <f t="shared" si="4"/>
        <v>0</v>
      </c>
      <c r="I49" s="848"/>
    </row>
    <row r="50" spans="1:10" ht="16" thickBot="1">
      <c r="A50" s="1667">
        <f t="shared" si="5"/>
        <v>28</v>
      </c>
      <c r="B50" s="1668" t="s">
        <v>46</v>
      </c>
      <c r="C50" s="1669">
        <f>SUM(C42:C49)</f>
        <v>0</v>
      </c>
      <c r="D50" s="1670">
        <v>7250</v>
      </c>
      <c r="E50" s="1669">
        <f>SUM(E42:E49)</f>
        <v>0</v>
      </c>
      <c r="F50" s="1669">
        <f>SUM(F42:F49)</f>
        <v>0</v>
      </c>
      <c r="G50" s="1669">
        <f>SUM(G42:G49)</f>
        <v>0</v>
      </c>
      <c r="H50" s="1671">
        <f>SUM(H42:H49)</f>
        <v>0</v>
      </c>
      <c r="I50" s="848"/>
    </row>
    <row r="51" spans="1:10">
      <c r="A51" s="848" t="s">
        <v>2557</v>
      </c>
      <c r="B51" s="1653"/>
      <c r="C51" s="1653"/>
      <c r="D51" s="1672"/>
      <c r="E51" s="1653"/>
      <c r="F51" s="1653"/>
      <c r="G51" s="1653"/>
      <c r="H51" s="1653"/>
      <c r="I51" s="848"/>
    </row>
    <row r="52" spans="1:10">
      <c r="A52" s="848"/>
      <c r="B52" s="848"/>
      <c r="C52" s="848"/>
      <c r="D52" s="1673"/>
      <c r="E52" s="848"/>
      <c r="F52" s="848"/>
      <c r="G52" s="848"/>
      <c r="H52" s="848"/>
      <c r="I52" s="848"/>
    </row>
    <row r="53" spans="1:10">
      <c r="A53" s="1674">
        <v>45</v>
      </c>
      <c r="B53" s="1674"/>
      <c r="C53" s="1674"/>
      <c r="D53" s="1675"/>
      <c r="E53" s="1674"/>
      <c r="F53" s="1674"/>
      <c r="G53" s="1674"/>
      <c r="H53" s="1674"/>
      <c r="I53" s="848"/>
    </row>
    <row r="54" spans="1:10">
      <c r="A54" s="848"/>
      <c r="B54" s="848"/>
      <c r="C54" s="848"/>
      <c r="D54" s="1673"/>
      <c r="E54" s="848"/>
      <c r="F54" s="848"/>
      <c r="G54" s="848"/>
      <c r="H54" s="848"/>
      <c r="I54" s="848"/>
    </row>
    <row r="55" spans="1:10">
      <c r="A55" s="848"/>
      <c r="B55" s="848"/>
      <c r="C55" s="848"/>
      <c r="D55" s="1673"/>
      <c r="E55" s="848"/>
      <c r="F55" s="848"/>
      <c r="G55" s="848"/>
      <c r="H55" s="848"/>
      <c r="I55" s="848"/>
    </row>
    <row r="56" spans="1:10" ht="16" thickBot="1">
      <c r="A56" s="848" t="str">
        <f>'Data Sheet'!A56</f>
        <v>Annual Report of VERIZON NEW YORK INC.                                                                                    For the period ending DECEMBER 31, 2021</v>
      </c>
      <c r="B56" s="848"/>
      <c r="C56" s="848"/>
      <c r="D56" s="848"/>
      <c r="E56" s="848"/>
      <c r="F56" s="848"/>
      <c r="G56" s="848"/>
      <c r="H56" s="848"/>
      <c r="I56" s="848"/>
    </row>
    <row r="57" spans="1:10">
      <c r="A57" s="1648"/>
      <c r="B57" s="1649"/>
      <c r="C57" s="1649"/>
      <c r="D57" s="1649"/>
      <c r="E57" s="1649"/>
      <c r="F57" s="1649"/>
      <c r="G57" s="1649"/>
      <c r="H57" s="1676"/>
      <c r="I57" s="848"/>
    </row>
    <row r="58" spans="1:10">
      <c r="A58" s="1677" t="s">
        <v>942</v>
      </c>
      <c r="B58" s="1653"/>
      <c r="C58" s="1653"/>
      <c r="D58" s="1653"/>
      <c r="E58" s="1653"/>
      <c r="F58" s="1653"/>
      <c r="G58" s="1653"/>
      <c r="H58" s="1654"/>
      <c r="I58" s="848"/>
    </row>
    <row r="59" spans="1:10">
      <c r="A59" s="1656"/>
      <c r="B59" s="848"/>
      <c r="C59" s="848"/>
      <c r="D59" s="848"/>
      <c r="E59" s="848"/>
      <c r="F59" s="848"/>
      <c r="G59" s="848"/>
      <c r="H59" s="916"/>
      <c r="I59" s="848"/>
    </row>
    <row r="60" spans="1:10">
      <c r="A60" s="1657"/>
      <c r="B60" s="943"/>
      <c r="C60" s="1658" t="s">
        <v>1049</v>
      </c>
      <c r="D60" s="943"/>
      <c r="E60" s="1658" t="s">
        <v>262</v>
      </c>
      <c r="F60" s="1658" t="s">
        <v>262</v>
      </c>
      <c r="G60" s="1658" t="s">
        <v>1209</v>
      </c>
      <c r="H60" s="1659" t="s">
        <v>1049</v>
      </c>
      <c r="I60" s="848"/>
    </row>
    <row r="61" spans="1:10">
      <c r="A61" s="1660" t="s">
        <v>35</v>
      </c>
      <c r="B61" s="1661" t="s">
        <v>2034</v>
      </c>
      <c r="C61" s="1661" t="s">
        <v>370</v>
      </c>
      <c r="D61" s="1661" t="s">
        <v>2035</v>
      </c>
      <c r="E61" s="1661" t="s">
        <v>52</v>
      </c>
      <c r="F61" s="1661" t="s">
        <v>52</v>
      </c>
      <c r="G61" s="1661" t="s">
        <v>1531</v>
      </c>
      <c r="H61" s="1662" t="s">
        <v>1051</v>
      </c>
      <c r="I61" s="848"/>
    </row>
    <row r="62" spans="1:10">
      <c r="A62" s="1660" t="s">
        <v>47</v>
      </c>
      <c r="B62" s="757"/>
      <c r="C62" s="1661" t="s">
        <v>2342</v>
      </c>
      <c r="D62" s="1661" t="s">
        <v>2028</v>
      </c>
      <c r="E62" s="1661" t="s">
        <v>2036</v>
      </c>
      <c r="F62" s="1661" t="s">
        <v>2037</v>
      </c>
      <c r="G62" s="1661" t="s">
        <v>1533</v>
      </c>
      <c r="H62" s="1662" t="s">
        <v>52</v>
      </c>
      <c r="I62" s="848"/>
    </row>
    <row r="63" spans="1:10">
      <c r="A63" s="1678"/>
      <c r="B63" s="1679" t="s">
        <v>462</v>
      </c>
      <c r="C63" s="1661" t="s">
        <v>463</v>
      </c>
      <c r="D63" s="1661" t="s">
        <v>464</v>
      </c>
      <c r="E63" s="1661" t="s">
        <v>61</v>
      </c>
      <c r="F63" s="1661" t="s">
        <v>62</v>
      </c>
      <c r="G63" s="1661" t="s">
        <v>63</v>
      </c>
      <c r="H63" s="1662" t="s">
        <v>64</v>
      </c>
      <c r="I63" s="848"/>
      <c r="J63" s="947"/>
    </row>
    <row r="64" spans="1:10">
      <c r="A64" s="939"/>
      <c r="B64" s="942" t="s">
        <v>2042</v>
      </c>
      <c r="C64" s="943"/>
      <c r="D64" s="943"/>
      <c r="E64" s="943"/>
      <c r="F64" s="943"/>
      <c r="G64" s="943"/>
      <c r="H64" s="1664"/>
      <c r="I64" s="848"/>
    </row>
    <row r="65" spans="1:9">
      <c r="A65" s="939"/>
      <c r="B65" s="942" t="s">
        <v>940</v>
      </c>
      <c r="C65" s="757"/>
      <c r="D65" s="757"/>
      <c r="E65" s="757"/>
      <c r="F65" s="757"/>
      <c r="G65" s="757"/>
      <c r="H65" s="916"/>
      <c r="I65" s="848"/>
    </row>
    <row r="66" spans="1:9">
      <c r="A66" s="939">
        <f>A50+1</f>
        <v>29</v>
      </c>
      <c r="B66" s="942"/>
      <c r="C66" s="856">
        <v>-1336195625.3400004</v>
      </c>
      <c r="D66" s="757">
        <v>7250</v>
      </c>
      <c r="E66" s="856">
        <v>312195767.70000046</v>
      </c>
      <c r="F66" s="856">
        <v>105651585</v>
      </c>
      <c r="G66" s="856">
        <v>-84034720.019999996</v>
      </c>
      <c r="H66" s="857">
        <f t="shared" ref="H66:H72" si="6">C66+E66-F66+G66</f>
        <v>-1213686162.6599998</v>
      </c>
      <c r="I66" s="848"/>
    </row>
    <row r="67" spans="1:9">
      <c r="A67" s="939">
        <f t="shared" ref="A67:A74" si="7">A66+1</f>
        <v>30</v>
      </c>
      <c r="B67" s="1680"/>
      <c r="C67" s="948"/>
      <c r="D67" s="757"/>
      <c r="E67" s="757"/>
      <c r="F67" s="757"/>
      <c r="G67" s="856"/>
      <c r="H67" s="899">
        <f t="shared" si="6"/>
        <v>0</v>
      </c>
      <c r="I67" s="848"/>
    </row>
    <row r="68" spans="1:9">
      <c r="A68" s="939">
        <f t="shared" si="7"/>
        <v>31</v>
      </c>
      <c r="B68" s="942"/>
      <c r="C68" s="948"/>
      <c r="D68" s="757"/>
      <c r="E68" s="948"/>
      <c r="F68" s="948"/>
      <c r="G68" s="948"/>
      <c r="H68" s="899">
        <f>C68+E68-F68+G68</f>
        <v>0</v>
      </c>
      <c r="I68" s="848"/>
    </row>
    <row r="69" spans="1:9">
      <c r="A69" s="939">
        <f t="shared" si="7"/>
        <v>32</v>
      </c>
      <c r="B69" s="1681"/>
      <c r="C69" s="948"/>
      <c r="D69" s="915"/>
      <c r="E69" s="948"/>
      <c r="F69" s="948"/>
      <c r="G69" s="948"/>
      <c r="H69" s="899">
        <f t="shared" si="6"/>
        <v>0</v>
      </c>
      <c r="I69" s="848"/>
    </row>
    <row r="70" spans="1:9">
      <c r="A70" s="939">
        <f t="shared" si="7"/>
        <v>33</v>
      </c>
      <c r="B70" s="1681"/>
      <c r="C70" s="948"/>
      <c r="D70" s="757"/>
      <c r="E70" s="948"/>
      <c r="F70" s="948"/>
      <c r="G70" s="948"/>
      <c r="H70" s="899">
        <f>C70+E70-F70+G70</f>
        <v>0</v>
      </c>
      <c r="I70" s="848"/>
    </row>
    <row r="71" spans="1:9">
      <c r="A71" s="939">
        <f t="shared" si="7"/>
        <v>34</v>
      </c>
      <c r="B71" s="1681"/>
      <c r="C71" s="948"/>
      <c r="D71" s="941"/>
      <c r="E71" s="948"/>
      <c r="F71" s="948"/>
      <c r="G71" s="948"/>
      <c r="H71" s="899">
        <f t="shared" si="6"/>
        <v>0</v>
      </c>
      <c r="I71" s="848"/>
    </row>
    <row r="72" spans="1:9">
      <c r="A72" s="939">
        <f>A71+1</f>
        <v>35</v>
      </c>
      <c r="B72" s="1681"/>
      <c r="C72" s="948"/>
      <c r="D72" s="941"/>
      <c r="E72" s="757"/>
      <c r="F72" s="757"/>
      <c r="G72" s="1682"/>
      <c r="H72" s="899">
        <f t="shared" si="6"/>
        <v>0</v>
      </c>
      <c r="I72" s="848"/>
    </row>
    <row r="73" spans="1:9">
      <c r="A73" s="939">
        <f>A72+1</f>
        <v>36</v>
      </c>
      <c r="B73" s="940" t="s">
        <v>46</v>
      </c>
      <c r="C73" s="853">
        <f>SUM(C66:C72)</f>
        <v>-1336195625.3400004</v>
      </c>
      <c r="D73" s="1661" t="s">
        <v>420</v>
      </c>
      <c r="E73" s="853">
        <f>SUM(E66:E72)</f>
        <v>312195767.70000046</v>
      </c>
      <c r="F73" s="853">
        <f>SUM(F66:F72)</f>
        <v>105651585</v>
      </c>
      <c r="G73" s="853">
        <f>SUM(G66:G72)</f>
        <v>-84034720.019999996</v>
      </c>
      <c r="H73" s="853">
        <f>SUM(H66:H72)</f>
        <v>-1213686162.6599998</v>
      </c>
      <c r="I73" s="848"/>
    </row>
    <row r="74" spans="1:9">
      <c r="A74" s="939">
        <f t="shared" si="7"/>
        <v>37</v>
      </c>
      <c r="B74" s="942" t="s">
        <v>943</v>
      </c>
      <c r="C74" s="1665">
        <f>C50+C73</f>
        <v>-1336195625.3400004</v>
      </c>
      <c r="D74" s="757"/>
      <c r="E74" s="1665">
        <f>E50+E73</f>
        <v>312195767.70000046</v>
      </c>
      <c r="F74" s="1665">
        <f>F50+F73</f>
        <v>105651585</v>
      </c>
      <c r="G74" s="1665">
        <f>G50+G73</f>
        <v>-84034720.019999996</v>
      </c>
      <c r="H74" s="1666">
        <f>H50+H73</f>
        <v>-1213686162.6599998</v>
      </c>
      <c r="I74" s="848"/>
    </row>
    <row r="75" spans="1:9">
      <c r="A75" s="939"/>
      <c r="B75" s="757"/>
      <c r="C75" s="757"/>
      <c r="D75" s="757"/>
      <c r="E75" s="757"/>
      <c r="F75" s="757"/>
      <c r="G75" s="757"/>
      <c r="H75" s="916"/>
      <c r="I75" s="848"/>
    </row>
    <row r="76" spans="1:9">
      <c r="A76" s="939"/>
      <c r="B76" s="942" t="s">
        <v>944</v>
      </c>
      <c r="C76" s="757"/>
      <c r="D76" s="757"/>
      <c r="E76" s="757"/>
      <c r="F76" s="757"/>
      <c r="G76" s="757"/>
      <c r="H76" s="916"/>
      <c r="I76" s="848"/>
    </row>
    <row r="77" spans="1:9">
      <c r="A77" s="939">
        <f>A74+1</f>
        <v>38</v>
      </c>
      <c r="B77" s="757"/>
      <c r="C77" s="1683"/>
      <c r="D77" s="757"/>
      <c r="E77" s="856"/>
      <c r="F77" s="856"/>
      <c r="G77" s="856"/>
      <c r="H77" s="857">
        <f t="shared" ref="H77:H82" si="8">C77+E77-F77+G77</f>
        <v>0</v>
      </c>
      <c r="I77" s="848"/>
    </row>
    <row r="78" spans="1:9">
      <c r="A78" s="939">
        <f t="shared" ref="A78:A83" si="9">A77+1</f>
        <v>39</v>
      </c>
      <c r="B78" s="757"/>
      <c r="C78" s="1038">
        <v>0</v>
      </c>
      <c r="D78" s="1038"/>
      <c r="E78" s="1038"/>
      <c r="F78" s="1038"/>
      <c r="G78" s="757"/>
      <c r="H78" s="899">
        <f t="shared" si="8"/>
        <v>0</v>
      </c>
      <c r="I78" s="848"/>
    </row>
    <row r="79" spans="1:9">
      <c r="A79" s="939">
        <f t="shared" si="9"/>
        <v>40</v>
      </c>
      <c r="B79" s="757"/>
      <c r="C79" s="1038">
        <v>0</v>
      </c>
      <c r="D79" s="1038"/>
      <c r="E79" s="1038"/>
      <c r="F79" s="1038"/>
      <c r="G79" s="757"/>
      <c r="H79" s="899">
        <f t="shared" si="8"/>
        <v>0</v>
      </c>
      <c r="I79" s="848"/>
    </row>
    <row r="80" spans="1:9">
      <c r="A80" s="939">
        <f>A79+1</f>
        <v>41</v>
      </c>
      <c r="B80" s="757"/>
      <c r="C80" s="1038">
        <v>0</v>
      </c>
      <c r="D80" s="1038"/>
      <c r="E80" s="1038"/>
      <c r="F80" s="1038"/>
      <c r="G80" s="757"/>
      <c r="H80" s="899">
        <f t="shared" si="8"/>
        <v>0</v>
      </c>
      <c r="I80" s="848"/>
    </row>
    <row r="81" spans="1:9">
      <c r="A81" s="939">
        <f t="shared" si="9"/>
        <v>42</v>
      </c>
      <c r="B81" s="757"/>
      <c r="C81" s="1038">
        <v>0</v>
      </c>
      <c r="D81" s="1038"/>
      <c r="E81" s="1038"/>
      <c r="F81" s="1038"/>
      <c r="G81" s="757"/>
      <c r="H81" s="899">
        <f t="shared" si="8"/>
        <v>0</v>
      </c>
      <c r="I81" s="848"/>
    </row>
    <row r="82" spans="1:9">
      <c r="A82" s="939">
        <f t="shared" si="9"/>
        <v>43</v>
      </c>
      <c r="B82" s="757"/>
      <c r="C82" s="1038">
        <v>0</v>
      </c>
      <c r="D82" s="1038"/>
      <c r="E82" s="1038"/>
      <c r="F82" s="1038"/>
      <c r="G82" s="757"/>
      <c r="H82" s="899">
        <f t="shared" si="8"/>
        <v>0</v>
      </c>
      <c r="I82" s="848"/>
    </row>
    <row r="83" spans="1:9">
      <c r="A83" s="939">
        <f t="shared" si="9"/>
        <v>44</v>
      </c>
      <c r="B83" s="940" t="s">
        <v>46</v>
      </c>
      <c r="C83" s="1665">
        <f>SUM(C77:C82)</f>
        <v>0</v>
      </c>
      <c r="D83" s="1661" t="s">
        <v>412</v>
      </c>
      <c r="E83" s="1665">
        <f>SUM(E77:E82)</f>
        <v>0</v>
      </c>
      <c r="F83" s="1665">
        <f>SUM(F77:F82)</f>
        <v>0</v>
      </c>
      <c r="G83" s="1665">
        <f>SUM(G77:G82)</f>
        <v>0</v>
      </c>
      <c r="H83" s="1665">
        <f>SUM(H77:H82)</f>
        <v>0</v>
      </c>
      <c r="I83" s="848"/>
    </row>
    <row r="84" spans="1:9">
      <c r="A84" s="939"/>
      <c r="B84" s="757"/>
      <c r="C84" s="757"/>
      <c r="D84" s="757"/>
      <c r="E84" s="757"/>
      <c r="F84" s="757"/>
      <c r="G84" s="757"/>
      <c r="H84" s="916"/>
      <c r="I84" s="848"/>
    </row>
    <row r="85" spans="1:9">
      <c r="A85" s="939"/>
      <c r="B85" s="942" t="s">
        <v>2038</v>
      </c>
      <c r="C85" s="757"/>
      <c r="D85" s="757"/>
      <c r="E85" s="757"/>
      <c r="F85" s="757"/>
      <c r="G85" s="757"/>
      <c r="H85" s="916"/>
      <c r="I85" s="848"/>
    </row>
    <row r="86" spans="1:9">
      <c r="A86" s="939"/>
      <c r="B86" s="942" t="s">
        <v>945</v>
      </c>
      <c r="C86" s="915"/>
      <c r="D86" s="915"/>
      <c r="E86" s="915"/>
      <c r="F86" s="915"/>
      <c r="G86" s="915"/>
      <c r="H86" s="899"/>
      <c r="I86" s="848"/>
    </row>
    <row r="87" spans="1:9">
      <c r="A87" s="939">
        <f>A83+1</f>
        <v>45</v>
      </c>
      <c r="B87" s="942"/>
      <c r="C87" s="856"/>
      <c r="D87" s="944" t="s">
        <v>1670</v>
      </c>
      <c r="E87" s="856"/>
      <c r="F87" s="856"/>
      <c r="G87" s="856"/>
      <c r="H87" s="857">
        <f t="shared" ref="H87:H92" si="10">C87+E87-F87+G87</f>
        <v>0</v>
      </c>
      <c r="I87" s="848"/>
    </row>
    <row r="88" spans="1:9">
      <c r="A88" s="939">
        <f t="shared" ref="A88:A93" si="11">A87+1</f>
        <v>46</v>
      </c>
      <c r="B88" s="942"/>
      <c r="C88" s="757"/>
      <c r="D88" s="941"/>
      <c r="E88" s="757"/>
      <c r="F88" s="757"/>
      <c r="G88" s="757"/>
      <c r="H88" s="899">
        <f t="shared" si="10"/>
        <v>0</v>
      </c>
      <c r="I88" s="848"/>
    </row>
    <row r="89" spans="1:9">
      <c r="A89" s="939">
        <f t="shared" si="11"/>
        <v>47</v>
      </c>
      <c r="B89" s="942"/>
      <c r="C89" s="757"/>
      <c r="D89" s="941"/>
      <c r="E89" s="757"/>
      <c r="F89" s="757"/>
      <c r="G89" s="757"/>
      <c r="H89" s="899">
        <f t="shared" si="10"/>
        <v>0</v>
      </c>
      <c r="I89" s="848"/>
    </row>
    <row r="90" spans="1:9">
      <c r="A90" s="939">
        <f t="shared" si="11"/>
        <v>48</v>
      </c>
      <c r="B90" s="942"/>
      <c r="C90" s="757"/>
      <c r="D90" s="941"/>
      <c r="E90" s="757"/>
      <c r="F90" s="757"/>
      <c r="G90" s="757"/>
      <c r="H90" s="899">
        <f t="shared" si="10"/>
        <v>0</v>
      </c>
      <c r="I90" s="848"/>
    </row>
    <row r="91" spans="1:9">
      <c r="A91" s="939">
        <f t="shared" si="11"/>
        <v>49</v>
      </c>
      <c r="B91" s="757"/>
      <c r="C91" s="757"/>
      <c r="D91" s="941"/>
      <c r="E91" s="757"/>
      <c r="F91" s="757"/>
      <c r="G91" s="757"/>
      <c r="H91" s="899">
        <f t="shared" si="10"/>
        <v>0</v>
      </c>
      <c r="I91" s="848"/>
    </row>
    <row r="92" spans="1:9">
      <c r="A92" s="939">
        <f t="shared" si="11"/>
        <v>50</v>
      </c>
      <c r="B92" s="757" t="s">
        <v>2047</v>
      </c>
      <c r="C92" s="757"/>
      <c r="D92" s="944" t="s">
        <v>1692</v>
      </c>
      <c r="E92" s="757"/>
      <c r="F92" s="757"/>
      <c r="G92" s="757"/>
      <c r="H92" s="899">
        <f t="shared" si="10"/>
        <v>0</v>
      </c>
      <c r="I92" s="848"/>
    </row>
    <row r="93" spans="1:9">
      <c r="A93" s="939">
        <f t="shared" si="11"/>
        <v>51</v>
      </c>
      <c r="B93" s="940" t="s">
        <v>46</v>
      </c>
      <c r="C93" s="853">
        <f>SUM(C87:C92)</f>
        <v>0</v>
      </c>
      <c r="D93" s="941"/>
      <c r="E93" s="853">
        <f>SUM(E87:E92)</f>
        <v>0</v>
      </c>
      <c r="F93" s="853">
        <f>SUM(F87:F92)</f>
        <v>0</v>
      </c>
      <c r="G93" s="853">
        <f>SUM(G87:G92)</f>
        <v>0</v>
      </c>
      <c r="H93" s="854">
        <f>SUM(H87:H92)</f>
        <v>0</v>
      </c>
      <c r="I93" s="848"/>
    </row>
    <row r="94" spans="1:9">
      <c r="A94" s="939"/>
      <c r="B94" s="942"/>
      <c r="C94" s="853"/>
      <c r="D94" s="941"/>
      <c r="E94" s="853"/>
      <c r="F94" s="853"/>
      <c r="G94" s="853"/>
      <c r="H94" s="854"/>
      <c r="I94" s="848"/>
    </row>
    <row r="95" spans="1:9">
      <c r="A95" s="939"/>
      <c r="B95" s="942" t="s">
        <v>946</v>
      </c>
      <c r="C95" s="757"/>
      <c r="D95" s="757"/>
      <c r="E95" s="757"/>
      <c r="F95" s="757"/>
      <c r="G95" s="757"/>
      <c r="H95" s="916"/>
      <c r="I95" s="848"/>
    </row>
    <row r="96" spans="1:9">
      <c r="A96" s="939">
        <f>A93+1</f>
        <v>52</v>
      </c>
      <c r="B96" s="942"/>
      <c r="C96" s="856">
        <v>12485537</v>
      </c>
      <c r="D96" s="946" t="s">
        <v>1670</v>
      </c>
      <c r="E96" s="856"/>
      <c r="F96" s="856"/>
      <c r="G96" s="856">
        <v>2465024.4</v>
      </c>
      <c r="H96" s="857">
        <f t="shared" ref="H96:H101" si="12">C96+E96-F96+G96</f>
        <v>14950561.4</v>
      </c>
      <c r="I96" s="848"/>
    </row>
    <row r="97" spans="1:9">
      <c r="A97" s="939">
        <f t="shared" ref="A97:A103" si="13">A96+1</f>
        <v>53</v>
      </c>
      <c r="B97" s="942"/>
      <c r="C97" s="757"/>
      <c r="D97" s="941"/>
      <c r="E97" s="757"/>
      <c r="F97" s="757"/>
      <c r="G97" s="757"/>
      <c r="H97" s="899">
        <f t="shared" si="12"/>
        <v>0</v>
      </c>
      <c r="I97" s="848"/>
    </row>
    <row r="98" spans="1:9">
      <c r="A98" s="939">
        <f t="shared" si="13"/>
        <v>54</v>
      </c>
      <c r="B98" s="942"/>
      <c r="C98" s="757"/>
      <c r="D98" s="941"/>
      <c r="E98" s="757"/>
      <c r="F98" s="757"/>
      <c r="G98" s="948"/>
      <c r="H98" s="899">
        <f t="shared" si="12"/>
        <v>0</v>
      </c>
      <c r="I98" s="848"/>
    </row>
    <row r="99" spans="1:9">
      <c r="A99" s="939">
        <f t="shared" si="13"/>
        <v>55</v>
      </c>
      <c r="B99" s="757"/>
      <c r="C99" s="757"/>
      <c r="D99" s="941"/>
      <c r="E99" s="757"/>
      <c r="F99" s="757"/>
      <c r="G99" s="757"/>
      <c r="H99" s="899">
        <f t="shared" si="12"/>
        <v>0</v>
      </c>
      <c r="I99" s="848"/>
    </row>
    <row r="100" spans="1:9">
      <c r="A100" s="939">
        <f t="shared" si="13"/>
        <v>56</v>
      </c>
      <c r="B100" s="757"/>
      <c r="C100" s="757"/>
      <c r="D100" s="941"/>
      <c r="E100" s="757"/>
      <c r="F100" s="757"/>
      <c r="G100" s="757"/>
      <c r="H100" s="899">
        <f t="shared" si="12"/>
        <v>0</v>
      </c>
      <c r="I100" s="848"/>
    </row>
    <row r="101" spans="1:9">
      <c r="A101" s="939">
        <f t="shared" si="13"/>
        <v>57</v>
      </c>
      <c r="B101" s="757" t="s">
        <v>2047</v>
      </c>
      <c r="C101" s="757"/>
      <c r="D101" s="944" t="s">
        <v>1692</v>
      </c>
      <c r="E101" s="757"/>
      <c r="F101" s="757"/>
      <c r="G101" s="757"/>
      <c r="H101" s="899">
        <f t="shared" si="12"/>
        <v>0</v>
      </c>
      <c r="I101" s="848"/>
    </row>
    <row r="102" spans="1:9">
      <c r="A102" s="939">
        <f t="shared" si="13"/>
        <v>58</v>
      </c>
      <c r="B102" s="940" t="s">
        <v>46</v>
      </c>
      <c r="C102" s="853">
        <f>SUM(C96:C101)</f>
        <v>12485537</v>
      </c>
      <c r="D102" s="941"/>
      <c r="E102" s="853">
        <f>SUM(E96:E101)</f>
        <v>0</v>
      </c>
      <c r="F102" s="853">
        <f>SUM(F96:F101)</f>
        <v>0</v>
      </c>
      <c r="G102" s="853">
        <f>SUM(G96:G101)</f>
        <v>2465024.4</v>
      </c>
      <c r="H102" s="854">
        <f>SUM(H96:H101)</f>
        <v>14950561.4</v>
      </c>
      <c r="I102" s="848"/>
    </row>
    <row r="103" spans="1:9" ht="16" thickBot="1">
      <c r="A103" s="1667">
        <f t="shared" si="13"/>
        <v>59</v>
      </c>
      <c r="B103" s="1684" t="s">
        <v>947</v>
      </c>
      <c r="C103" s="1669">
        <f>C93+C102</f>
        <v>12485537</v>
      </c>
      <c r="D103" s="1685"/>
      <c r="E103" s="1669">
        <f>E93+E102</f>
        <v>0</v>
      </c>
      <c r="F103" s="1669">
        <f>F93+F102</f>
        <v>0</v>
      </c>
      <c r="G103" s="1669">
        <f>G93+G102</f>
        <v>2465024.4</v>
      </c>
      <c r="H103" s="1671">
        <f>H93+H102</f>
        <v>14950561.4</v>
      </c>
      <c r="I103" s="848"/>
    </row>
    <row r="104" spans="1:9">
      <c r="A104" s="848"/>
      <c r="B104" s="848"/>
      <c r="C104" s="848"/>
      <c r="D104" s="848"/>
      <c r="E104" s="848"/>
      <c r="F104" s="848"/>
      <c r="G104" s="848"/>
      <c r="H104" s="1686" t="s">
        <v>2557</v>
      </c>
      <c r="I104" s="848"/>
    </row>
    <row r="105" spans="1:9">
      <c r="A105" s="848"/>
      <c r="B105" s="1653"/>
      <c r="C105" s="1653"/>
      <c r="D105" s="1672"/>
      <c r="E105" s="1653"/>
      <c r="F105" s="1653"/>
      <c r="G105" s="1653"/>
      <c r="H105" s="1653"/>
      <c r="I105" s="848"/>
    </row>
    <row r="106" spans="1:9">
      <c r="A106" s="1674">
        <v>46</v>
      </c>
      <c r="B106" s="1674"/>
      <c r="C106" s="1674"/>
      <c r="D106" s="1675"/>
      <c r="E106" s="1674"/>
      <c r="F106" s="1674"/>
      <c r="G106" s="1674"/>
      <c r="H106" s="1674"/>
      <c r="I106" s="848"/>
    </row>
    <row r="107" spans="1:9">
      <c r="A107" s="848"/>
      <c r="B107" s="848"/>
      <c r="C107" s="848"/>
      <c r="D107" s="1673"/>
      <c r="E107" s="848"/>
      <c r="F107" s="848"/>
      <c r="G107" s="848"/>
      <c r="H107" s="848"/>
      <c r="I107" s="848"/>
    </row>
    <row r="108" spans="1:9">
      <c r="A108" s="848"/>
      <c r="B108" s="848"/>
      <c r="C108" s="848"/>
      <c r="D108" s="1673"/>
      <c r="E108" s="848"/>
      <c r="F108" s="848"/>
      <c r="G108" s="848"/>
      <c r="H108" s="848"/>
      <c r="I108" s="848"/>
    </row>
    <row r="109" spans="1:9" ht="16" thickBot="1">
      <c r="A109" s="848" t="str">
        <f>'Data Sheet'!A56</f>
        <v>Annual Report of VERIZON NEW YORK INC.                                                                                    For the period ending DECEMBER 31, 2021</v>
      </c>
      <c r="B109" s="848"/>
      <c r="C109" s="848"/>
      <c r="D109" s="848"/>
      <c r="E109" s="848"/>
      <c r="F109" s="848"/>
      <c r="G109" s="848"/>
      <c r="H109" s="848"/>
      <c r="I109" s="848"/>
    </row>
    <row r="110" spans="1:9">
      <c r="A110" s="1648"/>
      <c r="B110" s="1649"/>
      <c r="C110" s="1649"/>
      <c r="D110" s="1649"/>
      <c r="E110" s="1649"/>
      <c r="F110" s="1649"/>
      <c r="G110" s="1649"/>
      <c r="H110" s="1676"/>
      <c r="I110" s="848"/>
    </row>
    <row r="111" spans="1:9">
      <c r="A111" s="1677" t="s">
        <v>942</v>
      </c>
      <c r="B111" s="1653"/>
      <c r="C111" s="1653"/>
      <c r="D111" s="1653"/>
      <c r="E111" s="1653"/>
      <c r="F111" s="1653"/>
      <c r="G111" s="1653"/>
      <c r="H111" s="1654"/>
      <c r="I111" s="848"/>
    </row>
    <row r="112" spans="1:9">
      <c r="A112" s="1656"/>
      <c r="B112" s="848"/>
      <c r="C112" s="848"/>
      <c r="D112" s="848"/>
      <c r="E112" s="848"/>
      <c r="F112" s="848"/>
      <c r="G112" s="848"/>
      <c r="H112" s="916"/>
      <c r="I112" s="848"/>
    </row>
    <row r="113" spans="1:9">
      <c r="A113" s="1657"/>
      <c r="B113" s="943"/>
      <c r="C113" s="1658" t="s">
        <v>1049</v>
      </c>
      <c r="D113" s="943"/>
      <c r="E113" s="1658" t="s">
        <v>262</v>
      </c>
      <c r="F113" s="1658" t="s">
        <v>262</v>
      </c>
      <c r="G113" s="1658" t="s">
        <v>1209</v>
      </c>
      <c r="H113" s="1659" t="s">
        <v>1049</v>
      </c>
      <c r="I113" s="848"/>
    </row>
    <row r="114" spans="1:9">
      <c r="A114" s="1660" t="s">
        <v>35</v>
      </c>
      <c r="B114" s="1661" t="s">
        <v>2034</v>
      </c>
      <c r="C114" s="1661" t="s">
        <v>370</v>
      </c>
      <c r="D114" s="1661" t="s">
        <v>2035</v>
      </c>
      <c r="E114" s="1661" t="s">
        <v>52</v>
      </c>
      <c r="F114" s="1661" t="s">
        <v>52</v>
      </c>
      <c r="G114" s="1661" t="s">
        <v>1531</v>
      </c>
      <c r="H114" s="1662" t="s">
        <v>1051</v>
      </c>
      <c r="I114" s="848"/>
    </row>
    <row r="115" spans="1:9">
      <c r="A115" s="1660" t="s">
        <v>47</v>
      </c>
      <c r="B115" s="757"/>
      <c r="C115" s="1661" t="s">
        <v>2342</v>
      </c>
      <c r="D115" s="1661" t="s">
        <v>2028</v>
      </c>
      <c r="E115" s="1661" t="s">
        <v>2036</v>
      </c>
      <c r="F115" s="1661" t="s">
        <v>2037</v>
      </c>
      <c r="G115" s="1661" t="s">
        <v>1533</v>
      </c>
      <c r="H115" s="1662" t="s">
        <v>52</v>
      </c>
      <c r="I115" s="848"/>
    </row>
    <row r="116" spans="1:9">
      <c r="A116" s="1678"/>
      <c r="B116" s="1679" t="s">
        <v>462</v>
      </c>
      <c r="C116" s="1679" t="s">
        <v>463</v>
      </c>
      <c r="D116" s="1679" t="s">
        <v>464</v>
      </c>
      <c r="E116" s="1679" t="s">
        <v>61</v>
      </c>
      <c r="F116" s="1679" t="s">
        <v>62</v>
      </c>
      <c r="G116" s="1679" t="s">
        <v>63</v>
      </c>
      <c r="H116" s="1687" t="s">
        <v>64</v>
      </c>
      <c r="I116" s="848"/>
    </row>
    <row r="117" spans="1:9">
      <c r="A117" s="939"/>
      <c r="B117" s="942" t="s">
        <v>2042</v>
      </c>
      <c r="C117" s="757"/>
      <c r="D117" s="941"/>
      <c r="E117" s="757"/>
      <c r="F117" s="757"/>
      <c r="G117" s="757"/>
      <c r="H117" s="916"/>
      <c r="I117" s="848"/>
    </row>
    <row r="118" spans="1:9">
      <c r="A118" s="939"/>
      <c r="B118" s="942" t="s">
        <v>945</v>
      </c>
      <c r="C118" s="757"/>
      <c r="D118" s="941"/>
      <c r="E118" s="757"/>
      <c r="F118" s="757"/>
      <c r="G118" s="757"/>
      <c r="H118" s="916"/>
      <c r="I118" s="848"/>
    </row>
    <row r="119" spans="1:9">
      <c r="A119" s="939">
        <f>A103+1</f>
        <v>60</v>
      </c>
      <c r="B119" s="942"/>
      <c r="C119" s="948"/>
      <c r="D119" s="1688"/>
      <c r="E119" s="1038"/>
      <c r="F119" s="1038"/>
      <c r="G119" s="948"/>
      <c r="H119" s="857">
        <f t="shared" ref="H119:H124" si="14">C119+E119-F119+G119</f>
        <v>0</v>
      </c>
      <c r="I119" s="848"/>
    </row>
    <row r="120" spans="1:9">
      <c r="A120" s="939">
        <f t="shared" ref="A120:A125" si="15">A119+1</f>
        <v>61</v>
      </c>
      <c r="B120" s="942"/>
      <c r="C120" s="757"/>
      <c r="D120" s="941"/>
      <c r="E120" s="757"/>
      <c r="F120" s="757"/>
      <c r="G120" s="757"/>
      <c r="H120" s="899">
        <f t="shared" si="14"/>
        <v>0</v>
      </c>
      <c r="I120" s="848"/>
    </row>
    <row r="121" spans="1:9">
      <c r="A121" s="939">
        <f t="shared" si="15"/>
        <v>62</v>
      </c>
      <c r="B121" s="942"/>
      <c r="C121" s="915"/>
      <c r="D121" s="915"/>
      <c r="E121" s="915"/>
      <c r="F121" s="915"/>
      <c r="G121" s="915"/>
      <c r="H121" s="899">
        <f t="shared" si="14"/>
        <v>0</v>
      </c>
      <c r="I121" s="848"/>
    </row>
    <row r="122" spans="1:9">
      <c r="A122" s="939">
        <f t="shared" si="15"/>
        <v>63</v>
      </c>
      <c r="B122" s="757"/>
      <c r="C122" s="757"/>
      <c r="D122" s="941"/>
      <c r="E122" s="757"/>
      <c r="F122" s="757"/>
      <c r="G122" s="757"/>
      <c r="H122" s="899">
        <f t="shared" si="14"/>
        <v>0</v>
      </c>
      <c r="I122" s="848"/>
    </row>
    <row r="123" spans="1:9">
      <c r="A123" s="939">
        <f t="shared" si="15"/>
        <v>64</v>
      </c>
      <c r="B123" s="757"/>
      <c r="C123" s="757"/>
      <c r="D123" s="941"/>
      <c r="E123" s="757"/>
      <c r="F123" s="757"/>
      <c r="G123" s="757"/>
      <c r="H123" s="899">
        <f t="shared" si="14"/>
        <v>0</v>
      </c>
      <c r="I123" s="848"/>
    </row>
    <row r="124" spans="1:9">
      <c r="A124" s="939">
        <f t="shared" si="15"/>
        <v>65</v>
      </c>
      <c r="B124" s="757" t="s">
        <v>2047</v>
      </c>
      <c r="C124" s="757"/>
      <c r="D124" s="944" t="s">
        <v>1692</v>
      </c>
      <c r="E124" s="757"/>
      <c r="F124" s="757"/>
      <c r="G124" s="757"/>
      <c r="H124" s="899">
        <f t="shared" si="14"/>
        <v>0</v>
      </c>
      <c r="I124" s="848"/>
    </row>
    <row r="125" spans="1:9">
      <c r="A125" s="939">
        <f t="shared" si="15"/>
        <v>66</v>
      </c>
      <c r="B125" s="940" t="s">
        <v>46</v>
      </c>
      <c r="C125" s="1665">
        <f>SUM(C119:C124)</f>
        <v>0</v>
      </c>
      <c r="D125" s="941"/>
      <c r="E125" s="1665">
        <f>SUM(E119:E124)</f>
        <v>0</v>
      </c>
      <c r="F125" s="1665">
        <f>SUM(F119:F124)</f>
        <v>0</v>
      </c>
      <c r="G125" s="1665">
        <f>SUM(G119:G124)</f>
        <v>0</v>
      </c>
      <c r="H125" s="1666">
        <f>SUM(H119:H124)</f>
        <v>0</v>
      </c>
      <c r="I125" s="848"/>
    </row>
    <row r="126" spans="1:9">
      <c r="A126" s="939"/>
      <c r="B126" s="942"/>
      <c r="C126" s="943"/>
      <c r="D126" s="757"/>
      <c r="E126" s="943"/>
      <c r="F126" s="943"/>
      <c r="G126" s="943"/>
      <c r="H126" s="1664"/>
      <c r="I126" s="848"/>
    </row>
    <row r="127" spans="1:9">
      <c r="A127" s="939"/>
      <c r="B127" s="942"/>
      <c r="C127" s="757"/>
      <c r="D127" s="757"/>
      <c r="E127" s="757"/>
      <c r="F127" s="757"/>
      <c r="G127" s="757"/>
      <c r="H127" s="916"/>
      <c r="I127" s="848"/>
    </row>
    <row r="128" spans="1:9">
      <c r="A128" s="939"/>
      <c r="B128" s="942" t="s">
        <v>948</v>
      </c>
      <c r="C128" s="856"/>
      <c r="D128" s="944"/>
      <c r="E128" s="856"/>
      <c r="F128" s="856"/>
      <c r="G128" s="856"/>
      <c r="H128" s="857">
        <f t="shared" ref="H128:H134" si="16">C128+E128-F128+G128</f>
        <v>0</v>
      </c>
      <c r="I128" s="848"/>
    </row>
    <row r="129" spans="1:9">
      <c r="A129" s="939">
        <f>A125+1</f>
        <v>67</v>
      </c>
      <c r="B129" s="942"/>
      <c r="C129" s="915">
        <v>-5543837</v>
      </c>
      <c r="D129" s="941">
        <v>7450</v>
      </c>
      <c r="E129" s="915"/>
      <c r="F129" s="623"/>
      <c r="G129" s="623">
        <v>25432806.600000001</v>
      </c>
      <c r="H129" s="899">
        <f>C129+E129-F129+G129</f>
        <v>19888969.600000001</v>
      </c>
      <c r="I129" s="848"/>
    </row>
    <row r="130" spans="1:9">
      <c r="A130" s="939">
        <f t="shared" ref="A130:A137" si="17">A129+1</f>
        <v>68</v>
      </c>
      <c r="B130" s="1040"/>
      <c r="C130" s="915"/>
      <c r="D130" s="941"/>
      <c r="E130" s="915"/>
      <c r="F130" s="623"/>
      <c r="G130" s="623"/>
      <c r="H130" s="899">
        <f t="shared" si="16"/>
        <v>0</v>
      </c>
      <c r="I130" s="848"/>
    </row>
    <row r="131" spans="1:9">
      <c r="A131" s="939">
        <f t="shared" si="17"/>
        <v>69</v>
      </c>
      <c r="B131" s="1041"/>
      <c r="C131" s="915"/>
      <c r="D131" s="941"/>
      <c r="E131" s="915"/>
      <c r="F131" s="623"/>
      <c r="G131" s="623"/>
      <c r="H131" s="899">
        <f t="shared" si="16"/>
        <v>0</v>
      </c>
      <c r="I131" s="848"/>
    </row>
    <row r="132" spans="1:9">
      <c r="A132" s="939">
        <f t="shared" si="17"/>
        <v>70</v>
      </c>
      <c r="B132" s="945"/>
      <c r="C132" s="915"/>
      <c r="D132" s="941"/>
      <c r="E132" s="915"/>
      <c r="F132" s="623"/>
      <c r="G132" s="623"/>
      <c r="H132" s="899">
        <f t="shared" si="16"/>
        <v>0</v>
      </c>
      <c r="I132" s="848"/>
    </row>
    <row r="133" spans="1:9">
      <c r="A133" s="939">
        <f>A132+1</f>
        <v>71</v>
      </c>
      <c r="B133" s="1041"/>
      <c r="C133" s="915"/>
      <c r="D133" s="941"/>
      <c r="E133" s="915"/>
      <c r="F133" s="623"/>
      <c r="G133" s="623"/>
      <c r="H133" s="899">
        <f t="shared" si="16"/>
        <v>0</v>
      </c>
      <c r="I133" s="848"/>
    </row>
    <row r="134" spans="1:9">
      <c r="A134" s="939">
        <f>A133+1</f>
        <v>72</v>
      </c>
      <c r="B134" s="757" t="s">
        <v>2047</v>
      </c>
      <c r="C134" s="757">
        <v>0</v>
      </c>
      <c r="D134" s="946" t="s">
        <v>1692</v>
      </c>
      <c r="E134" s="757"/>
      <c r="F134" s="710"/>
      <c r="G134" s="710"/>
      <c r="H134" s="899">
        <f t="shared" si="16"/>
        <v>0</v>
      </c>
      <c r="I134" s="848"/>
    </row>
    <row r="135" spans="1:9">
      <c r="A135" s="939">
        <f t="shared" si="17"/>
        <v>73</v>
      </c>
      <c r="B135" s="940" t="s">
        <v>46</v>
      </c>
      <c r="C135" s="1665">
        <f>SUM(C128:C134)</f>
        <v>-5543837</v>
      </c>
      <c r="D135" s="757"/>
      <c r="E135" s="1665">
        <f>SUM(E128:E134)</f>
        <v>0</v>
      </c>
      <c r="F135" s="1665">
        <f>SUM(F128:F134)</f>
        <v>0</v>
      </c>
      <c r="G135" s="1665">
        <f>SUM(G128:G134)</f>
        <v>25432806.600000001</v>
      </c>
      <c r="H135" s="1666">
        <f>SUM(H128:H134)</f>
        <v>19888969.600000001</v>
      </c>
      <c r="I135" s="848"/>
    </row>
    <row r="136" spans="1:9">
      <c r="A136" s="939">
        <f t="shared" si="17"/>
        <v>74</v>
      </c>
      <c r="B136" s="942" t="s">
        <v>949</v>
      </c>
      <c r="C136" s="1665">
        <f>C116+C135</f>
        <v>-5543837</v>
      </c>
      <c r="D136" s="757"/>
      <c r="E136" s="1665">
        <f>E116+E135</f>
        <v>0</v>
      </c>
      <c r="F136" s="1665">
        <f>F116+F135</f>
        <v>0</v>
      </c>
      <c r="G136" s="1665">
        <f>G116+G135</f>
        <v>25432806.600000001</v>
      </c>
      <c r="H136" s="1666">
        <f>H116+H135</f>
        <v>19888969.600000001</v>
      </c>
      <c r="I136" s="848"/>
    </row>
    <row r="137" spans="1:9">
      <c r="A137" s="939">
        <f t="shared" si="17"/>
        <v>75</v>
      </c>
      <c r="B137" s="757"/>
      <c r="C137" s="757"/>
      <c r="D137" s="941"/>
      <c r="E137" s="757"/>
      <c r="F137" s="757"/>
      <c r="G137" s="757"/>
      <c r="H137" s="899"/>
      <c r="I137" s="848"/>
    </row>
    <row r="138" spans="1:9">
      <c r="A138" s="939"/>
      <c r="B138" s="942" t="s">
        <v>950</v>
      </c>
      <c r="C138" s="757"/>
      <c r="D138" s="757"/>
      <c r="E138" s="757"/>
      <c r="F138" s="757"/>
      <c r="G138" s="757"/>
      <c r="H138" s="916"/>
      <c r="I138" s="848"/>
    </row>
    <row r="139" spans="1:9">
      <c r="A139" s="939">
        <f>A137+1</f>
        <v>76</v>
      </c>
      <c r="B139" s="757"/>
      <c r="C139" s="1038">
        <v>0</v>
      </c>
      <c r="D139" s="757"/>
      <c r="E139" s="856"/>
      <c r="F139" s="856"/>
      <c r="G139" s="856"/>
      <c r="H139" s="857">
        <f>C139+E139-F139+G139</f>
        <v>0</v>
      </c>
      <c r="I139" s="848"/>
    </row>
    <row r="140" spans="1:9">
      <c r="A140" s="939">
        <f>A139+1</f>
        <v>77</v>
      </c>
      <c r="B140" s="757"/>
      <c r="C140" s="1038">
        <v>0</v>
      </c>
      <c r="D140" s="757"/>
      <c r="E140" s="757"/>
      <c r="F140" s="757"/>
      <c r="G140" s="757"/>
      <c r="H140" s="899">
        <f>C140+E140-F140+G140</f>
        <v>0</v>
      </c>
      <c r="I140" s="848"/>
    </row>
    <row r="141" spans="1:9">
      <c r="A141" s="939">
        <f>A140+1</f>
        <v>78</v>
      </c>
      <c r="B141" s="757"/>
      <c r="C141" s="1038">
        <v>0</v>
      </c>
      <c r="D141" s="757"/>
      <c r="E141" s="757"/>
      <c r="F141" s="757"/>
      <c r="G141" s="757"/>
      <c r="H141" s="899">
        <f>C141+E141-F141+G141</f>
        <v>0</v>
      </c>
      <c r="I141" s="848"/>
    </row>
    <row r="142" spans="1:9">
      <c r="A142" s="939">
        <f>A141+1</f>
        <v>79</v>
      </c>
      <c r="B142" s="757"/>
      <c r="C142" s="1038">
        <v>0</v>
      </c>
      <c r="D142" s="757"/>
      <c r="E142" s="757"/>
      <c r="F142" s="757"/>
      <c r="G142" s="757"/>
      <c r="H142" s="899">
        <f>C142+E142-F142+G142</f>
        <v>0</v>
      </c>
      <c r="I142" s="848"/>
    </row>
    <row r="143" spans="1:9">
      <c r="A143" s="939">
        <f>A142+1</f>
        <v>80</v>
      </c>
      <c r="B143" s="757"/>
      <c r="C143" s="1038">
        <v>0</v>
      </c>
      <c r="D143" s="757"/>
      <c r="E143" s="757"/>
      <c r="F143" s="757"/>
      <c r="G143" s="757"/>
      <c r="H143" s="899">
        <f>C143+E143-F143+G143</f>
        <v>0</v>
      </c>
      <c r="I143" s="848"/>
    </row>
    <row r="144" spans="1:9" ht="16" thickBot="1">
      <c r="A144" s="1667">
        <f>A143+1</f>
        <v>81</v>
      </c>
      <c r="B144" s="1668" t="s">
        <v>46</v>
      </c>
      <c r="C144" s="1669">
        <f>SUM(C139:C143)</f>
        <v>0</v>
      </c>
      <c r="D144" s="1689" t="s">
        <v>1661</v>
      </c>
      <c r="E144" s="1669">
        <f>SUM(E139:E143)</f>
        <v>0</v>
      </c>
      <c r="F144" s="1669">
        <f>SUM(F139:F143)</f>
        <v>0</v>
      </c>
      <c r="G144" s="1669">
        <f>SUM(G139:G143)</f>
        <v>0</v>
      </c>
      <c r="H144" s="1671">
        <f>SUM(H139:H143)</f>
        <v>0</v>
      </c>
      <c r="I144" s="848"/>
    </row>
    <row r="145" spans="1:9">
      <c r="A145" s="848"/>
      <c r="B145" s="848"/>
      <c r="C145" s="848"/>
      <c r="D145" s="848"/>
      <c r="E145" s="848"/>
      <c r="F145" s="848"/>
      <c r="G145" s="848"/>
      <c r="H145" s="1686" t="s">
        <v>2557</v>
      </c>
      <c r="I145" s="848"/>
    </row>
    <row r="146" spans="1:9">
      <c r="A146" s="848"/>
      <c r="B146" s="1653"/>
      <c r="C146" s="1653"/>
      <c r="D146" s="1672"/>
      <c r="E146" s="1653"/>
      <c r="F146" s="1653"/>
      <c r="G146" s="1653"/>
      <c r="H146" s="1653"/>
      <c r="I146" s="848"/>
    </row>
    <row r="147" spans="1:9">
      <c r="A147" s="1674">
        <v>47</v>
      </c>
      <c r="B147" s="1674"/>
      <c r="C147" s="1674"/>
      <c r="D147" s="1675"/>
      <c r="E147" s="1674"/>
      <c r="F147" s="1674"/>
      <c r="G147" s="1674"/>
      <c r="H147" s="1674"/>
      <c r="I147" s="848"/>
    </row>
    <row r="148" spans="1:9">
      <c r="A148" s="848"/>
      <c r="B148" s="848"/>
      <c r="C148" s="848"/>
      <c r="D148" s="848"/>
      <c r="E148" s="848"/>
      <c r="F148" s="848"/>
      <c r="G148" s="848"/>
    </row>
  </sheetData>
  <printOptions horizontalCentered="1" verticalCentered="1"/>
  <pageMargins left="0.5" right="0.5" top="0.5" bottom="0.5" header="0" footer="0"/>
  <pageSetup scale="65" fitToHeight="3" orientation="landscape" r:id="rId1"/>
  <headerFooter alignWithMargins="0"/>
  <rowBreaks count="1" manualBreakCount="1">
    <brk id="54"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5"/>
  <sheetViews>
    <sheetView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48</v>
      </c>
      <c r="B52" s="128"/>
      <c r="C52" s="128"/>
      <c r="D52" s="128"/>
      <c r="E52" s="128"/>
      <c r="F52" s="128"/>
      <c r="G52" s="128"/>
      <c r="H52" s="128"/>
      <c r="I52" s="128"/>
      <c r="J52" s="128"/>
    </row>
    <row r="54" spans="1:10" ht="16" thickBot="1">
      <c r="A54" s="142" t="str">
        <f>'Data Sheet'!A48</f>
        <v>Annual Report of VERIZON NEW YORK INC.                                                 For the period ending DECEMBER 31, 2021</v>
      </c>
      <c r="B54" s="2"/>
      <c r="C54" s="2"/>
      <c r="D54" s="2"/>
      <c r="E54" s="2"/>
      <c r="F54" s="2"/>
      <c r="G54" s="2"/>
      <c r="H54" s="2"/>
      <c r="I54" s="2"/>
      <c r="J54" s="2"/>
    </row>
    <row r="55" spans="1:10">
      <c r="A55" s="253"/>
      <c r="B55" s="155"/>
      <c r="C55" s="155"/>
      <c r="D55" s="155"/>
      <c r="E55" s="155"/>
      <c r="F55" s="155"/>
      <c r="G55" s="155"/>
      <c r="H55" s="155"/>
      <c r="I55" s="155"/>
      <c r="J55" s="254"/>
    </row>
    <row r="56" spans="1:10" ht="18">
      <c r="A56" s="339"/>
      <c r="B56" s="153"/>
      <c r="C56" s="153"/>
      <c r="D56" s="153"/>
      <c r="E56" s="153"/>
      <c r="F56" s="153"/>
      <c r="G56" s="153"/>
      <c r="H56" s="153"/>
      <c r="I56" s="153"/>
      <c r="J56" s="255"/>
    </row>
    <row r="57" spans="1:10" ht="18">
      <c r="A57" s="339"/>
      <c r="B57" s="153"/>
      <c r="C57" s="153"/>
      <c r="D57" s="153"/>
      <c r="E57" s="153"/>
      <c r="F57" s="153"/>
      <c r="G57" s="153"/>
      <c r="H57" s="153"/>
      <c r="I57" s="153"/>
      <c r="J57" s="255"/>
    </row>
    <row r="58" spans="1:10" ht="18">
      <c r="A58" s="339"/>
      <c r="B58" s="153"/>
      <c r="C58" s="153"/>
      <c r="D58" s="153"/>
      <c r="E58" s="153"/>
      <c r="F58" s="153"/>
      <c r="G58" s="153"/>
      <c r="H58" s="153"/>
      <c r="I58" s="153"/>
      <c r="J58" s="255"/>
    </row>
    <row r="59" spans="1:10">
      <c r="A59" s="146"/>
      <c r="B59" s="2"/>
      <c r="C59" s="2"/>
      <c r="D59" s="2"/>
      <c r="E59" s="2"/>
      <c r="F59" s="2"/>
      <c r="G59" s="2"/>
      <c r="H59" s="2"/>
      <c r="I59" s="2"/>
      <c r="J59" s="257"/>
    </row>
    <row r="60" spans="1:10">
      <c r="A60" s="146"/>
      <c r="B60" s="2"/>
      <c r="C60" s="2"/>
      <c r="D60" s="2"/>
      <c r="E60" s="2"/>
      <c r="F60" s="2"/>
      <c r="G60" s="2"/>
      <c r="H60" s="2"/>
      <c r="I60" s="2"/>
      <c r="J60" s="257"/>
    </row>
    <row r="61" spans="1:10">
      <c r="A61" s="146"/>
      <c r="B61" s="2"/>
      <c r="C61" s="2"/>
      <c r="D61" s="2"/>
      <c r="E61" s="2"/>
      <c r="F61" s="2"/>
      <c r="G61" s="2"/>
      <c r="H61" s="2"/>
      <c r="I61" s="2"/>
      <c r="J61" s="257"/>
    </row>
    <row r="62" spans="1:10">
      <c r="A62" s="146"/>
      <c r="B62" s="2"/>
      <c r="C62" s="2"/>
      <c r="D62" s="2"/>
      <c r="E62" s="2"/>
      <c r="F62" s="2"/>
      <c r="G62" s="2"/>
      <c r="H62" s="2"/>
      <c r="I62" s="2"/>
      <c r="J62" s="257"/>
    </row>
    <row r="63" spans="1:10">
      <c r="A63" s="146"/>
      <c r="B63" s="2"/>
      <c r="C63" s="2"/>
      <c r="D63" s="2"/>
      <c r="E63" s="2"/>
      <c r="F63" s="2"/>
      <c r="G63" s="2"/>
      <c r="H63" s="2"/>
      <c r="I63" s="2"/>
      <c r="J63" s="257"/>
    </row>
    <row r="64" spans="1:10">
      <c r="A64" s="146"/>
      <c r="B64" s="2"/>
      <c r="C64" s="2"/>
      <c r="D64" s="2"/>
      <c r="E64" s="2"/>
      <c r="F64" s="2"/>
      <c r="G64" s="2"/>
      <c r="H64" s="2"/>
      <c r="I64" s="2"/>
      <c r="J64" s="257"/>
    </row>
    <row r="65" spans="1:10">
      <c r="A65" s="146"/>
      <c r="B65" s="2"/>
      <c r="C65" s="2"/>
      <c r="D65" s="2"/>
      <c r="E65" s="2"/>
      <c r="F65" s="153"/>
      <c r="G65" s="153"/>
      <c r="H65" s="153"/>
      <c r="I65" s="153"/>
      <c r="J65" s="255"/>
    </row>
    <row r="66" spans="1:10">
      <c r="A66" s="146"/>
      <c r="B66" s="2"/>
      <c r="C66" s="2"/>
      <c r="D66" s="2"/>
      <c r="E66" s="2"/>
      <c r="F66" s="2"/>
      <c r="G66" s="2"/>
      <c r="H66" s="2"/>
      <c r="I66" s="2"/>
      <c r="J66" s="257"/>
    </row>
    <row r="67" spans="1:10">
      <c r="A67" s="146"/>
      <c r="B67" s="2"/>
      <c r="C67" s="2"/>
      <c r="D67" s="2"/>
      <c r="E67" s="62"/>
      <c r="F67" s="2"/>
      <c r="G67" s="2"/>
      <c r="H67" s="2"/>
      <c r="I67" s="2"/>
      <c r="J67" s="70"/>
    </row>
    <row r="68" spans="1:10">
      <c r="A68" s="146"/>
      <c r="B68" s="1002"/>
      <c r="C68" s="2"/>
      <c r="D68" s="2"/>
      <c r="E68" s="2"/>
      <c r="F68" s="2"/>
      <c r="G68" s="2"/>
      <c r="H68" s="2"/>
      <c r="I68" s="2"/>
      <c r="J68" s="257"/>
    </row>
    <row r="69" spans="1:10">
      <c r="A69" s="146"/>
      <c r="B69" s="2"/>
      <c r="C69" s="2"/>
      <c r="D69" s="2"/>
      <c r="E69" s="2"/>
      <c r="F69" s="2"/>
      <c r="G69" s="2"/>
      <c r="H69" s="2"/>
      <c r="I69" s="2"/>
      <c r="J69" s="257"/>
    </row>
    <row r="70" spans="1:10">
      <c r="A70" s="146"/>
      <c r="B70" s="147"/>
      <c r="C70" s="300"/>
      <c r="D70" s="300"/>
      <c r="E70" s="289"/>
      <c r="F70" s="300"/>
      <c r="G70" s="300"/>
      <c r="H70" s="300"/>
      <c r="I70" s="300"/>
      <c r="J70" s="340"/>
    </row>
    <row r="71" spans="1:10">
      <c r="A71" s="146"/>
      <c r="B71" s="147"/>
      <c r="C71" s="147"/>
      <c r="D71" s="147"/>
      <c r="E71" s="2"/>
      <c r="F71" s="147"/>
      <c r="G71" s="147"/>
      <c r="H71" s="147"/>
      <c r="I71" s="147"/>
      <c r="J71" s="261"/>
    </row>
    <row r="72" spans="1:10">
      <c r="A72" s="146"/>
      <c r="B72" s="147"/>
      <c r="C72" s="147"/>
      <c r="D72" s="147"/>
      <c r="E72" s="2"/>
      <c r="F72" s="147"/>
      <c r="G72" s="147"/>
      <c r="H72" s="147"/>
      <c r="I72" s="147"/>
      <c r="J72" s="261"/>
    </row>
    <row r="73" spans="1:10">
      <c r="A73" s="146"/>
      <c r="B73" s="147"/>
      <c r="C73" s="147"/>
      <c r="D73" s="147"/>
      <c r="E73" s="2"/>
      <c r="F73" s="147"/>
      <c r="G73" s="147"/>
      <c r="H73" s="147"/>
      <c r="I73" s="147"/>
      <c r="J73" s="261"/>
    </row>
    <row r="74" spans="1:10">
      <c r="A74" s="146"/>
      <c r="B74" s="147"/>
      <c r="C74" s="147"/>
      <c r="D74" s="147"/>
      <c r="E74" s="2"/>
      <c r="F74" s="147"/>
      <c r="G74" s="147"/>
      <c r="H74" s="147"/>
      <c r="I74" s="147"/>
      <c r="J74" s="261"/>
    </row>
    <row r="75" spans="1:10">
      <c r="A75" s="146"/>
      <c r="B75" s="147"/>
      <c r="C75" s="147"/>
      <c r="D75" s="147"/>
      <c r="E75" s="2"/>
      <c r="F75" s="147"/>
      <c r="G75" s="147"/>
      <c r="H75" s="147"/>
      <c r="I75" s="147"/>
      <c r="J75" s="261"/>
    </row>
    <row r="76" spans="1:10">
      <c r="A76" s="146"/>
      <c r="B76" s="147"/>
      <c r="C76" s="147"/>
      <c r="D76" s="147"/>
      <c r="E76" s="2"/>
      <c r="F76" s="147"/>
      <c r="G76" s="147"/>
      <c r="H76" s="147"/>
      <c r="I76" s="147"/>
      <c r="J76" s="261"/>
    </row>
    <row r="77" spans="1:10">
      <c r="A77" s="146"/>
      <c r="B77" s="147"/>
      <c r="C77" s="147"/>
      <c r="D77" s="147"/>
      <c r="E77" s="2"/>
      <c r="F77" s="147"/>
      <c r="G77" s="147"/>
      <c r="H77" s="147"/>
      <c r="I77" s="147"/>
      <c r="J77" s="261"/>
    </row>
    <row r="78" spans="1:10" ht="18">
      <c r="A78" s="339" t="s">
        <v>1535</v>
      </c>
      <c r="B78" s="341"/>
      <c r="C78" s="341"/>
      <c r="D78" s="341"/>
      <c r="E78" s="1"/>
      <c r="F78" s="341"/>
      <c r="G78" s="341"/>
      <c r="H78" s="341"/>
      <c r="I78" s="341"/>
      <c r="J78" s="342"/>
    </row>
    <row r="79" spans="1:10">
      <c r="A79" s="146"/>
      <c r="B79" s="147"/>
      <c r="C79" s="147"/>
      <c r="D79" s="147"/>
      <c r="E79" s="2"/>
      <c r="F79" s="147"/>
      <c r="G79" s="147"/>
      <c r="H79" s="147"/>
      <c r="I79" s="147"/>
      <c r="J79" s="261"/>
    </row>
    <row r="80" spans="1:10">
      <c r="A80" s="146"/>
      <c r="B80" s="147"/>
      <c r="C80" s="147"/>
      <c r="D80" s="147"/>
      <c r="E80" s="2"/>
      <c r="F80" s="147"/>
      <c r="G80" s="147"/>
      <c r="H80" s="147"/>
      <c r="I80" s="147"/>
      <c r="J80" s="261"/>
    </row>
    <row r="81" spans="1:10">
      <c r="A81" s="146"/>
      <c r="B81" s="147"/>
      <c r="C81" s="147"/>
      <c r="D81" s="147"/>
      <c r="E81" s="2"/>
      <c r="F81" s="147"/>
      <c r="G81" s="147"/>
      <c r="H81" s="147"/>
      <c r="I81" s="147"/>
      <c r="J81" s="261"/>
    </row>
    <row r="82" spans="1:10">
      <c r="A82" s="146"/>
      <c r="B82" s="147"/>
      <c r="C82" s="147"/>
      <c r="D82" s="147"/>
      <c r="E82" s="2"/>
      <c r="F82" s="147"/>
      <c r="G82" s="147"/>
      <c r="H82" s="147"/>
      <c r="I82" s="147"/>
      <c r="J82" s="261"/>
    </row>
    <row r="83" spans="1:10">
      <c r="A83" s="146"/>
      <c r="B83" s="147"/>
      <c r="C83" s="147"/>
      <c r="D83" s="147"/>
      <c r="E83" s="2"/>
      <c r="F83" s="147"/>
      <c r="G83" s="147"/>
      <c r="H83" s="147"/>
      <c r="I83" s="147"/>
      <c r="J83" s="261"/>
    </row>
    <row r="84" spans="1:10">
      <c r="A84" s="146"/>
      <c r="B84" s="147"/>
      <c r="C84" s="147"/>
      <c r="D84" s="147"/>
      <c r="E84" s="2"/>
      <c r="F84" s="147"/>
      <c r="G84" s="147"/>
      <c r="H84" s="147"/>
      <c r="I84" s="147"/>
      <c r="J84" s="261"/>
    </row>
    <row r="85" spans="1:10">
      <c r="A85" s="146"/>
      <c r="B85" s="147"/>
      <c r="C85" s="147"/>
      <c r="D85" s="147"/>
      <c r="E85" s="2"/>
      <c r="F85" s="147"/>
      <c r="G85" s="147"/>
      <c r="H85" s="147"/>
      <c r="I85" s="147"/>
      <c r="J85" s="261"/>
    </row>
    <row r="86" spans="1:10">
      <c r="A86" s="146"/>
      <c r="B86" s="147"/>
      <c r="C86" s="147"/>
      <c r="D86" s="147"/>
      <c r="E86" s="2"/>
      <c r="F86" s="147"/>
      <c r="G86" s="147"/>
      <c r="H86" s="147"/>
      <c r="I86" s="147"/>
      <c r="J86" s="261"/>
    </row>
    <row r="87" spans="1:10">
      <c r="A87" s="146"/>
      <c r="B87" s="147"/>
      <c r="C87" s="147"/>
      <c r="D87" s="147"/>
      <c r="E87" s="2"/>
      <c r="F87" s="147"/>
      <c r="G87" s="147"/>
      <c r="H87" s="147"/>
      <c r="I87" s="147"/>
      <c r="J87" s="261"/>
    </row>
    <row r="88" spans="1:10">
      <c r="A88" s="146"/>
      <c r="B88" s="147"/>
      <c r="C88" s="147"/>
      <c r="D88" s="147"/>
      <c r="E88" s="2"/>
      <c r="F88" s="147"/>
      <c r="G88" s="147"/>
      <c r="H88" s="147"/>
      <c r="I88" s="147"/>
      <c r="J88" s="261"/>
    </row>
    <row r="89" spans="1:10">
      <c r="A89" s="146"/>
      <c r="B89" s="147"/>
      <c r="C89" s="147"/>
      <c r="D89" s="147"/>
      <c r="E89" s="2"/>
      <c r="F89" s="147"/>
      <c r="G89" s="147"/>
      <c r="H89" s="147"/>
      <c r="I89" s="147"/>
      <c r="J89" s="261"/>
    </row>
    <row r="90" spans="1:10">
      <c r="A90" s="146"/>
      <c r="B90" s="147"/>
      <c r="C90" s="147"/>
      <c r="D90" s="147"/>
      <c r="E90" s="2"/>
      <c r="F90" s="147"/>
      <c r="G90" s="147"/>
      <c r="H90" s="147"/>
      <c r="I90" s="147"/>
      <c r="J90" s="261"/>
    </row>
    <row r="91" spans="1:10">
      <c r="A91" s="146"/>
      <c r="B91" s="147"/>
      <c r="C91" s="147"/>
      <c r="D91" s="147"/>
      <c r="E91" s="2"/>
      <c r="F91" s="147"/>
      <c r="G91" s="147"/>
      <c r="H91" s="147"/>
      <c r="I91" s="147"/>
      <c r="J91" s="261"/>
    </row>
    <row r="92" spans="1:10">
      <c r="A92" s="146"/>
      <c r="B92" s="147"/>
      <c r="C92" s="147"/>
      <c r="D92" s="147"/>
      <c r="E92" s="2"/>
      <c r="F92" s="147"/>
      <c r="G92" s="147"/>
      <c r="H92" s="147"/>
      <c r="I92" s="147"/>
      <c r="J92" s="261"/>
    </row>
    <row r="93" spans="1:10">
      <c r="A93" s="146"/>
      <c r="B93" s="147"/>
      <c r="C93" s="147"/>
      <c r="D93" s="147"/>
      <c r="E93" s="2"/>
      <c r="F93" s="147"/>
      <c r="G93" s="147"/>
      <c r="H93" s="147"/>
      <c r="I93" s="147"/>
      <c r="J93" s="261"/>
    </row>
    <row r="94" spans="1:10">
      <c r="A94" s="146"/>
      <c r="B94" s="147"/>
      <c r="C94" s="147"/>
      <c r="D94" s="147"/>
      <c r="E94" s="2"/>
      <c r="F94" s="147"/>
      <c r="G94" s="147"/>
      <c r="H94" s="147"/>
      <c r="I94" s="147"/>
      <c r="J94" s="261"/>
    </row>
    <row r="95" spans="1:10">
      <c r="A95" s="146"/>
      <c r="B95" s="147"/>
      <c r="C95" s="147"/>
      <c r="D95" s="147"/>
      <c r="E95" s="2"/>
      <c r="F95" s="147"/>
      <c r="G95" s="147"/>
      <c r="H95" s="147"/>
      <c r="I95" s="147"/>
      <c r="J95" s="261"/>
    </row>
    <row r="96" spans="1:10">
      <c r="A96" s="146"/>
      <c r="B96" s="147"/>
      <c r="C96" s="147"/>
      <c r="D96" s="147"/>
      <c r="E96" s="2"/>
      <c r="F96" s="147"/>
      <c r="G96" s="147"/>
      <c r="H96" s="147"/>
      <c r="I96" s="147"/>
      <c r="J96" s="261"/>
    </row>
    <row r="97" spans="1:10">
      <c r="A97" s="146"/>
      <c r="B97" s="147"/>
      <c r="C97" s="147"/>
      <c r="D97" s="147"/>
      <c r="E97" s="2"/>
      <c r="F97" s="147"/>
      <c r="G97" s="147"/>
      <c r="H97" s="147"/>
      <c r="I97" s="147"/>
      <c r="J97" s="261"/>
    </row>
    <row r="98" spans="1:10">
      <c r="A98" s="146"/>
      <c r="B98" s="147"/>
      <c r="C98" s="147"/>
      <c r="D98" s="147"/>
      <c r="E98" s="2"/>
      <c r="F98" s="147"/>
      <c r="G98" s="147"/>
      <c r="H98" s="147"/>
      <c r="I98" s="147"/>
      <c r="J98" s="261"/>
    </row>
    <row r="99" spans="1:10">
      <c r="A99" s="146"/>
      <c r="B99" s="147"/>
      <c r="C99" s="147"/>
      <c r="D99" s="147"/>
      <c r="E99" s="2"/>
      <c r="F99" s="147"/>
      <c r="G99" s="147"/>
      <c r="H99" s="147"/>
      <c r="I99" s="147"/>
      <c r="J99" s="261"/>
    </row>
    <row r="100" spans="1:10">
      <c r="A100" s="146"/>
      <c r="B100" s="147"/>
      <c r="C100" s="147"/>
      <c r="D100" s="147"/>
      <c r="E100" s="2"/>
      <c r="F100" s="147"/>
      <c r="G100" s="147"/>
      <c r="H100" s="147"/>
      <c r="I100" s="147"/>
      <c r="J100" s="261"/>
    </row>
    <row r="101" spans="1:10">
      <c r="A101" s="146"/>
      <c r="B101" s="147"/>
      <c r="C101" s="147"/>
      <c r="D101" s="147"/>
      <c r="E101" s="2"/>
      <c r="F101" s="147"/>
      <c r="G101" s="147"/>
      <c r="H101" s="147"/>
      <c r="I101" s="147"/>
      <c r="J101" s="261"/>
    </row>
    <row r="102" spans="1:10" ht="16" thickBot="1">
      <c r="A102" s="272"/>
      <c r="B102" s="273"/>
      <c r="C102" s="343"/>
      <c r="D102" s="343"/>
      <c r="E102" s="343"/>
      <c r="F102" s="343"/>
      <c r="G102" s="343"/>
      <c r="H102" s="343"/>
      <c r="I102" s="343"/>
      <c r="J102" s="344"/>
    </row>
    <row r="103" spans="1:10">
      <c r="A103" s="153"/>
      <c r="B103" s="2"/>
      <c r="C103" s="2"/>
      <c r="D103" s="2"/>
      <c r="E103" s="2"/>
      <c r="F103" s="2"/>
      <c r="G103" s="2"/>
      <c r="H103" s="2"/>
      <c r="I103" s="2"/>
      <c r="J103" s="282" t="s">
        <v>1652</v>
      </c>
    </row>
    <row r="104" spans="1:10">
      <c r="A104" s="62"/>
      <c r="B104" s="62"/>
      <c r="C104" s="271"/>
      <c r="D104" s="271"/>
      <c r="E104" s="62"/>
      <c r="F104" s="62"/>
      <c r="G104" s="62"/>
      <c r="H104" s="62"/>
      <c r="I104" s="62"/>
      <c r="J104" s="62"/>
    </row>
    <row r="105" spans="1:10">
      <c r="A105" s="128">
        <v>49</v>
      </c>
      <c r="B105" s="128"/>
      <c r="C105" s="128"/>
      <c r="D105" s="128"/>
      <c r="E105" s="128"/>
      <c r="F105" s="128"/>
      <c r="G105" s="128"/>
      <c r="H105" s="128"/>
      <c r="I105" s="128"/>
      <c r="J105" s="128"/>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57"/>
  <sheetViews>
    <sheetView topLeftCell="A10" zoomScale="75" zoomScaleNormal="75" workbookViewId="0">
      <selection activeCell="J26" sqref="J26"/>
    </sheetView>
  </sheetViews>
  <sheetFormatPr defaultColWidth="9.84375" defaultRowHeight="15.5"/>
  <cols>
    <col min="1" max="1" width="7.84375" style="126" customWidth="1"/>
    <col min="2" max="2" width="60.84375" style="126" customWidth="1"/>
    <col min="3" max="3" width="12.84375" style="126" customWidth="1"/>
    <col min="4" max="4" width="14" style="126" bestFit="1" customWidth="1"/>
    <col min="5" max="5" width="12.84375" style="126" customWidth="1"/>
    <col min="6" max="6" width="15.84375" style="126" customWidth="1"/>
    <col min="7" max="7" width="16.84375" style="126" customWidth="1"/>
    <col min="8" max="8" width="15.84375" style="126" customWidth="1"/>
    <col min="9" max="9" width="7.84375" style="126" customWidth="1"/>
    <col min="10" max="10" width="12.84375" style="126" customWidth="1"/>
    <col min="11" max="11" width="19.84375" style="126" customWidth="1"/>
    <col min="12" max="12" width="14.84375" style="126" customWidth="1"/>
    <col min="13" max="13" width="19.84375" style="126" customWidth="1"/>
    <col min="14" max="14" width="14.84375" style="126" customWidth="1"/>
    <col min="15" max="15" width="20.84375" style="126" customWidth="1"/>
    <col min="16" max="16" width="14.84375" style="126" customWidth="1"/>
    <col min="17" max="17" width="33.4609375" style="126" customWidth="1"/>
    <col min="18" max="16384" width="9.84375" style="126"/>
  </cols>
  <sheetData>
    <row r="1" spans="1:249" ht="18" thickBot="1">
      <c r="A1" s="7" t="str">
        <f>+CONAMEDATE6</f>
        <v>Annual Report of VERIZON NEW YORK INC.                                                                                    For the period ending DECEMBER 31, 2021</v>
      </c>
      <c r="B1" s="7"/>
      <c r="C1" s="7"/>
      <c r="D1" s="7"/>
      <c r="E1" s="7"/>
      <c r="F1" s="7"/>
      <c r="G1" s="18"/>
      <c r="H1" s="7"/>
      <c r="I1" s="7" t="str">
        <f>+CONAMEDATE6</f>
        <v>Annual Report of VERIZON NEW YORK INC.                                                                                    For the period ending DECEMBER 31, 2021</v>
      </c>
      <c r="J1" s="7"/>
      <c r="K1" s="7"/>
      <c r="L1" s="7"/>
      <c r="M1" s="7"/>
      <c r="N1" s="7"/>
      <c r="O1" s="7"/>
      <c r="P1" s="18"/>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row>
    <row r="2" spans="1:249" ht="18">
      <c r="A2" s="409"/>
      <c r="B2" s="410"/>
      <c r="C2" s="410" t="s">
        <v>716</v>
      </c>
      <c r="D2" s="410" t="s">
        <v>716</v>
      </c>
      <c r="E2" s="410" t="s">
        <v>716</v>
      </c>
      <c r="F2" s="410" t="s">
        <v>716</v>
      </c>
      <c r="G2" s="410" t="s">
        <v>716</v>
      </c>
      <c r="H2" s="573"/>
      <c r="I2" s="409"/>
      <c r="J2" s="410"/>
      <c r="K2" s="410"/>
      <c r="L2" s="410"/>
      <c r="M2" s="410" t="s">
        <v>716</v>
      </c>
      <c r="N2" s="410" t="s">
        <v>586</v>
      </c>
      <c r="O2" s="410" t="s">
        <v>716</v>
      </c>
      <c r="P2" s="410" t="s">
        <v>716</v>
      </c>
      <c r="Q2" s="411" t="s">
        <v>716</v>
      </c>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row>
    <row r="3" spans="1:249" ht="18">
      <c r="A3" s="412"/>
      <c r="B3" s="413" t="s">
        <v>587</v>
      </c>
      <c r="C3" s="414"/>
      <c r="D3" s="414"/>
      <c r="E3" s="414"/>
      <c r="F3" s="414"/>
      <c r="G3" s="414"/>
      <c r="H3" s="415"/>
      <c r="I3" s="416"/>
      <c r="J3" s="413" t="s">
        <v>587</v>
      </c>
      <c r="K3" s="414"/>
      <c r="L3" s="414"/>
      <c r="M3" s="414"/>
      <c r="N3" s="414"/>
      <c r="O3" s="414"/>
      <c r="P3" s="414"/>
      <c r="Q3" s="415"/>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row>
    <row r="4" spans="1:249" ht="17.5">
      <c r="A4" s="111"/>
      <c r="B4" s="7"/>
      <c r="C4" s="417"/>
      <c r="D4" s="417"/>
      <c r="E4" s="417"/>
      <c r="F4" s="417"/>
      <c r="G4" s="417"/>
      <c r="H4" s="418"/>
      <c r="I4" s="111"/>
      <c r="J4" s="7"/>
      <c r="K4" s="417"/>
      <c r="L4" s="417"/>
      <c r="M4" s="417"/>
      <c r="N4" s="417"/>
      <c r="O4" s="417"/>
      <c r="P4" s="417"/>
      <c r="Q4" s="418"/>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row>
    <row r="5" spans="1:249" ht="17.5">
      <c r="A5" s="419" t="s">
        <v>1998</v>
      </c>
      <c r="B5" s="417" t="s">
        <v>588</v>
      </c>
      <c r="C5" s="417"/>
      <c r="D5" s="417"/>
      <c r="E5" s="417"/>
      <c r="F5" s="417"/>
      <c r="G5" s="417"/>
      <c r="H5" s="418"/>
      <c r="I5" s="419" t="s">
        <v>1998</v>
      </c>
      <c r="J5" s="417" t="s">
        <v>588</v>
      </c>
      <c r="K5" s="417"/>
      <c r="L5" s="417"/>
      <c r="M5" s="417"/>
      <c r="N5" s="417"/>
      <c r="O5" s="417"/>
      <c r="P5" s="417"/>
      <c r="Q5" s="418"/>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row>
    <row r="6" spans="1:249" ht="17.5">
      <c r="A6" s="574"/>
      <c r="B6" s="575" t="s">
        <v>2756</v>
      </c>
      <c r="C6" s="575"/>
      <c r="D6" s="575"/>
      <c r="E6" s="575"/>
      <c r="F6" s="575"/>
      <c r="G6" s="575"/>
      <c r="H6" s="576"/>
      <c r="I6" s="574"/>
      <c r="J6" s="575" t="s">
        <v>2756</v>
      </c>
      <c r="K6" s="575"/>
      <c r="L6" s="575"/>
      <c r="M6" s="575"/>
      <c r="N6" s="575"/>
      <c r="O6" s="575"/>
      <c r="P6" s="575"/>
      <c r="Q6" s="576"/>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row>
    <row r="7" spans="1:249" ht="17.5">
      <c r="A7" s="419" t="s">
        <v>2012</v>
      </c>
      <c r="B7" s="417" t="s">
        <v>589</v>
      </c>
      <c r="C7" s="417"/>
      <c r="D7" s="417"/>
      <c r="E7" s="417"/>
      <c r="F7" s="417"/>
      <c r="G7" s="417"/>
      <c r="H7" s="418"/>
      <c r="I7" s="419" t="s">
        <v>2012</v>
      </c>
      <c r="J7" s="417" t="s">
        <v>589</v>
      </c>
      <c r="K7" s="417"/>
      <c r="L7" s="417"/>
      <c r="M7" s="417"/>
      <c r="N7" s="417"/>
      <c r="O7" s="417"/>
      <c r="P7" s="417"/>
      <c r="Q7" s="418"/>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row>
    <row r="8" spans="1:249" ht="17.5">
      <c r="A8" s="419" t="s">
        <v>1360</v>
      </c>
      <c r="B8" s="417" t="s">
        <v>590</v>
      </c>
      <c r="C8" s="417"/>
      <c r="D8" s="417"/>
      <c r="E8" s="417"/>
      <c r="F8" s="417"/>
      <c r="G8" s="417"/>
      <c r="H8" s="418"/>
      <c r="I8" s="419" t="s">
        <v>1360</v>
      </c>
      <c r="J8" s="417" t="s">
        <v>590</v>
      </c>
      <c r="K8" s="417"/>
      <c r="L8" s="417"/>
      <c r="M8" s="417"/>
      <c r="N8" s="417"/>
      <c r="O8" s="417"/>
      <c r="P8" s="417"/>
      <c r="Q8" s="418"/>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row>
    <row r="9" spans="1:249" ht="17.5">
      <c r="A9" s="419"/>
      <c r="B9" s="417" t="s">
        <v>591</v>
      </c>
      <c r="C9" s="417"/>
      <c r="D9" s="417"/>
      <c r="E9" s="417"/>
      <c r="F9" s="417"/>
      <c r="G9" s="417"/>
      <c r="H9" s="418"/>
      <c r="I9" s="419"/>
      <c r="J9" s="417" t="s">
        <v>591</v>
      </c>
      <c r="K9" s="417"/>
      <c r="L9" s="417"/>
      <c r="M9" s="417"/>
      <c r="N9" s="417"/>
      <c r="O9" s="417"/>
      <c r="P9" s="417"/>
      <c r="Q9" s="418"/>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row>
    <row r="10" spans="1:249" ht="17.5">
      <c r="A10" s="419" t="s">
        <v>1380</v>
      </c>
      <c r="B10" s="417" t="s">
        <v>592</v>
      </c>
      <c r="C10" s="417"/>
      <c r="D10" s="417"/>
      <c r="E10" s="417"/>
      <c r="F10" s="417"/>
      <c r="G10" s="417"/>
      <c r="H10" s="418"/>
      <c r="I10" s="419" t="s">
        <v>1380</v>
      </c>
      <c r="J10" s="417" t="s">
        <v>592</v>
      </c>
      <c r="K10" s="417"/>
      <c r="L10" s="417"/>
      <c r="M10" s="417"/>
      <c r="N10" s="417"/>
      <c r="O10" s="417"/>
      <c r="P10" s="417"/>
      <c r="Q10" s="418"/>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row>
    <row r="11" spans="1:249" ht="17.5">
      <c r="A11" s="419"/>
      <c r="B11" s="417" t="s">
        <v>593</v>
      </c>
      <c r="C11" s="417"/>
      <c r="D11" s="417"/>
      <c r="E11" s="417"/>
      <c r="F11" s="417"/>
      <c r="G11" s="417"/>
      <c r="H11" s="418"/>
      <c r="I11" s="419"/>
      <c r="J11" s="417" t="s">
        <v>593</v>
      </c>
      <c r="K11" s="417"/>
      <c r="L11" s="417"/>
      <c r="M11" s="417"/>
      <c r="N11" s="417"/>
      <c r="O11" s="417"/>
      <c r="P11" s="417"/>
      <c r="Q11" s="418"/>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row>
    <row r="12" spans="1:249" ht="17.5">
      <c r="A12" s="419" t="s">
        <v>1405</v>
      </c>
      <c r="B12" s="417" t="s">
        <v>594</v>
      </c>
      <c r="C12" s="417"/>
      <c r="D12" s="417"/>
      <c r="E12" s="417"/>
      <c r="F12" s="417"/>
      <c r="G12" s="417"/>
      <c r="H12" s="418"/>
      <c r="I12" s="419" t="s">
        <v>1405</v>
      </c>
      <c r="J12" s="417" t="s">
        <v>594</v>
      </c>
      <c r="K12" s="417"/>
      <c r="L12" s="417"/>
      <c r="M12" s="417"/>
      <c r="N12" s="417"/>
      <c r="O12" s="417"/>
      <c r="P12" s="417"/>
      <c r="Q12" s="418"/>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row>
    <row r="13" spans="1:249" ht="17.5">
      <c r="A13" s="419"/>
      <c r="B13" s="417" t="s">
        <v>595</v>
      </c>
      <c r="C13" s="417"/>
      <c r="D13" s="417"/>
      <c r="E13" s="417"/>
      <c r="F13" s="417"/>
      <c r="G13" s="417"/>
      <c r="H13" s="418"/>
      <c r="I13" s="419"/>
      <c r="J13" s="417" t="s">
        <v>595</v>
      </c>
      <c r="K13" s="417"/>
      <c r="L13" s="417"/>
      <c r="M13" s="417"/>
      <c r="N13" s="417"/>
      <c r="O13" s="417"/>
      <c r="P13" s="417"/>
      <c r="Q13" s="418"/>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row>
    <row r="14" spans="1:249" ht="17.5">
      <c r="A14" s="419" t="s">
        <v>1408</v>
      </c>
      <c r="B14" s="417" t="s">
        <v>596</v>
      </c>
      <c r="C14" s="417"/>
      <c r="D14" s="417"/>
      <c r="E14" s="417"/>
      <c r="F14" s="417"/>
      <c r="G14" s="417"/>
      <c r="H14" s="418"/>
      <c r="I14" s="419" t="s">
        <v>1408</v>
      </c>
      <c r="J14" s="417" t="s">
        <v>596</v>
      </c>
      <c r="K14" s="417"/>
      <c r="L14" s="417"/>
      <c r="M14" s="417"/>
      <c r="N14" s="417"/>
      <c r="O14" s="417"/>
      <c r="P14" s="417"/>
      <c r="Q14" s="418"/>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row>
    <row r="15" spans="1:249" ht="17.5">
      <c r="A15" s="416"/>
      <c r="B15" s="417" t="s">
        <v>597</v>
      </c>
      <c r="C15" s="417"/>
      <c r="D15" s="417"/>
      <c r="E15" s="417"/>
      <c r="F15" s="417"/>
      <c r="G15" s="417"/>
      <c r="H15" s="418"/>
      <c r="I15" s="416"/>
      <c r="J15" s="417" t="s">
        <v>597</v>
      </c>
      <c r="K15" s="417"/>
      <c r="L15" s="417"/>
      <c r="M15" s="417"/>
      <c r="N15" s="417"/>
      <c r="O15" s="417"/>
      <c r="P15" s="417"/>
      <c r="Q15" s="418"/>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row>
    <row r="16" spans="1:249" ht="17.5">
      <c r="A16" s="416"/>
      <c r="B16" s="417" t="s">
        <v>598</v>
      </c>
      <c r="C16" s="417"/>
      <c r="D16" s="417"/>
      <c r="E16" s="417"/>
      <c r="F16" s="417"/>
      <c r="G16" s="417"/>
      <c r="H16" s="418"/>
      <c r="I16" s="416"/>
      <c r="J16" s="417" t="s">
        <v>598</v>
      </c>
      <c r="K16" s="417"/>
      <c r="L16" s="417"/>
      <c r="M16" s="417"/>
      <c r="N16" s="417"/>
      <c r="O16" s="417"/>
      <c r="P16" s="417"/>
      <c r="Q16" s="418"/>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row>
    <row r="17" spans="1:249" ht="17.5">
      <c r="A17" s="416"/>
      <c r="B17" s="417" t="s">
        <v>586</v>
      </c>
      <c r="C17" s="417"/>
      <c r="D17" s="417"/>
      <c r="E17" s="417"/>
      <c r="F17" s="417"/>
      <c r="G17" s="417"/>
      <c r="H17" s="418"/>
      <c r="I17" s="416"/>
      <c r="J17" s="417" t="s">
        <v>586</v>
      </c>
      <c r="K17" s="420"/>
      <c r="L17" s="421" t="s">
        <v>599</v>
      </c>
      <c r="M17" s="422"/>
      <c r="N17" s="420"/>
      <c r="O17" s="421" t="s">
        <v>600</v>
      </c>
      <c r="P17" s="422"/>
      <c r="Q17" s="418"/>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row>
    <row r="18" spans="1:249" ht="17.5">
      <c r="A18" s="416"/>
      <c r="B18" s="417"/>
      <c r="C18" s="417"/>
      <c r="D18" s="417"/>
      <c r="E18" s="417"/>
      <c r="F18" s="417"/>
      <c r="G18" s="417"/>
      <c r="H18" s="418"/>
      <c r="I18" s="416"/>
      <c r="J18" s="417"/>
      <c r="K18" s="423"/>
      <c r="L18" s="424"/>
      <c r="M18" s="425"/>
      <c r="N18" s="423"/>
      <c r="O18" s="424"/>
      <c r="P18" s="425"/>
      <c r="Q18" s="418"/>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row>
    <row r="19" spans="1:249" ht="18">
      <c r="A19" s="426"/>
      <c r="B19" s="427"/>
      <c r="C19" s="428"/>
      <c r="D19" s="427"/>
      <c r="E19" s="428"/>
      <c r="F19" s="429"/>
      <c r="G19" s="428"/>
      <c r="H19" s="430"/>
      <c r="I19" s="426"/>
      <c r="J19" s="427"/>
      <c r="K19" s="431" t="s">
        <v>601</v>
      </c>
      <c r="L19" s="427"/>
      <c r="M19" s="427"/>
      <c r="N19" s="427"/>
      <c r="O19" s="432" t="s">
        <v>716</v>
      </c>
      <c r="P19" s="427" t="s">
        <v>716</v>
      </c>
      <c r="Q19" s="430"/>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row>
    <row r="20" spans="1:249" ht="17.5">
      <c r="A20" s="433"/>
      <c r="B20" s="434"/>
      <c r="C20" s="435"/>
      <c r="D20" s="434"/>
      <c r="E20" s="435"/>
      <c r="F20" s="436"/>
      <c r="G20" s="435"/>
      <c r="H20" s="437"/>
      <c r="I20" s="433"/>
      <c r="J20" s="434"/>
      <c r="K20" s="434" t="s">
        <v>602</v>
      </c>
      <c r="L20" s="434"/>
      <c r="M20" s="434" t="s">
        <v>603</v>
      </c>
      <c r="N20" s="434" t="s">
        <v>604</v>
      </c>
      <c r="O20" s="438" t="s">
        <v>605</v>
      </c>
      <c r="P20" s="439"/>
      <c r="Q20" s="437" t="s">
        <v>606</v>
      </c>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row>
    <row r="21" spans="1:249" ht="17.5">
      <c r="A21" s="433" t="s">
        <v>35</v>
      </c>
      <c r="B21" s="434" t="s">
        <v>549</v>
      </c>
      <c r="C21" s="435" t="s">
        <v>607</v>
      </c>
      <c r="D21" s="434" t="s">
        <v>608</v>
      </c>
      <c r="E21" s="435" t="s">
        <v>266</v>
      </c>
      <c r="F21" s="436" t="s">
        <v>267</v>
      </c>
      <c r="G21" s="435" t="s">
        <v>268</v>
      </c>
      <c r="H21" s="437" t="s">
        <v>269</v>
      </c>
      <c r="I21" s="433" t="s">
        <v>35</v>
      </c>
      <c r="J21" s="434" t="s">
        <v>270</v>
      </c>
      <c r="K21" s="434" t="s">
        <v>271</v>
      </c>
      <c r="L21" s="434" t="s">
        <v>272</v>
      </c>
      <c r="M21" s="434" t="s">
        <v>273</v>
      </c>
      <c r="N21" s="434" t="s">
        <v>274</v>
      </c>
      <c r="O21" s="434" t="s">
        <v>275</v>
      </c>
      <c r="P21" s="434"/>
      <c r="Q21" s="440" t="s">
        <v>276</v>
      </c>
      <c r="R21" s="103"/>
      <c r="S21" s="103"/>
      <c r="T21" s="103"/>
      <c r="U21" s="103"/>
      <c r="V21" s="103"/>
      <c r="W21" s="103"/>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row>
    <row r="22" spans="1:249" ht="17.5">
      <c r="A22" s="433" t="s">
        <v>47</v>
      </c>
      <c r="B22" s="434"/>
      <c r="C22" s="435" t="s">
        <v>608</v>
      </c>
      <c r="D22" s="434" t="s">
        <v>1555</v>
      </c>
      <c r="E22" s="435" t="s">
        <v>277</v>
      </c>
      <c r="F22" s="436" t="s">
        <v>278</v>
      </c>
      <c r="G22" s="435" t="s">
        <v>1529</v>
      </c>
      <c r="H22" s="437" t="s">
        <v>279</v>
      </c>
      <c r="I22" s="433" t="s">
        <v>47</v>
      </c>
      <c r="J22" s="434" t="s">
        <v>280</v>
      </c>
      <c r="K22" s="434" t="s">
        <v>281</v>
      </c>
      <c r="L22" s="434" t="s">
        <v>282</v>
      </c>
      <c r="M22" s="434" t="s">
        <v>283</v>
      </c>
      <c r="N22" s="434" t="s">
        <v>284</v>
      </c>
      <c r="O22" s="434" t="s">
        <v>285</v>
      </c>
      <c r="P22" s="434" t="s">
        <v>286</v>
      </c>
      <c r="Q22" s="440" t="s">
        <v>1534</v>
      </c>
      <c r="R22" s="103"/>
      <c r="S22" s="103"/>
      <c r="T22" s="103"/>
      <c r="U22" s="103"/>
      <c r="V22" s="103"/>
      <c r="W22" s="103"/>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row>
    <row r="23" spans="1:249" ht="17.5">
      <c r="A23" s="441"/>
      <c r="B23" s="442" t="s">
        <v>287</v>
      </c>
      <c r="C23" s="443" t="s">
        <v>288</v>
      </c>
      <c r="D23" s="442" t="s">
        <v>289</v>
      </c>
      <c r="E23" s="443" t="s">
        <v>290</v>
      </c>
      <c r="F23" s="444" t="s">
        <v>291</v>
      </c>
      <c r="G23" s="443" t="s">
        <v>292</v>
      </c>
      <c r="H23" s="445" t="s">
        <v>293</v>
      </c>
      <c r="I23" s="441"/>
      <c r="J23" s="442" t="s">
        <v>294</v>
      </c>
      <c r="K23" s="442" t="s">
        <v>295</v>
      </c>
      <c r="L23" s="442" t="s">
        <v>296</v>
      </c>
      <c r="M23" s="442" t="s">
        <v>297</v>
      </c>
      <c r="N23" s="442" t="s">
        <v>298</v>
      </c>
      <c r="O23" s="442" t="s">
        <v>299</v>
      </c>
      <c r="P23" s="442" t="s">
        <v>300</v>
      </c>
      <c r="Q23" s="446" t="s">
        <v>301</v>
      </c>
      <c r="R23" s="90"/>
      <c r="S23" s="90"/>
      <c r="T23" s="90"/>
      <c r="U23" s="90"/>
      <c r="V23" s="90"/>
      <c r="W23" s="90"/>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c r="EO23" s="62"/>
      <c r="EP23" s="62"/>
      <c r="EQ23" s="62"/>
      <c r="ER23" s="62"/>
      <c r="ES23" s="62"/>
      <c r="ET23" s="62"/>
      <c r="EU23" s="62"/>
      <c r="EV23" s="62"/>
      <c r="EW23" s="62"/>
      <c r="EX23" s="62"/>
      <c r="EY23" s="62"/>
      <c r="EZ23" s="62"/>
      <c r="FA23" s="62"/>
      <c r="FB23" s="62"/>
      <c r="FC23" s="62"/>
      <c r="FD23" s="62"/>
      <c r="FE23" s="62"/>
      <c r="FF23" s="62"/>
      <c r="FG23" s="62"/>
      <c r="FH23" s="62"/>
      <c r="FI23" s="62"/>
      <c r="FJ23" s="62"/>
      <c r="FK23" s="62"/>
      <c r="FL23" s="62"/>
      <c r="FM23" s="62"/>
      <c r="FN23" s="62"/>
      <c r="FO23" s="62"/>
      <c r="FP23" s="62"/>
      <c r="FQ23" s="62"/>
      <c r="FR23" s="62"/>
      <c r="FS23" s="62"/>
      <c r="FT23" s="62"/>
      <c r="FU23" s="62"/>
      <c r="FV23" s="62"/>
      <c r="FW23" s="62"/>
      <c r="FX23" s="62"/>
      <c r="FY23" s="62"/>
      <c r="FZ23" s="62"/>
      <c r="GA23" s="62"/>
      <c r="GB23" s="62"/>
      <c r="GC23" s="62"/>
      <c r="GD23" s="62"/>
      <c r="GE23" s="62"/>
      <c r="GF23" s="62"/>
      <c r="GG23" s="62"/>
      <c r="GH23" s="62"/>
      <c r="GI23" s="62"/>
      <c r="GJ23" s="62"/>
      <c r="GK23" s="62"/>
      <c r="GL23" s="62"/>
      <c r="GM23" s="62"/>
      <c r="GN23" s="62"/>
      <c r="GO23" s="62"/>
      <c r="GP23" s="62"/>
      <c r="GQ23" s="62"/>
      <c r="GR23" s="62"/>
      <c r="GS23" s="62"/>
      <c r="GT23" s="62"/>
      <c r="GU23" s="62"/>
      <c r="GV23" s="62"/>
      <c r="GW23" s="62"/>
      <c r="GX23" s="62"/>
      <c r="GY23" s="62"/>
      <c r="GZ23" s="62"/>
      <c r="HA23" s="62"/>
      <c r="HB23" s="62"/>
      <c r="HC23" s="62"/>
      <c r="HD23" s="62"/>
      <c r="HE23" s="62"/>
      <c r="HF23" s="62"/>
      <c r="HG23" s="62"/>
      <c r="HH23" s="62"/>
      <c r="HI23" s="62"/>
      <c r="HJ23" s="62"/>
      <c r="HK23" s="62"/>
      <c r="HL23" s="62"/>
      <c r="HM23" s="62"/>
      <c r="HN23" s="62"/>
      <c r="HO23" s="62"/>
      <c r="HP23" s="62"/>
      <c r="HQ23" s="62"/>
      <c r="HR23" s="62"/>
      <c r="HS23" s="62"/>
      <c r="HT23" s="62"/>
      <c r="HU23" s="62"/>
      <c r="HV23" s="62"/>
      <c r="HW23" s="62"/>
      <c r="HX23" s="62"/>
      <c r="HY23" s="62"/>
      <c r="HZ23" s="62"/>
      <c r="IA23" s="62"/>
      <c r="IB23" s="62"/>
      <c r="IC23" s="62"/>
      <c r="ID23" s="62"/>
      <c r="IE23" s="62"/>
      <c r="IF23" s="62"/>
      <c r="IG23" s="62"/>
      <c r="IH23" s="62"/>
      <c r="II23" s="62"/>
      <c r="IJ23" s="62"/>
      <c r="IK23" s="62"/>
      <c r="IL23" s="62"/>
      <c r="IM23" s="62"/>
      <c r="IN23" s="62"/>
      <c r="IO23" s="62"/>
    </row>
    <row r="24" spans="1:249" ht="18">
      <c r="A24" s="447"/>
      <c r="B24" s="448"/>
      <c r="C24" s="449"/>
      <c r="D24" s="448"/>
      <c r="E24" s="449"/>
      <c r="F24" s="450"/>
      <c r="G24" s="449"/>
      <c r="H24" s="451"/>
      <c r="I24" s="447"/>
      <c r="J24" s="448"/>
      <c r="K24" s="448"/>
      <c r="L24" s="448"/>
      <c r="M24" s="448"/>
      <c r="N24" s="448"/>
      <c r="O24" s="448"/>
      <c r="P24" s="448"/>
      <c r="Q24" s="452"/>
      <c r="R24" s="103"/>
      <c r="S24" s="103"/>
      <c r="T24" s="103"/>
      <c r="U24" s="103"/>
      <c r="V24" s="103"/>
      <c r="W24" s="103"/>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row>
    <row r="25" spans="1:249" ht="17.5">
      <c r="A25" s="453">
        <v>1</v>
      </c>
      <c r="B25" s="1042"/>
      <c r="C25" s="1043"/>
      <c r="D25" s="1044"/>
      <c r="E25" s="1043"/>
      <c r="F25" s="886"/>
      <c r="G25" s="1044"/>
      <c r="H25" s="1045"/>
      <c r="I25" s="887">
        <v>1</v>
      </c>
      <c r="J25" s="1046"/>
      <c r="K25" s="1044"/>
      <c r="L25" s="1044"/>
      <c r="M25" s="1044"/>
      <c r="N25" s="1044"/>
      <c r="O25" s="1044"/>
      <c r="P25" s="1044"/>
      <c r="Q25" s="454">
        <f>+F25+K25-L25+M25</f>
        <v>0</v>
      </c>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row>
    <row r="26" spans="1:249" ht="17.5">
      <c r="A26" s="453">
        <v>2</v>
      </c>
      <c r="B26" s="1047" t="s">
        <v>3293</v>
      </c>
      <c r="C26" s="1043"/>
      <c r="D26" s="1048"/>
      <c r="E26" s="1043"/>
      <c r="F26" s="1049"/>
      <c r="G26" s="1050"/>
      <c r="H26" s="1051"/>
      <c r="I26" s="887">
        <v>2</v>
      </c>
      <c r="J26" s="1046" t="s">
        <v>3293</v>
      </c>
      <c r="K26" s="1048"/>
      <c r="L26" s="1048"/>
      <c r="M26" s="1048"/>
      <c r="N26" s="1048"/>
      <c r="O26" s="1048"/>
      <c r="P26" s="1048"/>
      <c r="Q26" s="454">
        <f t="shared" ref="Q26:Q49" si="0">+F26+K26-L26+M26</f>
        <v>0</v>
      </c>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row>
    <row r="27" spans="1:249" ht="17.5">
      <c r="A27" s="453">
        <v>3</v>
      </c>
      <c r="B27" s="1042"/>
      <c r="C27" s="1043"/>
      <c r="D27" s="1048"/>
      <c r="E27" s="1052"/>
      <c r="F27" s="1049"/>
      <c r="G27" s="1050"/>
      <c r="H27" s="1051"/>
      <c r="I27" s="887">
        <v>3</v>
      </c>
      <c r="J27" s="1046"/>
      <c r="K27" s="1048"/>
      <c r="L27" s="1048"/>
      <c r="M27" s="1048"/>
      <c r="N27" s="1048"/>
      <c r="O27" s="1048"/>
      <c r="P27" s="1048"/>
      <c r="Q27" s="454">
        <f t="shared" si="0"/>
        <v>0</v>
      </c>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row>
    <row r="28" spans="1:249" ht="17.5">
      <c r="A28" s="453">
        <v>4</v>
      </c>
      <c r="B28" s="1042"/>
      <c r="C28" s="1043"/>
      <c r="D28" s="1048"/>
      <c r="E28" s="1052"/>
      <c r="F28" s="1049"/>
      <c r="G28" s="1050"/>
      <c r="H28" s="1051"/>
      <c r="I28" s="887">
        <v>4</v>
      </c>
      <c r="J28" s="1053"/>
      <c r="K28" s="1048"/>
      <c r="L28" s="1048"/>
      <c r="M28" s="1048"/>
      <c r="N28" s="1048"/>
      <c r="O28" s="1048"/>
      <c r="P28" s="1048"/>
      <c r="Q28" s="454">
        <f t="shared" si="0"/>
        <v>0</v>
      </c>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row>
    <row r="29" spans="1:249" ht="17.5">
      <c r="A29" s="453">
        <v>5</v>
      </c>
      <c r="B29" s="1042"/>
      <c r="C29" s="1043"/>
      <c r="D29" s="1048"/>
      <c r="E29" s="1052"/>
      <c r="F29" s="1049"/>
      <c r="G29" s="1050"/>
      <c r="H29" s="1051"/>
      <c r="I29" s="887">
        <v>5</v>
      </c>
      <c r="J29" s="1046"/>
      <c r="K29" s="1048"/>
      <c r="L29" s="1048"/>
      <c r="M29" s="1048"/>
      <c r="N29" s="1048"/>
      <c r="O29" s="1048"/>
      <c r="P29" s="1048"/>
      <c r="Q29" s="454">
        <f t="shared" si="0"/>
        <v>0</v>
      </c>
      <c r="R29" s="590"/>
      <c r="S29" s="590"/>
      <c r="T29" s="590"/>
      <c r="U29" s="590"/>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row>
    <row r="30" spans="1:249" ht="17.5">
      <c r="A30" s="453">
        <v>6</v>
      </c>
      <c r="B30" s="1042"/>
      <c r="C30" s="1043"/>
      <c r="D30" s="1048"/>
      <c r="E30" s="1043"/>
      <c r="F30" s="1049"/>
      <c r="G30" s="1050"/>
      <c r="H30" s="1051"/>
      <c r="I30" s="887">
        <v>6</v>
      </c>
      <c r="J30" s="1046"/>
      <c r="K30" s="1048"/>
      <c r="L30" s="1048"/>
      <c r="M30" s="1048"/>
      <c r="N30" s="1048"/>
      <c r="O30" s="1048"/>
      <c r="P30" s="1048"/>
      <c r="Q30" s="454">
        <f t="shared" si="0"/>
        <v>0</v>
      </c>
      <c r="R30" s="590"/>
      <c r="S30" s="590"/>
      <c r="T30" s="590"/>
      <c r="U30" s="590"/>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row>
    <row r="31" spans="1:249" ht="17.5">
      <c r="A31" s="453">
        <v>7</v>
      </c>
      <c r="B31" s="1042"/>
      <c r="C31" s="1043"/>
      <c r="D31" s="1048"/>
      <c r="E31" s="1052"/>
      <c r="F31" s="1049"/>
      <c r="G31" s="1050"/>
      <c r="H31" s="1051"/>
      <c r="I31" s="887">
        <v>7</v>
      </c>
      <c r="J31" s="1046"/>
      <c r="K31" s="1048"/>
      <c r="L31" s="1048"/>
      <c r="M31" s="1048"/>
      <c r="N31" s="1048"/>
      <c r="O31" s="1048"/>
      <c r="P31" s="1048"/>
      <c r="Q31" s="454">
        <f t="shared" si="0"/>
        <v>0</v>
      </c>
      <c r="R31" s="590"/>
      <c r="S31" s="590"/>
      <c r="T31" s="590"/>
      <c r="U31" s="590"/>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row>
    <row r="32" spans="1:249" ht="17.5">
      <c r="A32" s="453">
        <v>8</v>
      </c>
      <c r="B32" s="1042"/>
      <c r="C32" s="1043"/>
      <c r="D32" s="1048"/>
      <c r="E32" s="1043"/>
      <c r="F32" s="1049"/>
      <c r="G32" s="1050"/>
      <c r="H32" s="1051"/>
      <c r="I32" s="887">
        <v>8</v>
      </c>
      <c r="J32" s="1046"/>
      <c r="K32" s="1048"/>
      <c r="L32" s="1048"/>
      <c r="M32" s="1048"/>
      <c r="N32" s="1048"/>
      <c r="O32" s="1048"/>
      <c r="P32" s="1048"/>
      <c r="Q32" s="454">
        <f t="shared" si="0"/>
        <v>0</v>
      </c>
      <c r="R32" s="590"/>
      <c r="S32" s="590"/>
      <c r="T32" s="590"/>
      <c r="U32" s="590"/>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row>
    <row r="33" spans="1:249" ht="17.5">
      <c r="A33" s="453">
        <v>9</v>
      </c>
      <c r="B33" s="1054"/>
      <c r="C33" s="1043"/>
      <c r="D33" s="1048"/>
      <c r="E33" s="1043"/>
      <c r="F33" s="1049"/>
      <c r="G33" s="1050"/>
      <c r="H33" s="1051"/>
      <c r="I33" s="887">
        <v>9</v>
      </c>
      <c r="J33" s="1046"/>
      <c r="K33" s="1048"/>
      <c r="L33" s="1048"/>
      <c r="M33" s="1048"/>
      <c r="N33" s="1048"/>
      <c r="O33" s="1048"/>
      <c r="P33" s="1048"/>
      <c r="Q33" s="454">
        <f t="shared" si="0"/>
        <v>0</v>
      </c>
      <c r="R33" s="590"/>
      <c r="S33" s="590"/>
      <c r="T33" s="590"/>
      <c r="U33" s="590"/>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row>
    <row r="34" spans="1:249" ht="17.5">
      <c r="A34" s="453">
        <v>10</v>
      </c>
      <c r="B34" s="1042"/>
      <c r="C34" s="1043"/>
      <c r="D34" s="1048"/>
      <c r="E34" s="1043"/>
      <c r="F34" s="1049"/>
      <c r="G34" s="1050"/>
      <c r="H34" s="1051"/>
      <c r="I34" s="887">
        <v>10</v>
      </c>
      <c r="J34" s="1046"/>
      <c r="K34" s="1048"/>
      <c r="L34" s="1048"/>
      <c r="M34" s="1048"/>
      <c r="N34" s="1048"/>
      <c r="O34" s="1048"/>
      <c r="P34" s="1048"/>
      <c r="Q34" s="454">
        <f t="shared" si="0"/>
        <v>0</v>
      </c>
      <c r="R34" s="590"/>
      <c r="S34" s="590"/>
      <c r="T34" s="590"/>
      <c r="U34" s="590"/>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row>
    <row r="35" spans="1:249" ht="17.5">
      <c r="A35" s="453">
        <v>11</v>
      </c>
      <c r="B35" s="1042"/>
      <c r="C35" s="1043"/>
      <c r="D35" s="1048"/>
      <c r="E35" s="1043"/>
      <c r="F35" s="1049"/>
      <c r="G35" s="1050"/>
      <c r="H35" s="1051"/>
      <c r="I35" s="887">
        <v>11</v>
      </c>
      <c r="J35" s="1046"/>
      <c r="K35" s="1048"/>
      <c r="L35" s="1048"/>
      <c r="M35" s="1048"/>
      <c r="N35" s="1048"/>
      <c r="O35" s="1048"/>
      <c r="P35" s="1048"/>
      <c r="Q35" s="454">
        <f t="shared" si="0"/>
        <v>0</v>
      </c>
      <c r="R35" s="590"/>
      <c r="S35" s="590"/>
      <c r="T35" s="590"/>
      <c r="U35" s="590"/>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row>
    <row r="36" spans="1:249" ht="17.5">
      <c r="A36" s="453">
        <v>12</v>
      </c>
      <c r="B36" s="1042"/>
      <c r="C36" s="1052"/>
      <c r="D36" s="1048"/>
      <c r="E36" s="1052"/>
      <c r="F36" s="1049"/>
      <c r="G36" s="1050"/>
      <c r="H36" s="1051"/>
      <c r="I36" s="887">
        <v>12</v>
      </c>
      <c r="J36" s="1046"/>
      <c r="K36" s="1048"/>
      <c r="L36" s="1048"/>
      <c r="M36" s="1048"/>
      <c r="N36" s="1048"/>
      <c r="O36" s="1048"/>
      <c r="P36" s="1048"/>
      <c r="Q36" s="454">
        <f t="shared" si="0"/>
        <v>0</v>
      </c>
      <c r="R36" s="590"/>
      <c r="S36" s="590"/>
      <c r="T36" s="590"/>
      <c r="U36" s="590"/>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row>
    <row r="37" spans="1:249" ht="17.5">
      <c r="A37" s="453">
        <v>13</v>
      </c>
      <c r="B37" s="1042"/>
      <c r="C37" s="1043"/>
      <c r="D37" s="1049"/>
      <c r="E37" s="1043"/>
      <c r="F37" s="1049"/>
      <c r="G37" s="1050"/>
      <c r="H37" s="1051"/>
      <c r="I37" s="887">
        <v>13</v>
      </c>
      <c r="J37" s="1046"/>
      <c r="K37" s="1048"/>
      <c r="L37" s="1048"/>
      <c r="M37" s="1048"/>
      <c r="N37" s="1048"/>
      <c r="O37" s="1048"/>
      <c r="P37" s="1048"/>
      <c r="Q37" s="454">
        <f>+F37+K37-L37+M37</f>
        <v>0</v>
      </c>
      <c r="R37" s="590"/>
      <c r="S37" s="590"/>
      <c r="T37" s="590"/>
      <c r="U37" s="590"/>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row>
    <row r="38" spans="1:249" ht="17.5">
      <c r="A38" s="453">
        <v>14</v>
      </c>
      <c r="B38" s="1042"/>
      <c r="C38" s="1043"/>
      <c r="D38" s="1049"/>
      <c r="E38" s="1043"/>
      <c r="F38" s="1049"/>
      <c r="G38" s="1050"/>
      <c r="H38" s="1051"/>
      <c r="I38" s="887">
        <v>14</v>
      </c>
      <c r="J38" s="1046"/>
      <c r="K38" s="1048"/>
      <c r="L38" s="1048"/>
      <c r="M38" s="1048"/>
      <c r="N38" s="1048"/>
      <c r="O38" s="1048"/>
      <c r="P38" s="1048"/>
      <c r="Q38" s="454">
        <f t="shared" si="0"/>
        <v>0</v>
      </c>
      <c r="R38" s="590"/>
      <c r="S38" s="590"/>
      <c r="T38" s="590"/>
      <c r="U38" s="590"/>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row>
    <row r="39" spans="1:249" ht="17.5">
      <c r="A39" s="453">
        <v>15</v>
      </c>
      <c r="B39" s="1042"/>
      <c r="C39" s="1043"/>
      <c r="D39" s="1049"/>
      <c r="E39" s="1043"/>
      <c r="F39" s="1049"/>
      <c r="G39" s="1050"/>
      <c r="H39" s="1051"/>
      <c r="I39" s="887">
        <v>15</v>
      </c>
      <c r="J39" s="1046"/>
      <c r="K39" s="1048"/>
      <c r="L39" s="1048"/>
      <c r="M39" s="1048"/>
      <c r="N39" s="1048"/>
      <c r="O39" s="1048"/>
      <c r="P39" s="1048"/>
      <c r="Q39" s="454">
        <f t="shared" si="0"/>
        <v>0</v>
      </c>
      <c r="R39" s="590"/>
      <c r="S39" s="590"/>
      <c r="T39" s="590"/>
      <c r="U39" s="590"/>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row>
    <row r="40" spans="1:249" ht="17.5">
      <c r="A40" s="453">
        <v>16</v>
      </c>
      <c r="B40" s="1042"/>
      <c r="C40" s="1043"/>
      <c r="D40" s="1048"/>
      <c r="E40" s="1043"/>
      <c r="F40" s="1049"/>
      <c r="G40" s="1050"/>
      <c r="H40" s="1051"/>
      <c r="I40" s="887">
        <v>16</v>
      </c>
      <c r="J40" s="1046"/>
      <c r="K40" s="1048"/>
      <c r="L40" s="1048"/>
      <c r="M40" s="1048"/>
      <c r="N40" s="1048"/>
      <c r="O40" s="1048"/>
      <c r="P40" s="1048"/>
      <c r="Q40" s="454">
        <f t="shared" si="0"/>
        <v>0</v>
      </c>
      <c r="R40" s="590"/>
      <c r="S40" s="590"/>
      <c r="T40" s="590"/>
      <c r="U40" s="590"/>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row>
    <row r="41" spans="1:249" ht="17.5">
      <c r="A41" s="453">
        <v>17</v>
      </c>
      <c r="B41" s="1042"/>
      <c r="C41" s="1043"/>
      <c r="D41" s="1048"/>
      <c r="E41" s="1043"/>
      <c r="F41" s="1049"/>
      <c r="G41" s="1050"/>
      <c r="H41" s="1051"/>
      <c r="I41" s="887">
        <v>17</v>
      </c>
      <c r="J41" s="1046"/>
      <c r="K41" s="1048"/>
      <c r="L41" s="1048"/>
      <c r="M41" s="1048"/>
      <c r="N41" s="1048"/>
      <c r="O41" s="1048"/>
      <c r="P41" s="1048"/>
      <c r="Q41" s="454">
        <f t="shared" si="0"/>
        <v>0</v>
      </c>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row>
    <row r="42" spans="1:249" ht="17.5">
      <c r="A42" s="453">
        <v>18</v>
      </c>
      <c r="B42" s="1042"/>
      <c r="C42" s="1043"/>
      <c r="D42" s="1048"/>
      <c r="E42" s="1043"/>
      <c r="F42" s="1049"/>
      <c r="G42" s="1050"/>
      <c r="H42" s="1051"/>
      <c r="I42" s="887">
        <v>18</v>
      </c>
      <c r="J42" s="1046"/>
      <c r="K42" s="1048"/>
      <c r="L42" s="1048"/>
      <c r="M42" s="1048"/>
      <c r="N42" s="1048"/>
      <c r="O42" s="1048"/>
      <c r="P42" s="1048"/>
      <c r="Q42" s="454">
        <f t="shared" si="0"/>
        <v>0</v>
      </c>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row>
    <row r="43" spans="1:249" ht="17.5">
      <c r="A43" s="453">
        <v>19</v>
      </c>
      <c r="B43" s="1042"/>
      <c r="C43" s="1043"/>
      <c r="D43" s="1048"/>
      <c r="E43" s="1043"/>
      <c r="F43" s="1049"/>
      <c r="G43" s="1050"/>
      <c r="H43" s="1051"/>
      <c r="I43" s="887">
        <v>19</v>
      </c>
      <c r="J43" s="1046"/>
      <c r="K43" s="1048"/>
      <c r="L43" s="1048"/>
      <c r="M43" s="1048"/>
      <c r="N43" s="1048"/>
      <c r="O43" s="1048"/>
      <c r="P43" s="1048"/>
      <c r="Q43" s="454">
        <f t="shared" si="0"/>
        <v>0</v>
      </c>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row>
    <row r="44" spans="1:249" ht="17.5">
      <c r="A44" s="453">
        <v>20</v>
      </c>
      <c r="B44" s="1042"/>
      <c r="C44" s="1043"/>
      <c r="D44" s="1048"/>
      <c r="E44" s="1043"/>
      <c r="F44" s="1049"/>
      <c r="G44" s="1050"/>
      <c r="H44" s="1051"/>
      <c r="I44" s="887">
        <v>20</v>
      </c>
      <c r="J44" s="1046"/>
      <c r="K44" s="1048"/>
      <c r="L44" s="1048"/>
      <c r="M44" s="1048"/>
      <c r="N44" s="1048"/>
      <c r="O44" s="1048"/>
      <c r="P44" s="1048"/>
      <c r="Q44" s="454">
        <f t="shared" si="0"/>
        <v>0</v>
      </c>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row>
    <row r="45" spans="1:249" ht="17.5">
      <c r="A45" s="453">
        <v>21</v>
      </c>
      <c r="B45" s="1042"/>
      <c r="C45" s="1043"/>
      <c r="D45" s="1048"/>
      <c r="E45" s="1043"/>
      <c r="F45" s="1049"/>
      <c r="G45" s="1050"/>
      <c r="H45" s="1051"/>
      <c r="I45" s="887">
        <v>21</v>
      </c>
      <c r="J45" s="1046"/>
      <c r="K45" s="1048"/>
      <c r="L45" s="1048"/>
      <c r="M45" s="1048"/>
      <c r="N45" s="1048"/>
      <c r="O45" s="1048"/>
      <c r="P45" s="1048"/>
      <c r="Q45" s="454">
        <f t="shared" si="0"/>
        <v>0</v>
      </c>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row>
    <row r="46" spans="1:249" ht="17.5">
      <c r="A46" s="453">
        <v>22</v>
      </c>
      <c r="B46" s="1042"/>
      <c r="C46" s="1043"/>
      <c r="D46" s="1048"/>
      <c r="E46" s="1043"/>
      <c r="F46" s="1049"/>
      <c r="G46" s="1050"/>
      <c r="H46" s="1051"/>
      <c r="I46" s="887">
        <v>22</v>
      </c>
      <c r="J46" s="1046"/>
      <c r="K46" s="1048"/>
      <c r="L46" s="1048"/>
      <c r="M46" s="1048"/>
      <c r="N46" s="1048"/>
      <c r="O46" s="1048"/>
      <c r="P46" s="1048"/>
      <c r="Q46" s="454">
        <f t="shared" si="0"/>
        <v>0</v>
      </c>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row>
    <row r="47" spans="1:249" ht="17.5">
      <c r="A47" s="453">
        <v>23</v>
      </c>
      <c r="B47" s="1042"/>
      <c r="C47" s="1043"/>
      <c r="D47" s="1048"/>
      <c r="E47" s="1043"/>
      <c r="F47" s="1049"/>
      <c r="G47" s="1050"/>
      <c r="H47" s="1051"/>
      <c r="I47" s="887">
        <v>23</v>
      </c>
      <c r="J47" s="1046"/>
      <c r="K47" s="1048"/>
      <c r="L47" s="1048"/>
      <c r="M47" s="1048"/>
      <c r="N47" s="1048"/>
      <c r="O47" s="1048"/>
      <c r="P47" s="1048"/>
      <c r="Q47" s="454">
        <f t="shared" si="0"/>
        <v>0</v>
      </c>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row>
    <row r="48" spans="1:249" ht="17.5">
      <c r="A48" s="453">
        <v>24</v>
      </c>
      <c r="B48" s="1042"/>
      <c r="C48" s="1043"/>
      <c r="D48" s="1048"/>
      <c r="E48" s="1043"/>
      <c r="F48" s="1049"/>
      <c r="G48" s="1050"/>
      <c r="H48" s="1051"/>
      <c r="I48" s="887">
        <v>24</v>
      </c>
      <c r="J48" s="1046"/>
      <c r="K48" s="1048"/>
      <c r="L48" s="1048"/>
      <c r="M48" s="1048"/>
      <c r="N48" s="1048"/>
      <c r="O48" s="1048"/>
      <c r="P48" s="1048"/>
      <c r="Q48" s="454">
        <f t="shared" si="0"/>
        <v>0</v>
      </c>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row>
    <row r="49" spans="1:249" ht="17.5">
      <c r="A49" s="453">
        <v>25</v>
      </c>
      <c r="B49" s="1042"/>
      <c r="C49" s="1043"/>
      <c r="D49" s="1048"/>
      <c r="E49" s="1043"/>
      <c r="F49" s="1049"/>
      <c r="G49" s="1055"/>
      <c r="H49" s="1056"/>
      <c r="I49" s="887">
        <v>25</v>
      </c>
      <c r="J49" s="1046"/>
      <c r="K49" s="1048"/>
      <c r="L49" s="1057"/>
      <c r="M49" s="1057"/>
      <c r="N49" s="1057"/>
      <c r="O49" s="1057"/>
      <c r="P49" s="1057"/>
      <c r="Q49" s="801">
        <f t="shared" si="0"/>
        <v>0</v>
      </c>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row>
    <row r="50" spans="1:249" ht="18" thickBot="1">
      <c r="A50" s="455">
        <v>26</v>
      </c>
      <c r="B50" s="456" t="s">
        <v>302</v>
      </c>
      <c r="C50" s="457" t="s">
        <v>303</v>
      </c>
      <c r="D50" s="458">
        <f>SUM(D25:D49)</f>
        <v>0</v>
      </c>
      <c r="E50" s="457" t="s">
        <v>303</v>
      </c>
      <c r="F50" s="458">
        <f>SUM(F25:F49)</f>
        <v>0</v>
      </c>
      <c r="G50" s="459">
        <f>SUM(G25:G49)</f>
        <v>0</v>
      </c>
      <c r="H50" s="460">
        <f>SUM(H25:H49)</f>
        <v>0</v>
      </c>
      <c r="I50" s="455">
        <v>26</v>
      </c>
      <c r="J50" s="461" t="s">
        <v>303</v>
      </c>
      <c r="K50" s="459">
        <f t="shared" ref="K50:P50" si="1">SUM(K25:K49)</f>
        <v>0</v>
      </c>
      <c r="L50" s="459">
        <f t="shared" si="1"/>
        <v>0</v>
      </c>
      <c r="M50" s="459">
        <f t="shared" si="1"/>
        <v>0</v>
      </c>
      <c r="N50" s="459">
        <f t="shared" si="1"/>
        <v>0</v>
      </c>
      <c r="O50" s="459">
        <f t="shared" si="1"/>
        <v>0</v>
      </c>
      <c r="P50" s="459">
        <f t="shared" si="1"/>
        <v>0</v>
      </c>
      <c r="Q50" s="463">
        <f>SUM(Q25:Q49)</f>
        <v>0</v>
      </c>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row>
    <row r="51" spans="1:249" ht="17.5">
      <c r="A51" s="417"/>
      <c r="B51" s="417"/>
      <c r="C51" s="417"/>
      <c r="D51" s="417"/>
      <c r="E51" s="417"/>
      <c r="F51" s="417"/>
      <c r="G51" s="417"/>
      <c r="H51" s="464" t="s">
        <v>2557</v>
      </c>
      <c r="I51" s="417"/>
      <c r="J51" s="417"/>
      <c r="K51" s="417"/>
      <c r="L51" s="417"/>
      <c r="M51" s="417"/>
      <c r="N51" s="417"/>
      <c r="O51" s="417"/>
      <c r="P51" s="417"/>
      <c r="Q51" s="464" t="s">
        <v>2557</v>
      </c>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row>
    <row r="52" spans="1:249" ht="17.5">
      <c r="A52" s="414">
        <v>50</v>
      </c>
      <c r="B52" s="414"/>
      <c r="C52" s="414"/>
      <c r="D52" s="414"/>
      <c r="E52" s="414"/>
      <c r="F52" s="414"/>
      <c r="G52" s="414"/>
      <c r="H52" s="414"/>
      <c r="I52" s="414">
        <v>51</v>
      </c>
      <c r="J52" s="414"/>
      <c r="K52" s="414"/>
      <c r="L52" s="414"/>
      <c r="M52" s="414"/>
      <c r="N52" s="414"/>
      <c r="O52" s="414"/>
      <c r="P52" s="414"/>
      <c r="Q52" s="414"/>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row>
    <row r="53" spans="1:249">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row>
    <row r="54" spans="1:249">
      <c r="A54" s="7"/>
      <c r="B54" s="7"/>
      <c r="C54" s="7"/>
      <c r="D54" s="7"/>
      <c r="E54" s="7"/>
      <c r="F54" s="7"/>
      <c r="G54" s="7"/>
      <c r="H54" s="7"/>
      <c r="I54" s="7"/>
      <c r="J54" s="7"/>
      <c r="K54" s="7"/>
      <c r="L54" s="7"/>
      <c r="M54" s="7"/>
      <c r="N54" s="7"/>
      <c r="O54" s="933"/>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row>
    <row r="55" spans="1:249">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row>
    <row r="56" spans="1:249">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row>
    <row r="57" spans="1:249">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row>
  </sheetData>
  <pageMargins left="0.5" right="0.5" top="0.5" bottom="0.5" header="0" footer="0"/>
  <pageSetup scale="51" fitToWidth="2" orientation="portrait" r:id="rId1"/>
  <headerFooter alignWithMargins="0"/>
  <colBreaks count="1" manualBreakCount="1">
    <brk id="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topLeftCell="A13" zoomScale="75" zoomScaleNormal="75" workbookViewId="0">
      <selection activeCell="C30" sqref="C30"/>
    </sheetView>
  </sheetViews>
  <sheetFormatPr defaultColWidth="9.84375" defaultRowHeight="15.5"/>
  <cols>
    <col min="1" max="1" width="5.84375" style="126" customWidth="1"/>
    <col min="2" max="2" width="7.84375" style="126" customWidth="1"/>
    <col min="3" max="3" width="60.84375" style="126" customWidth="1"/>
    <col min="4" max="4" width="16.84375" style="126" customWidth="1"/>
    <col min="5" max="5" width="23.07421875" style="126" customWidth="1"/>
    <col min="6" max="6" width="5.84375" style="126" customWidth="1"/>
    <col min="7" max="8" width="18.84375" style="126" customWidth="1"/>
    <col min="9" max="9" width="15.84375" style="126" customWidth="1"/>
    <col min="10" max="10" width="7.84375" style="126" customWidth="1"/>
    <col min="11" max="11" width="10.84375" style="126" customWidth="1"/>
    <col min="12" max="12" width="17.84375" style="126" customWidth="1"/>
    <col min="13" max="13" width="19.07421875" style="126" customWidth="1"/>
    <col min="14" max="16384" width="9.84375" style="126"/>
  </cols>
  <sheetData>
    <row r="1" spans="1:14" ht="16" thickBot="1">
      <c r="A1" s="61" t="str">
        <f>+CONAMEDATE6</f>
        <v>Annual Report of VERIZON NEW YORK INC.                                                                                    For the period ending DECEMBER 31, 2021</v>
      </c>
      <c r="B1" s="2"/>
      <c r="C1" s="2"/>
      <c r="D1" s="2"/>
      <c r="E1" s="2"/>
      <c r="F1" s="791" t="str">
        <f>+CONAMEDATE6</f>
        <v>Annual Report of VERIZON NEW YORK INC.                                                                                    For the period ending DECEMBER 31, 2021</v>
      </c>
      <c r="G1" s="2"/>
      <c r="H1" s="2"/>
      <c r="I1" s="2"/>
      <c r="J1" s="2"/>
      <c r="K1" s="2"/>
      <c r="L1" s="2"/>
      <c r="M1" s="2"/>
      <c r="N1" s="2"/>
    </row>
    <row r="2" spans="1:14">
      <c r="A2" s="253"/>
      <c r="B2" s="155"/>
      <c r="C2" s="155"/>
      <c r="D2" s="155"/>
      <c r="E2" s="254"/>
      <c r="F2" s="253"/>
      <c r="G2" s="155"/>
      <c r="H2" s="155"/>
      <c r="I2" s="155"/>
      <c r="J2" s="155"/>
      <c r="K2" s="155"/>
      <c r="L2" s="155"/>
      <c r="M2" s="254"/>
      <c r="N2" s="2"/>
    </row>
    <row r="3" spans="1:14">
      <c r="A3" s="146"/>
      <c r="B3" s="2"/>
      <c r="C3" s="2"/>
      <c r="D3" s="153"/>
      <c r="E3" s="255"/>
      <c r="F3" s="146"/>
      <c r="G3" s="2"/>
      <c r="H3" s="2"/>
      <c r="I3" s="2"/>
      <c r="J3" s="2"/>
      <c r="K3" s="2"/>
      <c r="L3" s="2"/>
      <c r="M3" s="257"/>
      <c r="N3" s="2"/>
    </row>
    <row r="4" spans="1:14" ht="18">
      <c r="A4" s="339" t="s">
        <v>304</v>
      </c>
      <c r="B4" s="153"/>
      <c r="C4" s="153"/>
      <c r="D4" s="153"/>
      <c r="E4" s="255"/>
      <c r="F4" s="339" t="s">
        <v>305</v>
      </c>
      <c r="G4" s="153"/>
      <c r="H4" s="153"/>
      <c r="I4" s="153"/>
      <c r="J4" s="153"/>
      <c r="K4" s="153"/>
      <c r="L4" s="153"/>
      <c r="M4" s="255"/>
      <c r="N4" s="2"/>
    </row>
    <row r="5" spans="1:14">
      <c r="A5" s="146"/>
      <c r="B5" s="2"/>
      <c r="C5" s="2"/>
      <c r="D5" s="2"/>
      <c r="E5" s="257"/>
      <c r="F5" s="146"/>
      <c r="G5" s="2"/>
      <c r="H5" s="2"/>
      <c r="I5" s="2"/>
      <c r="J5" s="2"/>
      <c r="K5" s="2"/>
      <c r="L5" s="2"/>
      <c r="M5" s="257"/>
      <c r="N5" s="2"/>
    </row>
    <row r="6" spans="1:14">
      <c r="A6" s="146" t="s">
        <v>306</v>
      </c>
      <c r="B6" s="2"/>
      <c r="C6" s="2"/>
      <c r="D6" s="2"/>
      <c r="E6" s="257"/>
      <c r="F6" s="146"/>
      <c r="G6" s="2" t="s">
        <v>307</v>
      </c>
      <c r="H6" s="2"/>
      <c r="I6" s="2"/>
      <c r="J6" s="2"/>
      <c r="K6" s="2"/>
      <c r="L6" s="2"/>
      <c r="M6" s="257"/>
      <c r="N6" s="2"/>
    </row>
    <row r="7" spans="1:14">
      <c r="A7" s="146" t="s">
        <v>308</v>
      </c>
      <c r="B7" s="2"/>
      <c r="C7" s="2"/>
      <c r="D7" s="2"/>
      <c r="E7" s="257"/>
      <c r="F7" s="146"/>
      <c r="G7" s="2" t="s">
        <v>309</v>
      </c>
      <c r="H7" s="2"/>
      <c r="I7" s="2"/>
      <c r="J7" s="2"/>
      <c r="K7" s="2"/>
      <c r="L7" s="2"/>
      <c r="M7" s="257"/>
      <c r="N7" s="2"/>
    </row>
    <row r="8" spans="1:14">
      <c r="A8" s="146" t="s">
        <v>310</v>
      </c>
      <c r="B8" s="2"/>
      <c r="C8" s="2"/>
      <c r="D8" s="2"/>
      <c r="E8" s="257"/>
      <c r="F8" s="146"/>
      <c r="G8" s="2" t="s">
        <v>311</v>
      </c>
      <c r="H8" s="2"/>
      <c r="I8" s="2"/>
      <c r="J8" s="2"/>
      <c r="K8" s="2"/>
      <c r="L8" s="2"/>
      <c r="M8" s="257"/>
      <c r="N8" s="2"/>
    </row>
    <row r="9" spans="1:14">
      <c r="A9" s="146" t="s">
        <v>312</v>
      </c>
      <c r="B9" s="2"/>
      <c r="C9" s="2"/>
      <c r="D9" s="2"/>
      <c r="E9" s="257"/>
      <c r="F9" s="146"/>
      <c r="G9" s="2"/>
      <c r="H9" s="2"/>
      <c r="I9" s="2"/>
      <c r="J9" s="2"/>
      <c r="K9" s="2"/>
      <c r="L9" s="2"/>
      <c r="M9" s="257"/>
      <c r="N9" s="2"/>
    </row>
    <row r="10" spans="1:14">
      <c r="A10" s="146" t="s">
        <v>2181</v>
      </c>
      <c r="B10" s="2"/>
      <c r="C10" s="2"/>
      <c r="D10" s="2"/>
      <c r="E10" s="257"/>
      <c r="F10" s="146"/>
      <c r="G10" s="2" t="s">
        <v>1931</v>
      </c>
      <c r="H10" s="2"/>
      <c r="I10" s="2"/>
      <c r="J10" s="2"/>
      <c r="K10" s="2"/>
      <c r="L10" s="2"/>
      <c r="M10" s="257"/>
      <c r="N10" s="2"/>
    </row>
    <row r="11" spans="1:14">
      <c r="A11" s="146" t="s">
        <v>1932</v>
      </c>
      <c r="B11" s="2"/>
      <c r="C11" s="2"/>
      <c r="D11" s="2"/>
      <c r="E11" s="257"/>
      <c r="F11" s="146"/>
      <c r="G11" s="2" t="s">
        <v>1933</v>
      </c>
      <c r="H11" s="2"/>
      <c r="I11" s="2"/>
      <c r="J11" s="2"/>
      <c r="K11" s="2"/>
      <c r="L11" s="2"/>
      <c r="M11" s="257"/>
      <c r="N11" s="2"/>
    </row>
    <row r="12" spans="1:14">
      <c r="A12" s="146" t="s">
        <v>1934</v>
      </c>
      <c r="B12" s="2"/>
      <c r="C12" s="2"/>
      <c r="D12" s="2"/>
      <c r="E12" s="257"/>
      <c r="F12" s="146"/>
      <c r="G12" s="2"/>
      <c r="H12" s="2"/>
      <c r="I12" s="2"/>
      <c r="J12" s="2"/>
      <c r="K12" s="2"/>
      <c r="L12" s="2"/>
      <c r="M12" s="257"/>
      <c r="N12" s="2"/>
    </row>
    <row r="13" spans="1:14">
      <c r="A13" s="146" t="s">
        <v>1935</v>
      </c>
      <c r="B13" s="2"/>
      <c r="C13" s="2"/>
      <c r="D13" s="2"/>
      <c r="E13" s="257"/>
      <c r="F13" s="146"/>
      <c r="G13" s="2" t="s">
        <v>1936</v>
      </c>
      <c r="H13" s="2"/>
      <c r="I13" s="2"/>
      <c r="J13" s="2"/>
      <c r="K13" s="2"/>
      <c r="L13" s="2"/>
      <c r="M13" s="257"/>
      <c r="N13" s="2"/>
    </row>
    <row r="14" spans="1:14">
      <c r="A14" s="146" t="s">
        <v>1937</v>
      </c>
      <c r="B14" s="2"/>
      <c r="C14" s="2"/>
      <c r="D14" s="2"/>
      <c r="E14" s="257"/>
      <c r="F14" s="146"/>
      <c r="G14" s="2" t="s">
        <v>1938</v>
      </c>
      <c r="H14" s="2"/>
      <c r="I14" s="2"/>
      <c r="J14" s="2"/>
      <c r="K14" s="2"/>
      <c r="L14" s="2"/>
      <c r="M14" s="257"/>
      <c r="N14" s="2"/>
    </row>
    <row r="15" spans="1:14" ht="22.5">
      <c r="A15" s="146"/>
      <c r="B15" s="2"/>
      <c r="C15" s="2"/>
      <c r="D15" s="2"/>
      <c r="E15" s="257"/>
      <c r="F15" s="146"/>
      <c r="G15" s="2" t="s">
        <v>1939</v>
      </c>
      <c r="H15" s="2"/>
      <c r="I15" s="2"/>
      <c r="J15" s="153"/>
      <c r="K15" s="2"/>
      <c r="L15" s="2"/>
      <c r="M15" s="577"/>
      <c r="N15" s="2"/>
    </row>
    <row r="16" spans="1:14">
      <c r="A16" s="146"/>
      <c r="B16" s="2"/>
      <c r="C16" s="2"/>
      <c r="D16" s="2"/>
      <c r="E16" s="257"/>
      <c r="F16" s="146"/>
      <c r="G16" s="2"/>
      <c r="H16" s="2"/>
      <c r="I16" s="2"/>
      <c r="J16" s="153"/>
      <c r="K16" s="2"/>
      <c r="L16" s="2"/>
      <c r="M16" s="257"/>
      <c r="N16" s="2"/>
    </row>
    <row r="17" spans="1:14">
      <c r="A17" s="146"/>
      <c r="B17" s="2"/>
      <c r="C17" s="2"/>
      <c r="D17" s="2"/>
      <c r="E17" s="257"/>
      <c r="F17" s="578"/>
      <c r="G17" s="579" t="s">
        <v>2757</v>
      </c>
      <c r="H17" s="568"/>
      <c r="I17" s="568"/>
      <c r="J17" s="570"/>
      <c r="K17" s="568"/>
      <c r="L17" s="568"/>
      <c r="M17" s="580"/>
      <c r="N17" s="2"/>
    </row>
    <row r="18" spans="1:14">
      <c r="A18" s="146"/>
      <c r="B18" s="2"/>
      <c r="C18" s="2"/>
      <c r="D18" s="2"/>
      <c r="E18" s="257"/>
      <c r="F18" s="578"/>
      <c r="G18" s="579" t="s">
        <v>2758</v>
      </c>
      <c r="H18" s="568"/>
      <c r="I18" s="568"/>
      <c r="J18" s="570"/>
      <c r="K18" s="568"/>
      <c r="L18" s="568"/>
      <c r="M18" s="580"/>
      <c r="N18" s="2"/>
    </row>
    <row r="19" spans="1:14">
      <c r="A19" s="146"/>
      <c r="B19" s="2"/>
      <c r="C19" s="2"/>
      <c r="D19" s="2"/>
      <c r="E19" s="257"/>
      <c r="F19" s="146"/>
      <c r="G19" s="2"/>
      <c r="H19" s="2"/>
      <c r="I19" s="2"/>
      <c r="J19" s="153"/>
      <c r="K19" s="2"/>
      <c r="L19" s="2"/>
      <c r="M19" s="257"/>
      <c r="N19" s="2"/>
    </row>
    <row r="20" spans="1:14">
      <c r="A20" s="284"/>
      <c r="B20" s="275"/>
      <c r="C20" s="275"/>
      <c r="D20" s="275"/>
      <c r="E20" s="276"/>
      <c r="F20" s="284"/>
      <c r="G20" s="275"/>
      <c r="H20" s="301" t="s">
        <v>1940</v>
      </c>
      <c r="I20" s="302"/>
      <c r="J20" s="285" t="s">
        <v>1941</v>
      </c>
      <c r="K20" s="286"/>
      <c r="L20" s="275"/>
      <c r="M20" s="465" t="s">
        <v>1942</v>
      </c>
      <c r="N20" s="2"/>
    </row>
    <row r="21" spans="1:14">
      <c r="A21" s="299"/>
      <c r="B21" s="278"/>
      <c r="C21" s="278"/>
      <c r="D21" s="304" t="s">
        <v>1943</v>
      </c>
      <c r="E21" s="288" t="s">
        <v>1943</v>
      </c>
      <c r="F21" s="299"/>
      <c r="G21" s="304" t="s">
        <v>513</v>
      </c>
      <c r="H21" s="278"/>
      <c r="I21" s="304" t="s">
        <v>1944</v>
      </c>
      <c r="J21" s="153" t="s">
        <v>46</v>
      </c>
      <c r="K21" s="287"/>
      <c r="L21" s="304" t="s">
        <v>1945</v>
      </c>
      <c r="M21" s="288" t="s">
        <v>1946</v>
      </c>
      <c r="N21" s="2"/>
    </row>
    <row r="22" spans="1:14">
      <c r="A22" s="297" t="s">
        <v>35</v>
      </c>
      <c r="B22" s="278"/>
      <c r="C22" s="278"/>
      <c r="D22" s="304" t="s">
        <v>1947</v>
      </c>
      <c r="E22" s="288" t="s">
        <v>1947</v>
      </c>
      <c r="F22" s="297" t="s">
        <v>35</v>
      </c>
      <c r="G22" s="304" t="s">
        <v>1948</v>
      </c>
      <c r="H22" s="278"/>
      <c r="I22" s="304" t="s">
        <v>2660</v>
      </c>
      <c r="J22" s="153" t="s">
        <v>326</v>
      </c>
      <c r="K22" s="303" t="s">
        <v>1949</v>
      </c>
      <c r="L22" s="304" t="s">
        <v>1950</v>
      </c>
      <c r="M22" s="288" t="s">
        <v>1951</v>
      </c>
      <c r="N22" s="2"/>
    </row>
    <row r="23" spans="1:14">
      <c r="A23" s="297" t="s">
        <v>47</v>
      </c>
      <c r="B23" s="304" t="s">
        <v>1952</v>
      </c>
      <c r="C23" s="304" t="s">
        <v>1953</v>
      </c>
      <c r="D23" s="304" t="s">
        <v>2338</v>
      </c>
      <c r="E23" s="288" t="s">
        <v>1954</v>
      </c>
      <c r="F23" s="297" t="s">
        <v>47</v>
      </c>
      <c r="G23" s="304" t="s">
        <v>1955</v>
      </c>
      <c r="H23" s="304" t="s">
        <v>513</v>
      </c>
      <c r="I23" s="304" t="s">
        <v>1956</v>
      </c>
      <c r="J23" s="153" t="s">
        <v>1957</v>
      </c>
      <c r="K23" s="303" t="s">
        <v>1958</v>
      </c>
      <c r="L23" s="304" t="s">
        <v>1959</v>
      </c>
      <c r="M23" s="288" t="s">
        <v>1960</v>
      </c>
      <c r="N23" s="2"/>
    </row>
    <row r="24" spans="1:14">
      <c r="A24" s="299"/>
      <c r="B24" s="278"/>
      <c r="C24" s="304" t="s">
        <v>1961</v>
      </c>
      <c r="D24" s="304" t="s">
        <v>376</v>
      </c>
      <c r="E24" s="288" t="s">
        <v>1962</v>
      </c>
      <c r="F24" s="299"/>
      <c r="G24" s="304" t="s">
        <v>1960</v>
      </c>
      <c r="H24" s="278"/>
      <c r="I24" s="304" t="s">
        <v>1963</v>
      </c>
      <c r="J24" s="153" t="s">
        <v>2255</v>
      </c>
      <c r="K24" s="287"/>
      <c r="L24" s="304" t="s">
        <v>1955</v>
      </c>
      <c r="M24" s="288" t="s">
        <v>1964</v>
      </c>
      <c r="N24" s="2"/>
    </row>
    <row r="25" spans="1:14">
      <c r="A25" s="299"/>
      <c r="B25" s="304" t="s">
        <v>462</v>
      </c>
      <c r="C25" s="304" t="s">
        <v>463</v>
      </c>
      <c r="D25" s="304" t="s">
        <v>464</v>
      </c>
      <c r="E25" s="288" t="s">
        <v>61</v>
      </c>
      <c r="F25" s="299"/>
      <c r="G25" s="304" t="s">
        <v>62</v>
      </c>
      <c r="H25" s="304" t="s">
        <v>63</v>
      </c>
      <c r="I25" s="304" t="s">
        <v>64</v>
      </c>
      <c r="J25" s="153" t="s">
        <v>65</v>
      </c>
      <c r="K25" s="303" t="s">
        <v>66</v>
      </c>
      <c r="L25" s="304" t="s">
        <v>67</v>
      </c>
      <c r="M25" s="288" t="s">
        <v>68</v>
      </c>
      <c r="N25" s="2"/>
    </row>
    <row r="26" spans="1:14">
      <c r="A26" s="466"/>
      <c r="B26" s="1058"/>
      <c r="C26" s="467" t="s">
        <v>1965</v>
      </c>
      <c r="D26" s="468"/>
      <c r="E26" s="469"/>
      <c r="F26" s="470"/>
      <c r="G26" s="468"/>
      <c r="H26" s="468"/>
      <c r="I26" s="468"/>
      <c r="J26" s="471"/>
      <c r="K26" s="472"/>
      <c r="L26" s="468"/>
      <c r="M26" s="469"/>
      <c r="N26" s="2"/>
    </row>
    <row r="27" spans="1:14">
      <c r="A27" s="297" t="s">
        <v>466</v>
      </c>
      <c r="B27" s="1047"/>
      <c r="C27" s="1047"/>
      <c r="D27" s="1059"/>
      <c r="E27" s="1060"/>
      <c r="F27" s="297" t="s">
        <v>466</v>
      </c>
      <c r="G27" s="1061"/>
      <c r="H27" s="295">
        <v>0</v>
      </c>
      <c r="I27" s="1062"/>
      <c r="J27" s="1063"/>
      <c r="K27" s="1064"/>
      <c r="L27" s="1061"/>
      <c r="M27" s="1065"/>
      <c r="N27" s="2"/>
    </row>
    <row r="28" spans="1:14">
      <c r="A28" s="297" t="s">
        <v>955</v>
      </c>
      <c r="B28" s="1047"/>
      <c r="C28" s="1047"/>
      <c r="D28" s="1066"/>
      <c r="E28" s="1067"/>
      <c r="F28" s="297" t="s">
        <v>955</v>
      </c>
      <c r="G28" s="1066"/>
      <c r="H28" s="294">
        <v>0</v>
      </c>
      <c r="I28" s="1062"/>
      <c r="J28" s="1063"/>
      <c r="K28" s="1064"/>
      <c r="L28" s="1062"/>
      <c r="M28" s="1015"/>
      <c r="N28" s="2"/>
    </row>
    <row r="29" spans="1:14">
      <c r="A29" s="297" t="s">
        <v>1195</v>
      </c>
      <c r="B29" s="1047"/>
      <c r="C29" s="1047"/>
      <c r="D29" s="1066"/>
      <c r="E29" s="1067"/>
      <c r="F29" s="297" t="s">
        <v>1195</v>
      </c>
      <c r="G29" s="1066"/>
      <c r="H29" s="294">
        <v>0</v>
      </c>
      <c r="I29" s="1062"/>
      <c r="J29" s="1063"/>
      <c r="K29" s="1064"/>
      <c r="L29" s="1062"/>
      <c r="M29" s="1015"/>
      <c r="N29" s="2"/>
    </row>
    <row r="30" spans="1:14">
      <c r="A30" s="297" t="s">
        <v>70</v>
      </c>
      <c r="B30" s="1047"/>
      <c r="C30" s="1047" t="s">
        <v>3293</v>
      </c>
      <c r="D30" s="1066"/>
      <c r="E30" s="1067"/>
      <c r="F30" s="297" t="s">
        <v>70</v>
      </c>
      <c r="G30" s="1066"/>
      <c r="H30" s="294">
        <v>0</v>
      </c>
      <c r="I30" s="1062"/>
      <c r="J30" s="1063"/>
      <c r="K30" s="1064"/>
      <c r="L30" s="1062"/>
      <c r="M30" s="1015"/>
      <c r="N30" s="2"/>
    </row>
    <row r="31" spans="1:14">
      <c r="A31" s="297" t="s">
        <v>71</v>
      </c>
      <c r="B31" s="1047"/>
      <c r="C31" s="1047"/>
      <c r="D31" s="1066"/>
      <c r="E31" s="1067"/>
      <c r="F31" s="297" t="s">
        <v>71</v>
      </c>
      <c r="G31" s="1066"/>
      <c r="H31" s="294">
        <v>0</v>
      </c>
      <c r="I31" s="1062"/>
      <c r="J31" s="1063"/>
      <c r="K31" s="1064"/>
      <c r="L31" s="1062"/>
      <c r="M31" s="1015"/>
      <c r="N31" s="2"/>
    </row>
    <row r="32" spans="1:14">
      <c r="A32" s="297">
        <v>6</v>
      </c>
      <c r="B32" s="1047"/>
      <c r="C32" s="1047"/>
      <c r="D32" s="1066"/>
      <c r="E32" s="1067"/>
      <c r="F32" s="297">
        <v>6</v>
      </c>
      <c r="G32" s="1066"/>
      <c r="H32" s="294">
        <v>0</v>
      </c>
      <c r="I32" s="1062"/>
      <c r="J32" s="1063"/>
      <c r="K32" s="1064"/>
      <c r="L32" s="1062"/>
      <c r="M32" s="1015"/>
      <c r="N32" s="2"/>
    </row>
    <row r="33" spans="1:14">
      <c r="A33" s="297">
        <v>7</v>
      </c>
      <c r="B33" s="1047"/>
      <c r="C33" s="1047"/>
      <c r="D33" s="1066"/>
      <c r="E33" s="1067"/>
      <c r="F33" s="297">
        <v>7</v>
      </c>
      <c r="G33" s="1066"/>
      <c r="H33" s="294">
        <v>0</v>
      </c>
      <c r="I33" s="1062"/>
      <c r="J33" s="1063"/>
      <c r="K33" s="1064"/>
      <c r="L33" s="1062"/>
      <c r="M33" s="1015"/>
      <c r="N33" s="2"/>
    </row>
    <row r="34" spans="1:14">
      <c r="A34" s="297">
        <v>8</v>
      </c>
      <c r="B34" s="1047"/>
      <c r="C34" s="1047"/>
      <c r="D34" s="1066"/>
      <c r="E34" s="1067"/>
      <c r="F34" s="297">
        <v>8</v>
      </c>
      <c r="G34" s="1066"/>
      <c r="H34" s="294">
        <v>0</v>
      </c>
      <c r="I34" s="1062"/>
      <c r="J34" s="1063"/>
      <c r="K34" s="1064"/>
      <c r="L34" s="1062"/>
      <c r="M34" s="1015"/>
      <c r="N34" s="2"/>
    </row>
    <row r="35" spans="1:14">
      <c r="A35" s="297">
        <v>9</v>
      </c>
      <c r="B35" s="1047"/>
      <c r="C35" s="1047"/>
      <c r="D35" s="1066"/>
      <c r="E35" s="1067"/>
      <c r="F35" s="297">
        <v>9</v>
      </c>
      <c r="G35" s="1066"/>
      <c r="H35" s="294">
        <v>0</v>
      </c>
      <c r="I35" s="1062"/>
      <c r="J35" s="1063"/>
      <c r="K35" s="1064"/>
      <c r="L35" s="1062"/>
      <c r="M35" s="1015"/>
      <c r="N35" s="2"/>
    </row>
    <row r="36" spans="1:14">
      <c r="A36" s="297">
        <v>10</v>
      </c>
      <c r="B36" s="1047"/>
      <c r="C36" s="1047"/>
      <c r="D36" s="1066"/>
      <c r="E36" s="1067"/>
      <c r="F36" s="297">
        <v>10</v>
      </c>
      <c r="G36" s="1066"/>
      <c r="H36" s="294">
        <v>0</v>
      </c>
      <c r="I36" s="1062"/>
      <c r="J36" s="1063"/>
      <c r="K36" s="1064"/>
      <c r="L36" s="1062"/>
      <c r="M36" s="1015"/>
      <c r="N36" s="2"/>
    </row>
    <row r="37" spans="1:14">
      <c r="A37" s="297">
        <v>11</v>
      </c>
      <c r="B37" s="1047"/>
      <c r="C37" s="1047"/>
      <c r="D37" s="1066"/>
      <c r="E37" s="1067"/>
      <c r="F37" s="297">
        <v>11</v>
      </c>
      <c r="G37" s="1066"/>
      <c r="H37" s="294">
        <v>0</v>
      </c>
      <c r="I37" s="1062"/>
      <c r="J37" s="1063"/>
      <c r="K37" s="1064"/>
      <c r="L37" s="1062"/>
      <c r="M37" s="1015"/>
      <c r="N37" s="2"/>
    </row>
    <row r="38" spans="1:14">
      <c r="A38" s="297">
        <v>12</v>
      </c>
      <c r="B38" s="1047"/>
      <c r="C38" s="1047"/>
      <c r="D38" s="1066"/>
      <c r="E38" s="1067"/>
      <c r="F38" s="297">
        <v>12</v>
      </c>
      <c r="G38" s="1066"/>
      <c r="H38" s="294">
        <v>0</v>
      </c>
      <c r="I38" s="1062"/>
      <c r="J38" s="1063"/>
      <c r="K38" s="1064"/>
      <c r="L38" s="1062"/>
      <c r="M38" s="1015"/>
      <c r="N38" s="2"/>
    </row>
    <row r="39" spans="1:14">
      <c r="A39" s="297">
        <v>13</v>
      </c>
      <c r="B39" s="1047"/>
      <c r="C39" s="1047"/>
      <c r="D39" s="1066"/>
      <c r="E39" s="1067"/>
      <c r="F39" s="297">
        <v>13</v>
      </c>
      <c r="G39" s="1066"/>
      <c r="H39" s="294">
        <v>0</v>
      </c>
      <c r="I39" s="1062"/>
      <c r="J39" s="1063"/>
      <c r="K39" s="1064"/>
      <c r="L39" s="1062"/>
      <c r="M39" s="1015"/>
      <c r="N39" s="2"/>
    </row>
    <row r="40" spans="1:14">
      <c r="A40" s="297">
        <v>14</v>
      </c>
      <c r="B40" s="1047"/>
      <c r="C40" s="1047"/>
      <c r="D40" s="1066"/>
      <c r="E40" s="1067"/>
      <c r="F40" s="297">
        <v>14</v>
      </c>
      <c r="G40" s="1066"/>
      <c r="H40" s="294">
        <v>0</v>
      </c>
      <c r="I40" s="1062"/>
      <c r="J40" s="1063"/>
      <c r="K40" s="1064"/>
      <c r="L40" s="1062"/>
      <c r="M40" s="1015"/>
      <c r="N40" s="2"/>
    </row>
    <row r="41" spans="1:14">
      <c r="A41" s="297">
        <v>15</v>
      </c>
      <c r="B41" s="1047"/>
      <c r="C41" s="1047"/>
      <c r="D41" s="1066"/>
      <c r="E41" s="1067"/>
      <c r="F41" s="297">
        <v>15</v>
      </c>
      <c r="G41" s="1066"/>
      <c r="H41" s="294">
        <v>0</v>
      </c>
      <c r="I41" s="1062"/>
      <c r="J41" s="1063"/>
      <c r="K41" s="1064"/>
      <c r="L41" s="1062"/>
      <c r="M41" s="1015"/>
      <c r="N41" s="2"/>
    </row>
    <row r="42" spans="1:14">
      <c r="A42" s="297">
        <v>16</v>
      </c>
      <c r="B42" s="1047"/>
      <c r="C42" s="1047"/>
      <c r="D42" s="1066"/>
      <c r="E42" s="1067"/>
      <c r="F42" s="297">
        <v>16</v>
      </c>
      <c r="G42" s="1066"/>
      <c r="H42" s="294">
        <v>0</v>
      </c>
      <c r="I42" s="1062"/>
      <c r="J42" s="1063"/>
      <c r="K42" s="1064"/>
      <c r="L42" s="1062"/>
      <c r="M42" s="1015"/>
      <c r="N42" s="2"/>
    </row>
    <row r="43" spans="1:14">
      <c r="A43" s="297">
        <v>17</v>
      </c>
      <c r="B43" s="1047"/>
      <c r="C43" s="1047"/>
      <c r="D43" s="1066"/>
      <c r="E43" s="1067"/>
      <c r="F43" s="297">
        <v>17</v>
      </c>
      <c r="G43" s="1066"/>
      <c r="H43" s="294">
        <v>0</v>
      </c>
      <c r="I43" s="1062"/>
      <c r="J43" s="1063"/>
      <c r="K43" s="1064"/>
      <c r="L43" s="1062"/>
      <c r="M43" s="1015"/>
      <c r="N43" s="2"/>
    </row>
    <row r="44" spans="1:14">
      <c r="A44" s="297">
        <v>18</v>
      </c>
      <c r="B44" s="1047"/>
      <c r="C44" s="473" t="s">
        <v>1966</v>
      </c>
      <c r="D44" s="468">
        <f>SUM(D27:D43)</f>
        <v>0</v>
      </c>
      <c r="E44" s="469">
        <f>SUM(E27:E43)</f>
        <v>0</v>
      </c>
      <c r="F44" s="297">
        <v>18</v>
      </c>
      <c r="G44" s="468">
        <f>SUM(G27:G43)</f>
        <v>0</v>
      </c>
      <c r="H44" s="468">
        <f>SUM(H27:H43)</f>
        <v>0</v>
      </c>
      <c r="I44" s="275"/>
      <c r="J44" s="281"/>
      <c r="K44" s="286"/>
      <c r="L44" s="468">
        <f>SUM(L27:L43)</f>
        <v>0</v>
      </c>
      <c r="M44" s="469">
        <f>SUM(M26:M43)</f>
        <v>0</v>
      </c>
      <c r="N44" s="2"/>
    </row>
    <row r="45" spans="1:14">
      <c r="A45" s="299"/>
      <c r="B45" s="1068"/>
      <c r="C45" s="467" t="s">
        <v>1967</v>
      </c>
      <c r="D45" s="275"/>
      <c r="E45" s="276"/>
      <c r="F45" s="297"/>
      <c r="G45" s="275"/>
      <c r="H45" s="275"/>
      <c r="I45" s="275"/>
      <c r="J45" s="281"/>
      <c r="K45" s="286"/>
      <c r="L45" s="275"/>
      <c r="M45" s="276"/>
      <c r="N45" s="2"/>
    </row>
    <row r="46" spans="1:14">
      <c r="A46" s="297">
        <v>19</v>
      </c>
      <c r="B46" s="1047"/>
      <c r="C46" s="1047"/>
      <c r="D46" s="1061"/>
      <c r="E46" s="1065"/>
      <c r="F46" s="297">
        <v>19</v>
      </c>
      <c r="G46" s="1061"/>
      <c r="H46" s="295">
        <v>0</v>
      </c>
      <c r="I46" s="1062"/>
      <c r="J46" s="1063"/>
      <c r="K46" s="1064"/>
      <c r="L46" s="1061"/>
      <c r="M46" s="1065"/>
      <c r="N46" s="2"/>
    </row>
    <row r="47" spans="1:14">
      <c r="A47" s="297">
        <v>20</v>
      </c>
      <c r="B47" s="1047"/>
      <c r="C47" s="1047"/>
      <c r="D47" s="1062"/>
      <c r="E47" s="1015"/>
      <c r="F47" s="297">
        <v>20</v>
      </c>
      <c r="G47" s="1062"/>
      <c r="H47" s="294">
        <v>0</v>
      </c>
      <c r="I47" s="1062"/>
      <c r="J47" s="1063"/>
      <c r="K47" s="1064"/>
      <c r="L47" s="1062"/>
      <c r="M47" s="1015"/>
      <c r="N47" s="2"/>
    </row>
    <row r="48" spans="1:14">
      <c r="A48" s="297">
        <v>21</v>
      </c>
      <c r="B48" s="1047"/>
      <c r="C48" s="1047"/>
      <c r="D48" s="1062"/>
      <c r="E48" s="1015"/>
      <c r="F48" s="297">
        <v>21</v>
      </c>
      <c r="G48" s="1062"/>
      <c r="H48" s="294">
        <v>0</v>
      </c>
      <c r="I48" s="1062"/>
      <c r="J48" s="1063"/>
      <c r="K48" s="1064"/>
      <c r="L48" s="1062"/>
      <c r="M48" s="1015"/>
      <c r="N48" s="2"/>
    </row>
    <row r="49" spans="1:14">
      <c r="A49" s="297">
        <v>22</v>
      </c>
      <c r="B49" s="1047"/>
      <c r="C49" s="1047"/>
      <c r="D49" s="1062"/>
      <c r="E49" s="1015"/>
      <c r="F49" s="297">
        <v>22</v>
      </c>
      <c r="G49" s="1062"/>
      <c r="H49" s="294">
        <v>0</v>
      </c>
      <c r="I49" s="1062"/>
      <c r="J49" s="1063"/>
      <c r="K49" s="1064"/>
      <c r="L49" s="1062"/>
      <c r="M49" s="1015"/>
      <c r="N49" s="2"/>
    </row>
    <row r="50" spans="1:14">
      <c r="A50" s="297">
        <v>23</v>
      </c>
      <c r="B50" s="1047"/>
      <c r="C50" s="1047"/>
      <c r="D50" s="1062"/>
      <c r="E50" s="1015"/>
      <c r="F50" s="297">
        <v>23</v>
      </c>
      <c r="G50" s="1062"/>
      <c r="H50" s="294">
        <v>0</v>
      </c>
      <c r="I50" s="1062"/>
      <c r="J50" s="1063"/>
      <c r="K50" s="1064"/>
      <c r="L50" s="1062"/>
      <c r="M50" s="1015"/>
      <c r="N50" s="2"/>
    </row>
    <row r="51" spans="1:14">
      <c r="A51" s="297">
        <v>24</v>
      </c>
      <c r="B51" s="1047"/>
      <c r="C51" s="1047"/>
      <c r="D51" s="1062"/>
      <c r="E51" s="1015"/>
      <c r="F51" s="297">
        <v>24</v>
      </c>
      <c r="G51" s="1062"/>
      <c r="H51" s="294">
        <v>0</v>
      </c>
      <c r="I51" s="1062"/>
      <c r="J51" s="1063"/>
      <c r="K51" s="1064"/>
      <c r="L51" s="1062"/>
      <c r="M51" s="1015"/>
      <c r="N51" s="2"/>
    </row>
    <row r="52" spans="1:14">
      <c r="A52" s="297">
        <v>25</v>
      </c>
      <c r="B52" s="1047"/>
      <c r="C52" s="1047"/>
      <c r="D52" s="1062"/>
      <c r="E52" s="1015"/>
      <c r="F52" s="297">
        <v>25</v>
      </c>
      <c r="G52" s="1062"/>
      <c r="H52" s="294">
        <v>0</v>
      </c>
      <c r="I52" s="1062"/>
      <c r="J52" s="1063"/>
      <c r="K52" s="1064"/>
      <c r="L52" s="1062"/>
      <c r="M52" s="1015"/>
      <c r="N52" s="2"/>
    </row>
    <row r="53" spans="1:14">
      <c r="A53" s="297">
        <v>26</v>
      </c>
      <c r="B53" s="1047"/>
      <c r="C53" s="1047"/>
      <c r="D53" s="1062"/>
      <c r="E53" s="1015"/>
      <c r="F53" s="297">
        <v>26</v>
      </c>
      <c r="G53" s="1062"/>
      <c r="H53" s="294">
        <v>0</v>
      </c>
      <c r="I53" s="1062"/>
      <c r="J53" s="1063"/>
      <c r="K53" s="1064"/>
      <c r="L53" s="1062"/>
      <c r="M53" s="1015"/>
      <c r="N53" s="2"/>
    </row>
    <row r="54" spans="1:14">
      <c r="A54" s="297">
        <v>27</v>
      </c>
      <c r="B54" s="1047"/>
      <c r="C54" s="1047"/>
      <c r="D54" s="1062"/>
      <c r="E54" s="1015"/>
      <c r="F54" s="297">
        <v>27</v>
      </c>
      <c r="G54" s="1062"/>
      <c r="H54" s="294">
        <v>0</v>
      </c>
      <c r="I54" s="1062"/>
      <c r="J54" s="1063"/>
      <c r="K54" s="1064"/>
      <c r="L54" s="1062"/>
      <c r="M54" s="1015"/>
      <c r="N54" s="2"/>
    </row>
    <row r="55" spans="1:14">
      <c r="A55" s="297">
        <v>28</v>
      </c>
      <c r="B55" s="1047"/>
      <c r="C55" s="1047"/>
      <c r="D55" s="1062"/>
      <c r="E55" s="1015"/>
      <c r="F55" s="297">
        <v>28</v>
      </c>
      <c r="G55" s="1062"/>
      <c r="H55" s="294">
        <v>0</v>
      </c>
      <c r="I55" s="1062"/>
      <c r="J55" s="1063"/>
      <c r="K55" s="1064"/>
      <c r="L55" s="1062"/>
      <c r="M55" s="1015"/>
      <c r="N55" s="2"/>
    </row>
    <row r="56" spans="1:14">
      <c r="A56" s="297">
        <v>29</v>
      </c>
      <c r="B56" s="1047"/>
      <c r="C56" s="1047"/>
      <c r="D56" s="1062"/>
      <c r="E56" s="1015"/>
      <c r="F56" s="297">
        <v>29</v>
      </c>
      <c r="G56" s="1062"/>
      <c r="H56" s="294">
        <v>0</v>
      </c>
      <c r="I56" s="1062"/>
      <c r="J56" s="1063"/>
      <c r="K56" s="1064"/>
      <c r="L56" s="1062"/>
      <c r="M56" s="1015"/>
      <c r="N56" s="2"/>
    </row>
    <row r="57" spans="1:14">
      <c r="A57" s="297">
        <v>30</v>
      </c>
      <c r="B57" s="1047"/>
      <c r="C57" s="1047"/>
      <c r="D57" s="1062"/>
      <c r="E57" s="1015"/>
      <c r="F57" s="297">
        <v>30</v>
      </c>
      <c r="G57" s="1062"/>
      <c r="H57" s="294">
        <v>0</v>
      </c>
      <c r="I57" s="1062"/>
      <c r="J57" s="1063"/>
      <c r="K57" s="1064"/>
      <c r="L57" s="1062"/>
      <c r="M57" s="1015"/>
      <c r="N57" s="2"/>
    </row>
    <row r="58" spans="1:14">
      <c r="A58" s="297">
        <v>31</v>
      </c>
      <c r="B58" s="1047"/>
      <c r="C58" s="1047"/>
      <c r="D58" s="1062"/>
      <c r="E58" s="1015"/>
      <c r="F58" s="297">
        <v>31</v>
      </c>
      <c r="G58" s="1062"/>
      <c r="H58" s="294">
        <v>0</v>
      </c>
      <c r="I58" s="1062"/>
      <c r="J58" s="1063"/>
      <c r="K58" s="1064"/>
      <c r="L58" s="1062"/>
      <c r="M58" s="1015"/>
      <c r="N58" s="2"/>
    </row>
    <row r="59" spans="1:14">
      <c r="A59" s="297">
        <v>32</v>
      </c>
      <c r="B59" s="1047"/>
      <c r="C59" s="1047"/>
      <c r="D59" s="1062"/>
      <c r="E59" s="1015"/>
      <c r="F59" s="297">
        <v>32</v>
      </c>
      <c r="G59" s="1062"/>
      <c r="H59" s="294">
        <v>0</v>
      </c>
      <c r="I59" s="1062"/>
      <c r="J59" s="1063"/>
      <c r="K59" s="1064"/>
      <c r="L59" s="1062"/>
      <c r="M59" s="1015"/>
      <c r="N59" s="2"/>
    </row>
    <row r="60" spans="1:14">
      <c r="A60" s="297">
        <v>33</v>
      </c>
      <c r="B60" s="1047"/>
      <c r="C60" s="1047"/>
      <c r="D60" s="1062"/>
      <c r="E60" s="1015"/>
      <c r="F60" s="297">
        <v>33</v>
      </c>
      <c r="G60" s="1062"/>
      <c r="H60" s="294">
        <v>0</v>
      </c>
      <c r="I60" s="1062"/>
      <c r="J60" s="1063"/>
      <c r="K60" s="1064"/>
      <c r="L60" s="1062"/>
      <c r="M60" s="1015"/>
      <c r="N60" s="2"/>
    </row>
    <row r="61" spans="1:14">
      <c r="A61" s="297">
        <v>34</v>
      </c>
      <c r="B61" s="1047"/>
      <c r="C61" s="1047"/>
      <c r="D61" s="1062"/>
      <c r="E61" s="1015"/>
      <c r="F61" s="297">
        <v>34</v>
      </c>
      <c r="G61" s="1062"/>
      <c r="H61" s="294">
        <v>0</v>
      </c>
      <c r="I61" s="1062"/>
      <c r="J61" s="1063"/>
      <c r="K61" s="1064"/>
      <c r="L61" s="1062"/>
      <c r="M61" s="1015"/>
      <c r="N61" s="2"/>
    </row>
    <row r="62" spans="1:14">
      <c r="A62" s="297">
        <v>35</v>
      </c>
      <c r="B62" s="1047"/>
      <c r="C62" s="1047"/>
      <c r="D62" s="1062"/>
      <c r="E62" s="1015"/>
      <c r="F62" s="297">
        <v>35</v>
      </c>
      <c r="G62" s="1062"/>
      <c r="H62" s="294">
        <v>0</v>
      </c>
      <c r="I62" s="1062"/>
      <c r="J62" s="1063"/>
      <c r="K62" s="1064"/>
      <c r="L62" s="1062"/>
      <c r="M62" s="1015"/>
      <c r="N62" s="2"/>
    </row>
    <row r="63" spans="1:14">
      <c r="A63" s="297">
        <v>36</v>
      </c>
      <c r="B63" s="1047"/>
      <c r="C63" s="1047"/>
      <c r="D63" s="1062"/>
      <c r="E63" s="1015"/>
      <c r="F63" s="297">
        <v>36</v>
      </c>
      <c r="G63" s="1062"/>
      <c r="H63" s="294">
        <v>0</v>
      </c>
      <c r="I63" s="1062"/>
      <c r="J63" s="1063"/>
      <c r="K63" s="1064"/>
      <c r="L63" s="1062"/>
      <c r="M63" s="1015"/>
      <c r="N63" s="2"/>
    </row>
    <row r="64" spans="1:14">
      <c r="A64" s="298">
        <v>37</v>
      </c>
      <c r="B64" s="1047"/>
      <c r="C64" s="473" t="s">
        <v>1968</v>
      </c>
      <c r="D64" s="468">
        <f>SUM(D46:D63)</f>
        <v>0</v>
      </c>
      <c r="E64" s="469">
        <f>SUM(E46:E63)</f>
        <v>0</v>
      </c>
      <c r="F64" s="298">
        <v>37</v>
      </c>
      <c r="G64" s="468">
        <f>SUM(G46:G63)</f>
        <v>0</v>
      </c>
      <c r="H64" s="468">
        <f>SUM(H46:H63)</f>
        <v>0</v>
      </c>
      <c r="I64" s="275"/>
      <c r="J64" s="281"/>
      <c r="K64" s="286"/>
      <c r="L64" s="468">
        <f>SUM(L46:L63)</f>
        <v>0</v>
      </c>
      <c r="M64" s="469">
        <f>SUM(M46:M63)</f>
        <v>0</v>
      </c>
      <c r="N64" s="2"/>
    </row>
    <row r="65" spans="1:14">
      <c r="A65" s="146"/>
      <c r="B65" s="1069"/>
      <c r="C65" s="474"/>
      <c r="D65" s="274"/>
      <c r="E65" s="276"/>
      <c r="F65" s="148"/>
      <c r="G65" s="274"/>
      <c r="H65" s="274"/>
      <c r="I65" s="274"/>
      <c r="J65" s="281"/>
      <c r="K65" s="274"/>
      <c r="L65" s="274"/>
      <c r="M65" s="276"/>
      <c r="N65" s="2"/>
    </row>
    <row r="66" spans="1:14">
      <c r="A66" s="146"/>
      <c r="B66" s="561"/>
      <c r="C66" s="561"/>
      <c r="D66" s="561"/>
      <c r="E66" s="1070"/>
      <c r="F66" s="148"/>
      <c r="G66" s="561"/>
      <c r="H66" s="290"/>
      <c r="I66" s="561"/>
      <c r="J66" s="1063"/>
      <c r="K66" s="561"/>
      <c r="L66" s="561"/>
      <c r="M66" s="1070"/>
      <c r="N66" s="2"/>
    </row>
    <row r="67" spans="1:14" ht="16" thickBot="1">
      <c r="A67" s="272"/>
      <c r="B67" s="1071"/>
      <c r="C67" s="273"/>
      <c r="D67" s="343"/>
      <c r="E67" s="344"/>
      <c r="F67" s="296"/>
      <c r="G67" s="343"/>
      <c r="H67" s="343"/>
      <c r="I67" s="273"/>
      <c r="J67" s="475"/>
      <c r="K67" s="273"/>
      <c r="L67" s="293"/>
      <c r="M67" s="344"/>
      <c r="N67" s="2"/>
    </row>
    <row r="68" spans="1:14">
      <c r="A68" s="282" t="s">
        <v>1652</v>
      </c>
      <c r="B68" s="2"/>
      <c r="C68" s="2"/>
      <c r="D68" s="2"/>
      <c r="E68" s="2"/>
      <c r="F68" s="2"/>
      <c r="G68" s="2"/>
      <c r="H68" s="2"/>
      <c r="I68" s="2"/>
      <c r="J68" s="2"/>
      <c r="K68" s="2"/>
      <c r="L68" s="2"/>
      <c r="M68" s="282" t="s">
        <v>1652</v>
      </c>
      <c r="N68" s="2"/>
    </row>
    <row r="69" spans="1:14">
      <c r="A69" s="153">
        <v>52</v>
      </c>
      <c r="B69" s="153"/>
      <c r="C69" s="153"/>
      <c r="D69" s="153"/>
      <c r="E69" s="153"/>
      <c r="F69" s="153">
        <v>53</v>
      </c>
      <c r="G69" s="153"/>
      <c r="H69" s="153"/>
      <c r="I69" s="153"/>
      <c r="J69" s="153"/>
      <c r="K69" s="153"/>
      <c r="L69" s="153"/>
      <c r="M69" s="153"/>
      <c r="N69" s="2"/>
    </row>
    <row r="70" spans="1:14">
      <c r="A70" s="2"/>
    </row>
    <row r="71" spans="1:14">
      <c r="A71" s="2"/>
    </row>
    <row r="72" spans="1:14">
      <c r="A72" s="2"/>
    </row>
    <row r="73" spans="1:14">
      <c r="A73" s="2"/>
    </row>
    <row r="74" spans="1:14">
      <c r="A74" s="2"/>
    </row>
    <row r="75" spans="1:14">
      <c r="A75" s="2"/>
    </row>
    <row r="76" spans="1:14">
      <c r="A76" s="2"/>
    </row>
  </sheetData>
  <pageMargins left="0.7" right="0.7" top="0.75" bottom="0.75" header="0.3" footer="0.3"/>
  <pageSetup scale="66" fitToWidth="2" orientation="portrait" r:id="rId1"/>
  <headerFooter alignWithMargins="0"/>
  <colBreaks count="1" manualBreakCount="1">
    <brk id="5"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71"/>
  <sheetViews>
    <sheetView zoomScale="60" zoomScaleNormal="60" workbookViewId="0">
      <selection activeCell="K31" sqref="K31"/>
    </sheetView>
  </sheetViews>
  <sheetFormatPr defaultColWidth="9.84375" defaultRowHeight="15.5"/>
  <cols>
    <col min="1" max="1" width="9.84375" style="126"/>
    <col min="2" max="2" width="70.84375" style="126" customWidth="1"/>
    <col min="3" max="6" width="20.84375" style="126" customWidth="1"/>
    <col min="7" max="16384" width="9.84375" style="126"/>
  </cols>
  <sheetData>
    <row r="1" spans="1:26" ht="18" thickBot="1">
      <c r="A1" s="2" t="str">
        <f>+CONAMEDATE6</f>
        <v>Annual Report of VERIZON NEW YORK INC.                                                                                    For the period ending DECEMBER 31, 2021</v>
      </c>
      <c r="B1" s="476"/>
      <c r="C1" s="476"/>
      <c r="D1" s="476"/>
      <c r="E1" s="476"/>
      <c r="F1" s="476"/>
      <c r="G1" s="476"/>
      <c r="H1" s="476"/>
      <c r="I1" s="476"/>
      <c r="J1" s="476"/>
      <c r="K1" s="476"/>
      <c r="L1" s="476"/>
      <c r="M1" s="476"/>
      <c r="N1" s="476"/>
      <c r="O1" s="476"/>
      <c r="P1" s="476"/>
      <c r="Q1" s="476"/>
      <c r="R1" s="476"/>
      <c r="S1" s="476"/>
      <c r="T1" s="476"/>
      <c r="U1" s="476"/>
      <c r="V1" s="476"/>
      <c r="W1" s="476"/>
      <c r="X1" s="476"/>
      <c r="Y1" s="476"/>
      <c r="Z1" s="476"/>
    </row>
    <row r="2" spans="1:26" ht="18">
      <c r="A2" s="477"/>
      <c r="B2" s="478"/>
      <c r="C2" s="479"/>
      <c r="D2" s="479"/>
      <c r="E2" s="479"/>
      <c r="F2" s="505"/>
      <c r="G2" s="476"/>
      <c r="H2" s="476"/>
      <c r="I2" s="476"/>
      <c r="J2" s="476"/>
      <c r="K2" s="476"/>
      <c r="L2" s="476"/>
      <c r="M2" s="476"/>
      <c r="N2" s="476"/>
      <c r="O2" s="476"/>
      <c r="P2" s="476"/>
      <c r="Q2" s="476"/>
      <c r="R2" s="476"/>
      <c r="S2" s="476"/>
      <c r="T2" s="476"/>
      <c r="U2" s="476"/>
      <c r="V2" s="476"/>
      <c r="W2" s="476"/>
      <c r="X2" s="476"/>
      <c r="Y2" s="476"/>
      <c r="Z2" s="476"/>
    </row>
    <row r="3" spans="1:26" ht="18">
      <c r="A3" s="339" t="s">
        <v>1969</v>
      </c>
      <c r="B3" s="480"/>
      <c r="C3" s="480"/>
      <c r="D3" s="480"/>
      <c r="E3" s="480"/>
      <c r="F3" s="481"/>
      <c r="G3" s="476"/>
      <c r="H3" s="476"/>
      <c r="I3" s="476"/>
      <c r="J3" s="476"/>
      <c r="K3" s="476"/>
      <c r="L3" s="476"/>
      <c r="M3" s="476"/>
      <c r="N3" s="476"/>
      <c r="O3" s="476"/>
      <c r="P3" s="476"/>
      <c r="Q3" s="476"/>
      <c r="R3" s="476"/>
      <c r="S3" s="476"/>
      <c r="T3" s="476"/>
      <c r="U3" s="476"/>
      <c r="V3" s="476"/>
      <c r="W3" s="476"/>
      <c r="X3" s="476"/>
      <c r="Y3" s="476"/>
      <c r="Z3" s="476"/>
    </row>
    <row r="4" spans="1:26" ht="17.5">
      <c r="A4" s="156"/>
      <c r="B4" s="476"/>
      <c r="C4" s="476"/>
      <c r="D4" s="476"/>
      <c r="E4" s="476"/>
      <c r="F4" s="482"/>
      <c r="G4" s="476"/>
      <c r="H4" s="476"/>
      <c r="I4" s="476"/>
      <c r="J4" s="476"/>
      <c r="K4" s="476"/>
      <c r="L4" s="476"/>
      <c r="M4" s="476"/>
      <c r="N4" s="476"/>
      <c r="O4" s="476"/>
      <c r="P4" s="476"/>
      <c r="Q4" s="476"/>
      <c r="R4" s="476"/>
      <c r="S4" s="476"/>
      <c r="T4" s="476"/>
      <c r="U4" s="476"/>
      <c r="V4" s="476"/>
      <c r="W4" s="476"/>
      <c r="X4" s="476"/>
      <c r="Y4" s="476"/>
      <c r="Z4" s="476"/>
    </row>
    <row r="5" spans="1:26" ht="17.5">
      <c r="A5" s="156" t="s">
        <v>1970</v>
      </c>
      <c r="B5" s="476"/>
      <c r="C5" s="476"/>
      <c r="D5" s="476"/>
      <c r="E5" s="476"/>
      <c r="F5" s="482"/>
      <c r="G5" s="476"/>
      <c r="H5" s="476"/>
      <c r="I5" s="476"/>
      <c r="J5" s="476"/>
      <c r="K5" s="476"/>
      <c r="L5" s="476"/>
      <c r="M5" s="476"/>
      <c r="N5" s="476"/>
      <c r="O5" s="476"/>
      <c r="P5" s="476"/>
      <c r="Q5" s="476"/>
      <c r="R5" s="476"/>
      <c r="S5" s="476"/>
      <c r="T5" s="476"/>
      <c r="U5" s="476"/>
      <c r="V5" s="476"/>
      <c r="W5" s="476"/>
      <c r="X5" s="476"/>
      <c r="Y5" s="476"/>
      <c r="Z5" s="476"/>
    </row>
    <row r="6" spans="1:26" ht="17.5">
      <c r="A6" s="156"/>
      <c r="B6" s="476"/>
      <c r="C6" s="476"/>
      <c r="D6" s="476"/>
      <c r="E6" s="476"/>
      <c r="F6" s="482"/>
      <c r="G6" s="476"/>
      <c r="H6" s="476"/>
      <c r="I6" s="476"/>
      <c r="J6" s="476"/>
      <c r="K6" s="476"/>
      <c r="L6" s="476"/>
      <c r="M6" s="476"/>
      <c r="N6" s="476"/>
      <c r="O6" s="476"/>
      <c r="P6" s="476"/>
      <c r="Q6" s="476"/>
      <c r="R6" s="476"/>
      <c r="S6" s="476"/>
      <c r="T6" s="476"/>
      <c r="U6" s="476"/>
      <c r="V6" s="476"/>
      <c r="W6" s="476"/>
      <c r="X6" s="476"/>
      <c r="Y6" s="476"/>
      <c r="Z6" s="476"/>
    </row>
    <row r="7" spans="1:26" ht="17.5">
      <c r="A7" s="575" t="s">
        <v>2759</v>
      </c>
      <c r="B7" s="581"/>
      <c r="C7" s="581"/>
      <c r="D7" s="581"/>
      <c r="E7" s="581"/>
      <c r="F7" s="582"/>
      <c r="G7" s="476"/>
      <c r="H7" s="476"/>
      <c r="I7" s="476"/>
      <c r="J7" s="476"/>
      <c r="K7" s="476"/>
      <c r="L7" s="476"/>
      <c r="M7" s="476"/>
      <c r="N7" s="476"/>
      <c r="O7" s="476"/>
      <c r="P7" s="476"/>
      <c r="Q7" s="476"/>
      <c r="R7" s="476"/>
      <c r="S7" s="476"/>
      <c r="T7" s="476"/>
      <c r="U7" s="476"/>
      <c r="V7" s="476"/>
      <c r="W7" s="476"/>
      <c r="X7" s="476"/>
      <c r="Y7" s="476"/>
      <c r="Z7" s="476"/>
    </row>
    <row r="8" spans="1:26" ht="17.5">
      <c r="A8" s="156"/>
      <c r="B8" s="476"/>
      <c r="C8" s="476"/>
      <c r="D8" s="476"/>
      <c r="E8" s="476"/>
      <c r="F8" s="482"/>
      <c r="G8" s="476"/>
      <c r="H8" s="476"/>
      <c r="I8" s="476"/>
      <c r="J8" s="476"/>
      <c r="K8" s="476"/>
      <c r="L8" s="476"/>
      <c r="M8" s="476"/>
      <c r="N8" s="476"/>
      <c r="O8" s="476"/>
      <c r="P8" s="476"/>
      <c r="Q8" s="476"/>
      <c r="R8" s="476"/>
      <c r="S8" s="476"/>
      <c r="T8" s="476"/>
      <c r="U8" s="476"/>
      <c r="V8" s="476"/>
      <c r="W8" s="476"/>
      <c r="X8" s="476"/>
      <c r="Y8" s="476"/>
      <c r="Z8" s="476"/>
    </row>
    <row r="9" spans="1:26" ht="17.5">
      <c r="A9" s="483" t="s">
        <v>35</v>
      </c>
      <c r="B9" s="484"/>
      <c r="C9" s="485" t="s">
        <v>2335</v>
      </c>
      <c r="D9" s="486" t="s">
        <v>2234</v>
      </c>
      <c r="E9" s="485" t="s">
        <v>1514</v>
      </c>
      <c r="F9" s="487" t="s">
        <v>2335</v>
      </c>
      <c r="G9" s="476"/>
      <c r="H9" s="476"/>
      <c r="I9" s="476"/>
      <c r="J9" s="476"/>
      <c r="K9" s="476"/>
      <c r="L9" s="476"/>
      <c r="M9" s="476"/>
      <c r="N9" s="476"/>
      <c r="O9" s="476"/>
      <c r="P9" s="476"/>
      <c r="Q9" s="476"/>
      <c r="R9" s="476"/>
      <c r="S9" s="476"/>
      <c r="T9" s="476"/>
      <c r="U9" s="476"/>
      <c r="V9" s="476"/>
      <c r="W9" s="476"/>
      <c r="X9" s="476"/>
      <c r="Y9" s="476"/>
      <c r="Z9" s="476"/>
    </row>
    <row r="10" spans="1:26" ht="17.5">
      <c r="A10" s="441" t="s">
        <v>47</v>
      </c>
      <c r="B10" s="442" t="s">
        <v>1971</v>
      </c>
      <c r="C10" s="443" t="s">
        <v>1972</v>
      </c>
      <c r="D10" s="442" t="s">
        <v>1529</v>
      </c>
      <c r="E10" s="443" t="s">
        <v>1529</v>
      </c>
      <c r="F10" s="445" t="s">
        <v>1534</v>
      </c>
      <c r="G10" s="476"/>
      <c r="H10" s="476"/>
      <c r="I10" s="476"/>
      <c r="J10" s="476"/>
      <c r="K10" s="476"/>
      <c r="L10" s="476"/>
      <c r="M10" s="476"/>
      <c r="N10" s="476"/>
      <c r="O10" s="476"/>
      <c r="P10" s="476"/>
      <c r="Q10" s="476"/>
      <c r="R10" s="476"/>
      <c r="S10" s="476"/>
      <c r="T10" s="476"/>
      <c r="U10" s="476"/>
      <c r="V10" s="476"/>
      <c r="W10" s="476"/>
      <c r="X10" s="476"/>
      <c r="Y10" s="476"/>
      <c r="Z10" s="476"/>
    </row>
    <row r="11" spans="1:26" ht="17.5">
      <c r="A11" s="488"/>
      <c r="B11" s="442" t="s">
        <v>462</v>
      </c>
      <c r="C11" s="443" t="s">
        <v>463</v>
      </c>
      <c r="D11" s="442" t="s">
        <v>464</v>
      </c>
      <c r="E11" s="443" t="s">
        <v>61</v>
      </c>
      <c r="F11" s="445" t="s">
        <v>62</v>
      </c>
      <c r="G11" s="476"/>
      <c r="H11" s="476"/>
      <c r="I11" s="476"/>
      <c r="J11" s="476"/>
      <c r="K11" s="476"/>
      <c r="L11" s="476"/>
      <c r="M11" s="476"/>
      <c r="N11" s="476"/>
      <c r="O11" s="476"/>
      <c r="P11" s="476"/>
      <c r="Q11" s="476"/>
      <c r="R11" s="476"/>
      <c r="S11" s="476"/>
      <c r="T11" s="476"/>
      <c r="U11" s="476"/>
      <c r="V11" s="476"/>
      <c r="W11" s="476"/>
      <c r="X11" s="476"/>
      <c r="Y11" s="476"/>
      <c r="Z11" s="476"/>
    </row>
    <row r="12" spans="1:26" ht="17.5">
      <c r="A12" s="489"/>
      <c r="B12" s="490"/>
      <c r="C12" s="491"/>
      <c r="D12" s="490"/>
      <c r="E12" s="491"/>
      <c r="F12" s="492"/>
      <c r="G12" s="476"/>
      <c r="H12" s="476"/>
      <c r="I12" s="476"/>
      <c r="J12" s="476"/>
      <c r="K12" s="476"/>
      <c r="L12" s="476"/>
      <c r="M12" s="476"/>
      <c r="N12" s="476"/>
      <c r="O12" s="476"/>
      <c r="P12" s="476"/>
      <c r="Q12" s="476"/>
      <c r="R12" s="476"/>
      <c r="S12" s="476"/>
      <c r="T12" s="476"/>
      <c r="U12" s="476"/>
      <c r="V12" s="476"/>
      <c r="W12" s="476"/>
      <c r="X12" s="476"/>
      <c r="Y12" s="476"/>
      <c r="Z12" s="476"/>
    </row>
    <row r="13" spans="1:26" ht="18">
      <c r="A13" s="493"/>
      <c r="B13" s="395" t="s">
        <v>1973</v>
      </c>
      <c r="C13" s="494"/>
      <c r="D13" s="484"/>
      <c r="E13" s="494"/>
      <c r="F13" s="495"/>
      <c r="G13" s="476"/>
      <c r="H13" s="476"/>
      <c r="I13" s="476"/>
      <c r="J13" s="476"/>
      <c r="K13" s="476"/>
      <c r="L13" s="476"/>
      <c r="M13" s="476"/>
      <c r="N13" s="476"/>
      <c r="O13" s="476"/>
      <c r="P13" s="476"/>
      <c r="Q13" s="476"/>
      <c r="R13" s="476"/>
      <c r="S13" s="476"/>
      <c r="T13" s="476"/>
      <c r="U13" s="476"/>
      <c r="V13" s="476"/>
      <c r="W13" s="476"/>
      <c r="X13" s="476"/>
      <c r="Y13" s="476"/>
      <c r="Z13" s="476"/>
    </row>
    <row r="14" spans="1:26" ht="17.5">
      <c r="A14" s="441" t="s">
        <v>466</v>
      </c>
      <c r="B14" s="1072" t="s">
        <v>716</v>
      </c>
      <c r="C14" s="1073"/>
      <c r="D14" s="1074"/>
      <c r="E14" s="1073"/>
      <c r="F14" s="496">
        <v>0</v>
      </c>
      <c r="G14" s="476"/>
      <c r="H14" s="476"/>
      <c r="I14" s="476"/>
      <c r="J14" s="476"/>
      <c r="K14" s="476"/>
      <c r="L14" s="476"/>
      <c r="M14" s="476"/>
      <c r="N14" s="476"/>
      <c r="O14" s="476"/>
      <c r="P14" s="476"/>
      <c r="Q14" s="476"/>
      <c r="R14" s="476"/>
      <c r="S14" s="476"/>
      <c r="T14" s="476"/>
      <c r="U14" s="476"/>
      <c r="V14" s="476"/>
      <c r="W14" s="476"/>
      <c r="X14" s="476"/>
      <c r="Y14" s="476"/>
      <c r="Z14" s="476"/>
    </row>
    <row r="15" spans="1:26" ht="17.5">
      <c r="A15" s="441" t="s">
        <v>955</v>
      </c>
      <c r="B15" s="1072"/>
      <c r="C15" s="1075"/>
      <c r="D15" s="1072"/>
      <c r="E15" s="1075"/>
      <c r="F15" s="497">
        <v>0</v>
      </c>
      <c r="G15" s="476"/>
      <c r="H15" s="476"/>
      <c r="I15" s="476"/>
      <c r="J15" s="476"/>
      <c r="K15" s="476"/>
      <c r="L15" s="476"/>
      <c r="M15" s="476"/>
      <c r="N15" s="476"/>
      <c r="O15" s="476"/>
      <c r="P15" s="476"/>
      <c r="Q15" s="476"/>
      <c r="R15" s="476"/>
      <c r="S15" s="476"/>
      <c r="T15" s="476"/>
      <c r="U15" s="476"/>
      <c r="V15" s="476"/>
      <c r="W15" s="476"/>
      <c r="X15" s="476"/>
      <c r="Y15" s="476"/>
      <c r="Z15" s="476"/>
    </row>
    <row r="16" spans="1:26" ht="17.5">
      <c r="A16" s="441" t="s">
        <v>1195</v>
      </c>
      <c r="B16" s="1047" t="s">
        <v>3293</v>
      </c>
      <c r="C16" s="1075"/>
      <c r="D16" s="1072"/>
      <c r="E16" s="1075"/>
      <c r="F16" s="497">
        <v>0</v>
      </c>
      <c r="G16" s="476"/>
      <c r="H16" s="476"/>
      <c r="I16" s="476"/>
      <c r="J16" s="476"/>
      <c r="K16" s="476"/>
      <c r="L16" s="476"/>
      <c r="M16" s="476"/>
      <c r="N16" s="476"/>
      <c r="O16" s="476"/>
      <c r="P16" s="476"/>
      <c r="Q16" s="476"/>
      <c r="R16" s="476"/>
      <c r="S16" s="476"/>
      <c r="T16" s="476"/>
      <c r="U16" s="476"/>
      <c r="V16" s="476"/>
      <c r="W16" s="476"/>
      <c r="X16" s="476"/>
      <c r="Y16" s="476"/>
      <c r="Z16" s="476"/>
    </row>
    <row r="17" spans="1:26" ht="17.5">
      <c r="A17" s="441" t="s">
        <v>70</v>
      </c>
      <c r="B17" s="1072"/>
      <c r="C17" s="1075"/>
      <c r="D17" s="1072"/>
      <c r="E17" s="1075"/>
      <c r="F17" s="497">
        <v>0</v>
      </c>
      <c r="G17" s="476"/>
      <c r="H17" s="476"/>
      <c r="I17" s="476"/>
      <c r="J17" s="476"/>
      <c r="K17" s="476"/>
      <c r="L17" s="476"/>
      <c r="M17" s="476"/>
      <c r="N17" s="476"/>
      <c r="O17" s="476"/>
      <c r="P17" s="476"/>
      <c r="Q17" s="476"/>
      <c r="R17" s="476"/>
      <c r="S17" s="476"/>
      <c r="T17" s="476"/>
      <c r="U17" s="476"/>
      <c r="V17" s="476"/>
      <c r="W17" s="476"/>
      <c r="X17" s="476"/>
      <c r="Y17" s="476"/>
      <c r="Z17" s="476"/>
    </row>
    <row r="18" spans="1:26" ht="17.5">
      <c r="A18" s="441" t="s">
        <v>71</v>
      </c>
      <c r="B18" s="1072"/>
      <c r="C18" s="1075"/>
      <c r="D18" s="1072"/>
      <c r="E18" s="1075"/>
      <c r="F18" s="497">
        <v>0</v>
      </c>
      <c r="G18" s="476"/>
      <c r="H18" s="476"/>
      <c r="I18" s="476"/>
      <c r="J18" s="476"/>
      <c r="K18" s="476"/>
      <c r="L18" s="476"/>
      <c r="M18" s="476"/>
      <c r="N18" s="476"/>
      <c r="O18" s="476"/>
      <c r="P18" s="476"/>
      <c r="Q18" s="476"/>
      <c r="R18" s="476"/>
      <c r="S18" s="476"/>
      <c r="T18" s="476"/>
      <c r="U18" s="476"/>
      <c r="V18" s="476"/>
      <c r="W18" s="476"/>
      <c r="X18" s="476"/>
      <c r="Y18" s="476"/>
      <c r="Z18" s="476"/>
    </row>
    <row r="19" spans="1:26" ht="17.5">
      <c r="A19" s="441" t="s">
        <v>474</v>
      </c>
      <c r="B19" s="1072"/>
      <c r="C19" s="1075"/>
      <c r="D19" s="1072"/>
      <c r="E19" s="1075"/>
      <c r="F19" s="497">
        <v>0</v>
      </c>
      <c r="G19" s="476"/>
      <c r="H19" s="476"/>
      <c r="I19" s="476"/>
      <c r="J19" s="476"/>
      <c r="K19" s="476"/>
      <c r="L19" s="476"/>
      <c r="M19" s="476"/>
      <c r="N19" s="476"/>
      <c r="O19" s="476"/>
      <c r="P19" s="476"/>
      <c r="Q19" s="476"/>
      <c r="R19" s="476"/>
      <c r="S19" s="476"/>
      <c r="T19" s="476"/>
      <c r="U19" s="476"/>
      <c r="V19" s="476"/>
      <c r="W19" s="476"/>
      <c r="X19" s="476"/>
      <c r="Y19" s="476"/>
      <c r="Z19" s="476"/>
    </row>
    <row r="20" spans="1:26" ht="17.5">
      <c r="A20" s="441" t="s">
        <v>477</v>
      </c>
      <c r="B20" s="1072"/>
      <c r="C20" s="1075"/>
      <c r="D20" s="1072"/>
      <c r="E20" s="1075"/>
      <c r="F20" s="497">
        <v>0</v>
      </c>
      <c r="G20" s="476"/>
      <c r="H20" s="476"/>
      <c r="I20" s="476"/>
      <c r="J20" s="476"/>
      <c r="K20" s="476"/>
      <c r="L20" s="476"/>
      <c r="M20" s="476"/>
      <c r="N20" s="476"/>
      <c r="O20" s="476"/>
      <c r="P20" s="476"/>
      <c r="Q20" s="476"/>
      <c r="R20" s="476"/>
      <c r="S20" s="476"/>
      <c r="T20" s="476"/>
      <c r="U20" s="476"/>
      <c r="V20" s="476"/>
      <c r="W20" s="476"/>
      <c r="X20" s="476"/>
      <c r="Y20" s="476"/>
      <c r="Z20" s="476"/>
    </row>
    <row r="21" spans="1:26" ht="17.5">
      <c r="A21" s="441" t="s">
        <v>2204</v>
      </c>
      <c r="B21" s="1072"/>
      <c r="C21" s="1075"/>
      <c r="D21" s="1072"/>
      <c r="E21" s="1075"/>
      <c r="F21" s="497">
        <v>0</v>
      </c>
      <c r="G21" s="476"/>
      <c r="H21" s="476"/>
      <c r="I21" s="476"/>
      <c r="J21" s="476"/>
      <c r="K21" s="476"/>
      <c r="L21" s="476"/>
      <c r="M21" s="476"/>
      <c r="N21" s="476"/>
      <c r="O21" s="476"/>
      <c r="P21" s="476"/>
      <c r="Q21" s="476"/>
      <c r="R21" s="476"/>
      <c r="S21" s="476"/>
      <c r="T21" s="476"/>
      <c r="U21" s="476"/>
      <c r="V21" s="476"/>
      <c r="W21" s="476"/>
      <c r="X21" s="476"/>
      <c r="Y21" s="476"/>
      <c r="Z21" s="476"/>
    </row>
    <row r="22" spans="1:26" ht="17.5">
      <c r="A22" s="441" t="s">
        <v>335</v>
      </c>
      <c r="B22" s="1072"/>
      <c r="C22" s="1075"/>
      <c r="D22" s="1072"/>
      <c r="E22" s="1075"/>
      <c r="F22" s="497">
        <v>0</v>
      </c>
      <c r="G22" s="476"/>
      <c r="H22" s="476"/>
      <c r="I22" s="476"/>
      <c r="J22" s="476"/>
      <c r="K22" s="476"/>
      <c r="L22" s="476"/>
      <c r="M22" s="476"/>
      <c r="N22" s="476"/>
      <c r="O22" s="476"/>
      <c r="P22" s="476"/>
      <c r="Q22" s="476"/>
      <c r="R22" s="476"/>
      <c r="S22" s="476"/>
      <c r="T22" s="476"/>
      <c r="U22" s="476"/>
      <c r="V22" s="476"/>
      <c r="W22" s="476"/>
      <c r="X22" s="476"/>
      <c r="Y22" s="476"/>
      <c r="Z22" s="476"/>
    </row>
    <row r="23" spans="1:26" ht="17.5">
      <c r="A23" s="441" t="s">
        <v>72</v>
      </c>
      <c r="B23" s="1072"/>
      <c r="C23" s="1075"/>
      <c r="D23" s="1072"/>
      <c r="E23" s="1075"/>
      <c r="F23" s="497">
        <v>0</v>
      </c>
      <c r="G23" s="476"/>
      <c r="H23" s="476"/>
      <c r="I23" s="476"/>
      <c r="J23" s="476"/>
      <c r="K23" s="476"/>
      <c r="L23" s="476"/>
      <c r="M23" s="476"/>
      <c r="N23" s="476"/>
      <c r="O23" s="476"/>
      <c r="P23" s="476"/>
      <c r="Q23" s="476"/>
      <c r="R23" s="476"/>
      <c r="S23" s="476"/>
      <c r="T23" s="476"/>
      <c r="U23" s="476"/>
      <c r="V23" s="476"/>
      <c r="W23" s="476"/>
      <c r="X23" s="476"/>
      <c r="Y23" s="476"/>
      <c r="Z23" s="476"/>
    </row>
    <row r="24" spans="1:26" ht="17.5">
      <c r="A24" s="441" t="s">
        <v>73</v>
      </c>
      <c r="B24" s="1072"/>
      <c r="C24" s="1075"/>
      <c r="D24" s="1072"/>
      <c r="E24" s="1075"/>
      <c r="F24" s="497">
        <v>0</v>
      </c>
      <c r="G24" s="476"/>
      <c r="H24" s="476"/>
      <c r="I24" s="476"/>
      <c r="J24" s="476"/>
      <c r="K24" s="476"/>
      <c r="L24" s="476"/>
      <c r="M24" s="476"/>
      <c r="N24" s="476"/>
      <c r="O24" s="476"/>
      <c r="P24" s="476"/>
      <c r="Q24" s="476"/>
      <c r="R24" s="476"/>
      <c r="S24" s="476"/>
      <c r="T24" s="476"/>
      <c r="U24" s="476"/>
      <c r="V24" s="476"/>
      <c r="W24" s="476"/>
      <c r="X24" s="476"/>
      <c r="Y24" s="476"/>
      <c r="Z24" s="476"/>
    </row>
    <row r="25" spans="1:26" ht="18">
      <c r="A25" s="488"/>
      <c r="B25" s="394" t="s">
        <v>1974</v>
      </c>
      <c r="C25" s="498"/>
      <c r="D25" s="499"/>
      <c r="E25" s="498"/>
      <c r="F25" s="497">
        <v>0</v>
      </c>
      <c r="G25" s="476"/>
      <c r="H25" s="476"/>
      <c r="I25" s="476"/>
      <c r="J25" s="476"/>
      <c r="K25" s="476"/>
      <c r="L25" s="476"/>
      <c r="M25" s="476"/>
      <c r="N25" s="476"/>
      <c r="O25" s="476"/>
      <c r="P25" s="476"/>
      <c r="Q25" s="476"/>
      <c r="R25" s="476"/>
      <c r="S25" s="476"/>
      <c r="T25" s="476"/>
      <c r="U25" s="476"/>
      <c r="V25" s="476"/>
      <c r="W25" s="476"/>
      <c r="X25" s="476"/>
      <c r="Y25" s="476"/>
      <c r="Z25" s="476"/>
    </row>
    <row r="26" spans="1:26" ht="17.5">
      <c r="A26" s="441" t="s">
        <v>74</v>
      </c>
      <c r="B26" s="1072" t="s">
        <v>716</v>
      </c>
      <c r="C26" s="1075"/>
      <c r="D26" s="1072"/>
      <c r="E26" s="1075"/>
      <c r="F26" s="497">
        <v>0</v>
      </c>
      <c r="G26" s="476"/>
      <c r="H26" s="476"/>
      <c r="I26" s="476"/>
      <c r="J26" s="476"/>
      <c r="K26" s="476"/>
      <c r="L26" s="476"/>
      <c r="M26" s="476"/>
      <c r="N26" s="476"/>
      <c r="O26" s="476"/>
      <c r="P26" s="476"/>
      <c r="Q26" s="476"/>
      <c r="R26" s="476"/>
      <c r="S26" s="476"/>
      <c r="T26" s="476"/>
      <c r="U26" s="476"/>
      <c r="V26" s="476"/>
      <c r="W26" s="476"/>
      <c r="X26" s="476"/>
      <c r="Y26" s="476"/>
      <c r="Z26" s="476"/>
    </row>
    <row r="27" spans="1:26" ht="17.5">
      <c r="A27" s="441" t="s">
        <v>75</v>
      </c>
      <c r="B27" s="1072"/>
      <c r="C27" s="1075"/>
      <c r="D27" s="1072"/>
      <c r="E27" s="1075"/>
      <c r="F27" s="497">
        <v>0</v>
      </c>
      <c r="G27" s="476"/>
      <c r="H27" s="476"/>
      <c r="I27" s="476"/>
      <c r="J27" s="476"/>
      <c r="K27" s="476"/>
      <c r="L27" s="476"/>
      <c r="M27" s="476"/>
      <c r="N27" s="476"/>
      <c r="O27" s="476"/>
      <c r="P27" s="476"/>
      <c r="Q27" s="476"/>
      <c r="R27" s="476"/>
      <c r="S27" s="476"/>
      <c r="T27" s="476"/>
      <c r="U27" s="476"/>
      <c r="V27" s="476"/>
      <c r="W27" s="476"/>
      <c r="X27" s="476"/>
      <c r="Y27" s="476"/>
      <c r="Z27" s="476"/>
    </row>
    <row r="28" spans="1:26" ht="17.5">
      <c r="A28" s="441" t="s">
        <v>76</v>
      </c>
      <c r="B28" s="1072"/>
      <c r="C28" s="1075"/>
      <c r="D28" s="1072"/>
      <c r="E28" s="1075"/>
      <c r="F28" s="497">
        <v>0</v>
      </c>
      <c r="G28" s="476"/>
      <c r="H28" s="476"/>
      <c r="I28" s="476"/>
      <c r="J28" s="476"/>
      <c r="K28" s="476"/>
      <c r="L28" s="476"/>
      <c r="M28" s="476"/>
      <c r="N28" s="476"/>
      <c r="O28" s="476"/>
      <c r="P28" s="476"/>
      <c r="Q28" s="476"/>
      <c r="R28" s="476"/>
      <c r="S28" s="476"/>
      <c r="T28" s="476"/>
      <c r="U28" s="476"/>
      <c r="V28" s="476"/>
      <c r="W28" s="476"/>
      <c r="X28" s="476"/>
      <c r="Y28" s="476"/>
      <c r="Z28" s="476"/>
    </row>
    <row r="29" spans="1:26" ht="17.5">
      <c r="A29" s="441" t="s">
        <v>77</v>
      </c>
      <c r="B29" s="1072"/>
      <c r="C29" s="1075"/>
      <c r="D29" s="1072"/>
      <c r="E29" s="1075"/>
      <c r="F29" s="497">
        <v>0</v>
      </c>
      <c r="G29" s="476"/>
      <c r="H29" s="476"/>
      <c r="I29" s="476"/>
      <c r="J29" s="476"/>
      <c r="K29" s="476"/>
      <c r="L29" s="476"/>
      <c r="M29" s="476"/>
      <c r="N29" s="476"/>
      <c r="O29" s="476"/>
      <c r="P29" s="476"/>
      <c r="Q29" s="476"/>
      <c r="R29" s="476"/>
      <c r="S29" s="476"/>
      <c r="T29" s="476"/>
      <c r="U29" s="476"/>
      <c r="V29" s="476"/>
      <c r="W29" s="476"/>
      <c r="X29" s="476"/>
      <c r="Y29" s="476"/>
      <c r="Z29" s="476"/>
    </row>
    <row r="30" spans="1:26" ht="17.5">
      <c r="A30" s="441" t="s">
        <v>78</v>
      </c>
      <c r="B30" s="1072"/>
      <c r="C30" s="1075"/>
      <c r="D30" s="1072"/>
      <c r="E30" s="1075"/>
      <c r="F30" s="497">
        <v>0</v>
      </c>
      <c r="G30" s="476"/>
      <c r="H30" s="476"/>
      <c r="I30" s="476"/>
      <c r="J30" s="476"/>
      <c r="K30" s="476"/>
      <c r="L30" s="476"/>
      <c r="M30" s="476"/>
      <c r="N30" s="476"/>
      <c r="O30" s="476"/>
      <c r="P30" s="476"/>
      <c r="Q30" s="476"/>
      <c r="R30" s="476"/>
      <c r="S30" s="476"/>
      <c r="T30" s="476"/>
      <c r="U30" s="476"/>
      <c r="V30" s="476"/>
      <c r="W30" s="476"/>
      <c r="X30" s="476"/>
      <c r="Y30" s="476"/>
      <c r="Z30" s="476"/>
    </row>
    <row r="31" spans="1:26" ht="17.5">
      <c r="A31" s="441" t="s">
        <v>79</v>
      </c>
      <c r="B31" s="1072"/>
      <c r="C31" s="1075"/>
      <c r="D31" s="1072"/>
      <c r="E31" s="1075"/>
      <c r="F31" s="497">
        <v>0</v>
      </c>
      <c r="G31" s="476"/>
      <c r="H31" s="476"/>
      <c r="I31" s="476"/>
      <c r="J31" s="476"/>
      <c r="K31" s="476"/>
      <c r="L31" s="476"/>
      <c r="M31" s="476"/>
      <c r="N31" s="476"/>
      <c r="O31" s="476"/>
      <c r="P31" s="476"/>
      <c r="Q31" s="476"/>
      <c r="R31" s="476"/>
      <c r="S31" s="476"/>
      <c r="T31" s="476"/>
      <c r="U31" s="476"/>
      <c r="V31" s="476"/>
      <c r="W31" s="476"/>
      <c r="X31" s="476"/>
      <c r="Y31" s="476"/>
      <c r="Z31" s="476"/>
    </row>
    <row r="32" spans="1:26" ht="17.5">
      <c r="A32" s="441" t="s">
        <v>80</v>
      </c>
      <c r="B32" s="1072"/>
      <c r="C32" s="1075"/>
      <c r="D32" s="1072"/>
      <c r="E32" s="1075"/>
      <c r="F32" s="497">
        <v>0</v>
      </c>
      <c r="G32" s="476"/>
      <c r="H32" s="476"/>
      <c r="I32" s="476"/>
      <c r="J32" s="476"/>
      <c r="K32" s="476"/>
      <c r="L32" s="476"/>
      <c r="M32" s="476"/>
      <c r="N32" s="476"/>
      <c r="O32" s="476"/>
      <c r="P32" s="476"/>
      <c r="Q32" s="476"/>
      <c r="R32" s="476"/>
      <c r="S32" s="476"/>
      <c r="T32" s="476"/>
      <c r="U32" s="476"/>
      <c r="V32" s="476"/>
      <c r="W32" s="476"/>
      <c r="X32" s="476"/>
      <c r="Y32" s="476"/>
      <c r="Z32" s="476"/>
    </row>
    <row r="33" spans="1:26" ht="17.5">
      <c r="A33" s="441" t="s">
        <v>81</v>
      </c>
      <c r="B33" s="1072"/>
      <c r="C33" s="1075"/>
      <c r="D33" s="1072"/>
      <c r="E33" s="1075"/>
      <c r="F33" s="497">
        <v>0</v>
      </c>
      <c r="G33" s="476"/>
      <c r="H33" s="476"/>
      <c r="I33" s="476"/>
      <c r="J33" s="476"/>
      <c r="K33" s="476"/>
      <c r="L33" s="476"/>
      <c r="M33" s="476"/>
      <c r="N33" s="476"/>
      <c r="O33" s="476"/>
      <c r="P33" s="476"/>
      <c r="Q33" s="476"/>
      <c r="R33" s="476"/>
      <c r="S33" s="476"/>
      <c r="T33" s="476"/>
      <c r="U33" s="476"/>
      <c r="V33" s="476"/>
      <c r="W33" s="476"/>
      <c r="X33" s="476"/>
      <c r="Y33" s="476"/>
      <c r="Z33" s="476"/>
    </row>
    <row r="34" spans="1:26" ht="17.5">
      <c r="A34" s="441" t="s">
        <v>82</v>
      </c>
      <c r="B34" s="1072"/>
      <c r="C34" s="1075"/>
      <c r="D34" s="1072"/>
      <c r="E34" s="1075"/>
      <c r="F34" s="497">
        <v>0</v>
      </c>
      <c r="G34" s="476"/>
      <c r="H34" s="476"/>
      <c r="I34" s="476"/>
      <c r="J34" s="476"/>
      <c r="K34" s="476"/>
      <c r="L34" s="476"/>
      <c r="M34" s="476"/>
      <c r="N34" s="476"/>
      <c r="O34" s="476"/>
      <c r="P34" s="476"/>
      <c r="Q34" s="476"/>
      <c r="R34" s="476"/>
      <c r="S34" s="476"/>
      <c r="T34" s="476"/>
      <c r="U34" s="476"/>
      <c r="V34" s="476"/>
      <c r="W34" s="476"/>
      <c r="X34" s="476"/>
      <c r="Y34" s="476"/>
      <c r="Z34" s="476"/>
    </row>
    <row r="35" spans="1:26" ht="17.5">
      <c r="A35" s="441" t="s">
        <v>83</v>
      </c>
      <c r="B35" s="1072"/>
      <c r="C35" s="1075"/>
      <c r="D35" s="1072"/>
      <c r="E35" s="1075"/>
      <c r="F35" s="497">
        <v>0</v>
      </c>
      <c r="G35" s="476"/>
      <c r="H35" s="476"/>
      <c r="I35" s="476"/>
      <c r="J35" s="476"/>
      <c r="K35" s="476"/>
      <c r="L35" s="476"/>
      <c r="M35" s="476"/>
      <c r="N35" s="476"/>
      <c r="O35" s="476"/>
      <c r="P35" s="476"/>
      <c r="Q35" s="476"/>
      <c r="R35" s="476"/>
      <c r="S35" s="476"/>
      <c r="T35" s="476"/>
      <c r="U35" s="476"/>
      <c r="V35" s="476"/>
      <c r="W35" s="476"/>
      <c r="X35" s="476"/>
      <c r="Y35" s="476"/>
      <c r="Z35" s="476"/>
    </row>
    <row r="36" spans="1:26" ht="17.5">
      <c r="A36" s="441" t="s">
        <v>84</v>
      </c>
      <c r="B36" s="1072"/>
      <c r="C36" s="1075"/>
      <c r="D36" s="1072"/>
      <c r="E36" s="1075"/>
      <c r="F36" s="497">
        <v>0</v>
      </c>
      <c r="G36" s="476"/>
      <c r="H36" s="476"/>
      <c r="I36" s="476"/>
      <c r="J36" s="476"/>
      <c r="K36" s="476"/>
      <c r="L36" s="476"/>
      <c r="M36" s="476"/>
      <c r="N36" s="476"/>
      <c r="O36" s="476"/>
      <c r="P36" s="476"/>
      <c r="Q36" s="476"/>
      <c r="R36" s="476"/>
      <c r="S36" s="476"/>
      <c r="T36" s="476"/>
      <c r="U36" s="476"/>
      <c r="V36" s="476"/>
      <c r="W36" s="476"/>
      <c r="X36" s="476"/>
      <c r="Y36" s="476"/>
      <c r="Z36" s="476"/>
    </row>
    <row r="37" spans="1:26" ht="18">
      <c r="A37" s="488"/>
      <c r="B37" s="394" t="s">
        <v>1975</v>
      </c>
      <c r="C37" s="498"/>
      <c r="D37" s="499"/>
      <c r="E37" s="498"/>
      <c r="F37" s="497">
        <v>0</v>
      </c>
      <c r="G37" s="476"/>
      <c r="H37" s="476"/>
      <c r="I37" s="476"/>
      <c r="J37" s="476"/>
      <c r="K37" s="476"/>
      <c r="L37" s="476"/>
      <c r="M37" s="476"/>
      <c r="N37" s="476"/>
      <c r="O37" s="476"/>
      <c r="P37" s="476"/>
      <c r="Q37" s="476"/>
      <c r="R37" s="476"/>
      <c r="S37" s="476"/>
      <c r="T37" s="476"/>
      <c r="U37" s="476"/>
      <c r="V37" s="476"/>
      <c r="W37" s="476"/>
      <c r="X37" s="476"/>
      <c r="Y37" s="476"/>
      <c r="Z37" s="476"/>
    </row>
    <row r="38" spans="1:26" ht="17.5">
      <c r="A38" s="441" t="s">
        <v>85</v>
      </c>
      <c r="B38" s="1072" t="s">
        <v>716</v>
      </c>
      <c r="C38" s="1075"/>
      <c r="D38" s="1072"/>
      <c r="E38" s="1075"/>
      <c r="F38" s="497">
        <v>0</v>
      </c>
      <c r="G38" s="476"/>
      <c r="H38" s="476"/>
      <c r="I38" s="476"/>
      <c r="J38" s="476"/>
      <c r="K38" s="476"/>
      <c r="L38" s="476"/>
      <c r="M38" s="476"/>
      <c r="N38" s="476"/>
      <c r="O38" s="476"/>
      <c r="P38" s="476"/>
      <c r="Q38" s="476"/>
      <c r="R38" s="476"/>
      <c r="S38" s="476"/>
      <c r="T38" s="476"/>
      <c r="U38" s="476"/>
      <c r="V38" s="476"/>
      <c r="W38" s="476"/>
      <c r="X38" s="476"/>
      <c r="Y38" s="476"/>
      <c r="Z38" s="476"/>
    </row>
    <row r="39" spans="1:26" ht="17.5">
      <c r="A39" s="441" t="s">
        <v>86</v>
      </c>
      <c r="B39" s="1072"/>
      <c r="C39" s="1075"/>
      <c r="D39" s="1072"/>
      <c r="E39" s="1075"/>
      <c r="F39" s="497">
        <v>0</v>
      </c>
      <c r="G39" s="476"/>
      <c r="H39" s="476"/>
      <c r="I39" s="476"/>
      <c r="J39" s="476"/>
      <c r="K39" s="476"/>
      <c r="L39" s="476"/>
      <c r="M39" s="476"/>
      <c r="N39" s="476"/>
      <c r="O39" s="476"/>
      <c r="P39" s="476"/>
      <c r="Q39" s="476"/>
      <c r="R39" s="476"/>
      <c r="S39" s="476"/>
      <c r="T39" s="476"/>
      <c r="U39" s="476"/>
      <c r="V39" s="476"/>
      <c r="W39" s="476"/>
      <c r="X39" s="476"/>
      <c r="Y39" s="476"/>
      <c r="Z39" s="476"/>
    </row>
    <row r="40" spans="1:26" ht="17.5">
      <c r="A40" s="441" t="s">
        <v>87</v>
      </c>
      <c r="B40" s="1072"/>
      <c r="C40" s="1075"/>
      <c r="D40" s="1072"/>
      <c r="E40" s="1075"/>
      <c r="F40" s="497">
        <v>0</v>
      </c>
      <c r="G40" s="476"/>
      <c r="H40" s="476"/>
      <c r="I40" s="476"/>
      <c r="J40" s="476"/>
      <c r="K40" s="476"/>
      <c r="L40" s="476"/>
      <c r="M40" s="476"/>
      <c r="N40" s="476"/>
      <c r="O40" s="476"/>
      <c r="P40" s="476"/>
      <c r="Q40" s="476"/>
      <c r="R40" s="476"/>
      <c r="S40" s="476"/>
      <c r="T40" s="476"/>
      <c r="U40" s="476"/>
      <c r="V40" s="476"/>
      <c r="W40" s="476"/>
      <c r="X40" s="476"/>
      <c r="Y40" s="476"/>
      <c r="Z40" s="476"/>
    </row>
    <row r="41" spans="1:26" ht="17.5">
      <c r="A41" s="441" t="s">
        <v>2216</v>
      </c>
      <c r="B41" s="1072"/>
      <c r="C41" s="1075"/>
      <c r="D41" s="1072"/>
      <c r="E41" s="1075"/>
      <c r="F41" s="497">
        <v>0</v>
      </c>
      <c r="G41" s="476"/>
      <c r="H41" s="476"/>
      <c r="I41" s="476"/>
      <c r="J41" s="476"/>
      <c r="K41" s="476"/>
      <c r="L41" s="476"/>
      <c r="M41" s="476"/>
      <c r="N41" s="476"/>
      <c r="O41" s="476"/>
      <c r="P41" s="476"/>
      <c r="Q41" s="476"/>
      <c r="R41" s="476"/>
      <c r="S41" s="476"/>
      <c r="T41" s="476"/>
      <c r="U41" s="476"/>
      <c r="V41" s="476"/>
      <c r="W41" s="476"/>
      <c r="X41" s="476"/>
      <c r="Y41" s="476"/>
      <c r="Z41" s="476"/>
    </row>
    <row r="42" spans="1:26" ht="17.5">
      <c r="A42" s="441" t="s">
        <v>2218</v>
      </c>
      <c r="B42" s="1072"/>
      <c r="C42" s="1075"/>
      <c r="D42" s="1072"/>
      <c r="E42" s="1075"/>
      <c r="F42" s="497">
        <v>0</v>
      </c>
      <c r="G42" s="476"/>
      <c r="H42" s="476"/>
      <c r="I42" s="476"/>
      <c r="J42" s="476"/>
      <c r="K42" s="476"/>
      <c r="L42" s="476"/>
      <c r="M42" s="476"/>
      <c r="N42" s="476"/>
      <c r="O42" s="476"/>
      <c r="P42" s="476"/>
      <c r="Q42" s="476"/>
      <c r="R42" s="476"/>
      <c r="S42" s="476"/>
      <c r="T42" s="476"/>
      <c r="U42" s="476"/>
      <c r="V42" s="476"/>
      <c r="W42" s="476"/>
      <c r="X42" s="476"/>
      <c r="Y42" s="476"/>
      <c r="Z42" s="476"/>
    </row>
    <row r="43" spans="1:26" ht="17.5">
      <c r="A43" s="441" t="s">
        <v>2220</v>
      </c>
      <c r="B43" s="1072"/>
      <c r="C43" s="1075"/>
      <c r="D43" s="1072"/>
      <c r="E43" s="1075"/>
      <c r="F43" s="497">
        <v>0</v>
      </c>
      <c r="G43" s="476"/>
      <c r="H43" s="476"/>
      <c r="I43" s="476"/>
      <c r="J43" s="476"/>
      <c r="K43" s="476"/>
      <c r="L43" s="476"/>
      <c r="M43" s="476"/>
      <c r="N43" s="476"/>
      <c r="O43" s="476"/>
      <c r="P43" s="476"/>
      <c r="Q43" s="476"/>
      <c r="R43" s="476"/>
      <c r="S43" s="476"/>
      <c r="T43" s="476"/>
      <c r="U43" s="476"/>
      <c r="V43" s="476"/>
      <c r="W43" s="476"/>
      <c r="X43" s="476"/>
      <c r="Y43" s="476"/>
      <c r="Z43" s="476"/>
    </row>
    <row r="44" spans="1:26" ht="17.5">
      <c r="A44" s="441" t="s">
        <v>2223</v>
      </c>
      <c r="B44" s="1072"/>
      <c r="C44" s="1075"/>
      <c r="D44" s="1072"/>
      <c r="E44" s="1075"/>
      <c r="F44" s="497">
        <v>0</v>
      </c>
      <c r="G44" s="476"/>
      <c r="H44" s="476"/>
      <c r="I44" s="476"/>
      <c r="J44" s="476"/>
      <c r="K44" s="476"/>
      <c r="L44" s="476"/>
      <c r="M44" s="476"/>
      <c r="N44" s="476"/>
      <c r="O44" s="476"/>
      <c r="P44" s="476"/>
      <c r="Q44" s="476"/>
      <c r="R44" s="476"/>
      <c r="S44" s="476"/>
      <c r="T44" s="476"/>
      <c r="U44" s="476"/>
      <c r="V44" s="476"/>
      <c r="W44" s="476"/>
      <c r="X44" s="476"/>
      <c r="Y44" s="476"/>
      <c r="Z44" s="476"/>
    </row>
    <row r="45" spans="1:26" ht="17.5">
      <c r="A45" s="441" t="s">
        <v>2577</v>
      </c>
      <c r="B45" s="1072"/>
      <c r="C45" s="1075"/>
      <c r="D45" s="1072"/>
      <c r="E45" s="1075"/>
      <c r="F45" s="497">
        <v>0</v>
      </c>
      <c r="G45" s="476"/>
      <c r="H45" s="476"/>
      <c r="I45" s="476"/>
      <c r="J45" s="476"/>
      <c r="K45" s="476"/>
      <c r="L45" s="476"/>
      <c r="M45" s="476"/>
      <c r="N45" s="476"/>
      <c r="O45" s="476"/>
      <c r="P45" s="476"/>
      <c r="Q45" s="476"/>
      <c r="R45" s="476"/>
      <c r="S45" s="476"/>
      <c r="T45" s="476"/>
      <c r="U45" s="476"/>
      <c r="V45" s="476"/>
      <c r="W45" s="476"/>
      <c r="X45" s="476"/>
      <c r="Y45" s="476"/>
      <c r="Z45" s="476"/>
    </row>
    <row r="46" spans="1:26" ht="17.5">
      <c r="A46" s="441" t="s">
        <v>2580</v>
      </c>
      <c r="B46" s="1072"/>
      <c r="C46" s="1075"/>
      <c r="D46" s="1072"/>
      <c r="E46" s="1075"/>
      <c r="F46" s="497">
        <v>0</v>
      </c>
      <c r="G46" s="476"/>
      <c r="H46" s="476"/>
      <c r="I46" s="476"/>
      <c r="J46" s="476"/>
      <c r="K46" s="476"/>
      <c r="L46" s="476"/>
      <c r="M46" s="476"/>
      <c r="N46" s="476"/>
      <c r="O46" s="476"/>
      <c r="P46" s="476"/>
      <c r="Q46" s="476"/>
      <c r="R46" s="476"/>
      <c r="S46" s="476"/>
      <c r="T46" s="476"/>
      <c r="U46" s="476"/>
      <c r="V46" s="476"/>
      <c r="W46" s="476"/>
      <c r="X46" s="476"/>
      <c r="Y46" s="476"/>
      <c r="Z46" s="476"/>
    </row>
    <row r="47" spans="1:26" ht="17.5">
      <c r="A47" s="441" t="s">
        <v>2583</v>
      </c>
      <c r="B47" s="1072"/>
      <c r="C47" s="1075"/>
      <c r="D47" s="1072"/>
      <c r="E47" s="1075"/>
      <c r="F47" s="497">
        <v>0</v>
      </c>
      <c r="G47" s="476"/>
      <c r="H47" s="476"/>
      <c r="I47" s="476"/>
      <c r="J47" s="476"/>
      <c r="K47" s="476"/>
      <c r="L47" s="476"/>
      <c r="M47" s="476"/>
      <c r="N47" s="476"/>
      <c r="O47" s="476"/>
      <c r="P47" s="476"/>
      <c r="Q47" s="476"/>
      <c r="R47" s="476"/>
      <c r="S47" s="476"/>
      <c r="T47" s="476"/>
      <c r="U47" s="476"/>
      <c r="V47" s="476"/>
      <c r="W47" s="476"/>
      <c r="X47" s="476"/>
      <c r="Y47" s="476"/>
      <c r="Z47" s="476"/>
    </row>
    <row r="48" spans="1:26" ht="17.5">
      <c r="A48" s="441" t="s">
        <v>2587</v>
      </c>
      <c r="B48" s="1072"/>
      <c r="C48" s="1075"/>
      <c r="D48" s="1072"/>
      <c r="E48" s="1075"/>
      <c r="F48" s="497">
        <v>0</v>
      </c>
      <c r="G48" s="476"/>
      <c r="H48" s="476"/>
      <c r="I48" s="476"/>
      <c r="J48" s="476"/>
      <c r="K48" s="476"/>
      <c r="L48" s="476"/>
      <c r="M48" s="476"/>
      <c r="N48" s="476"/>
      <c r="O48" s="476"/>
      <c r="P48" s="476"/>
      <c r="Q48" s="476"/>
      <c r="R48" s="476"/>
      <c r="S48" s="476"/>
      <c r="T48" s="476"/>
      <c r="U48" s="476"/>
      <c r="V48" s="476"/>
      <c r="W48" s="476"/>
      <c r="X48" s="476"/>
      <c r="Y48" s="476"/>
      <c r="Z48" s="476"/>
    </row>
    <row r="49" spans="1:26" ht="18.5" thickBot="1">
      <c r="A49" s="500" t="s">
        <v>2590</v>
      </c>
      <c r="B49" s="501" t="s">
        <v>1976</v>
      </c>
      <c r="C49" s="462">
        <f>SUM(C14:C48)</f>
        <v>0</v>
      </c>
      <c r="D49" s="462">
        <f t="shared" ref="D49:E49" si="0">SUM(D14:D48)</f>
        <v>0</v>
      </c>
      <c r="E49" s="462">
        <f t="shared" si="0"/>
        <v>0</v>
      </c>
      <c r="F49" s="502">
        <f>SUM(F14:F48)</f>
        <v>0</v>
      </c>
      <c r="G49" s="476"/>
      <c r="H49" s="476"/>
      <c r="I49" s="476"/>
      <c r="J49" s="476"/>
      <c r="K49" s="476"/>
      <c r="L49" s="476"/>
      <c r="M49" s="476"/>
      <c r="N49" s="476"/>
      <c r="O49" s="476"/>
      <c r="P49" s="476"/>
      <c r="Q49" s="476"/>
      <c r="R49" s="476"/>
      <c r="S49" s="476"/>
      <c r="T49" s="476"/>
      <c r="U49" s="476"/>
      <c r="V49" s="476"/>
      <c r="W49" s="476"/>
      <c r="X49" s="476"/>
      <c r="Y49" s="476"/>
      <c r="Z49" s="476"/>
    </row>
    <row r="50" spans="1:26" ht="17.5">
      <c r="A50" s="476" t="s">
        <v>2557</v>
      </c>
      <c r="B50" s="480"/>
      <c r="C50" s="480"/>
      <c r="D50" s="480"/>
      <c r="E50" s="480"/>
      <c r="F50" s="480"/>
      <c r="G50" s="476"/>
      <c r="H50" s="476"/>
      <c r="I50" s="476"/>
      <c r="J50" s="476"/>
      <c r="K50" s="476"/>
      <c r="L50" s="476"/>
      <c r="M50" s="476"/>
      <c r="N50" s="476"/>
      <c r="O50" s="476"/>
      <c r="P50" s="476"/>
      <c r="Q50" s="476"/>
      <c r="R50" s="476"/>
      <c r="S50" s="476"/>
      <c r="T50" s="476"/>
      <c r="U50" s="476"/>
      <c r="V50" s="476"/>
      <c r="W50" s="476"/>
      <c r="X50" s="476"/>
      <c r="Y50" s="476"/>
      <c r="Z50" s="476"/>
    </row>
    <row r="51" spans="1:26" ht="17.5">
      <c r="A51" s="480">
        <v>54</v>
      </c>
      <c r="B51" s="480"/>
      <c r="C51" s="480"/>
      <c r="D51" s="480"/>
      <c r="E51" s="480"/>
      <c r="F51" s="480"/>
      <c r="G51" s="476"/>
      <c r="H51" s="476"/>
      <c r="I51" s="476"/>
      <c r="J51" s="476"/>
      <c r="K51" s="476"/>
      <c r="L51" s="476"/>
      <c r="M51" s="476"/>
      <c r="N51" s="476"/>
      <c r="O51" s="476"/>
      <c r="P51" s="476"/>
      <c r="Q51" s="476"/>
      <c r="R51" s="476"/>
      <c r="S51" s="476"/>
      <c r="T51" s="476"/>
      <c r="U51" s="476"/>
      <c r="V51" s="476"/>
      <c r="W51" s="476"/>
      <c r="X51" s="476"/>
      <c r="Y51" s="476"/>
      <c r="Z51" s="476"/>
    </row>
    <row r="52" spans="1:26" ht="17.5">
      <c r="A52" s="476"/>
      <c r="B52" s="476"/>
      <c r="C52" s="476"/>
      <c r="D52" s="476"/>
      <c r="E52" s="476"/>
      <c r="F52" s="476"/>
      <c r="G52" s="476"/>
      <c r="H52" s="476"/>
      <c r="I52" s="476"/>
      <c r="J52" s="476"/>
      <c r="K52" s="476"/>
      <c r="L52" s="476"/>
      <c r="M52" s="476"/>
      <c r="N52" s="476"/>
      <c r="O52" s="476"/>
      <c r="P52" s="476"/>
      <c r="Q52" s="476"/>
      <c r="R52" s="476"/>
      <c r="S52" s="476"/>
      <c r="T52" s="476"/>
    </row>
    <row r="53" spans="1:26" ht="17.5">
      <c r="A53" s="476"/>
      <c r="B53" s="476"/>
      <c r="C53" s="476"/>
      <c r="D53" s="476"/>
      <c r="E53" s="476"/>
      <c r="F53" s="476"/>
      <c r="G53" s="476"/>
      <c r="H53" s="476"/>
      <c r="I53" s="476"/>
      <c r="J53" s="476"/>
      <c r="K53" s="476"/>
      <c r="L53" s="476"/>
      <c r="M53" s="476"/>
      <c r="N53" s="476"/>
      <c r="O53" s="476"/>
      <c r="P53" s="476"/>
      <c r="Q53" s="476"/>
      <c r="R53" s="476"/>
      <c r="S53" s="476"/>
      <c r="T53" s="476"/>
    </row>
    <row r="54" spans="1:26" ht="17.5">
      <c r="A54" s="476"/>
      <c r="B54" s="476"/>
      <c r="C54" s="476"/>
      <c r="D54" s="476"/>
      <c r="E54" s="476"/>
      <c r="F54" s="476"/>
      <c r="G54" s="476"/>
      <c r="H54" s="476"/>
      <c r="I54" s="476"/>
      <c r="J54" s="476"/>
      <c r="K54" s="476"/>
      <c r="L54" s="476"/>
      <c r="M54" s="476"/>
      <c r="N54" s="476"/>
      <c r="O54" s="476"/>
      <c r="P54" s="476"/>
      <c r="Q54" s="476"/>
      <c r="R54" s="476"/>
      <c r="S54" s="476"/>
      <c r="T54" s="476"/>
    </row>
    <row r="55" spans="1:26" ht="17.5">
      <c r="A55" s="476"/>
      <c r="B55" s="476"/>
      <c r="C55" s="476"/>
      <c r="D55" s="476"/>
      <c r="E55" s="476"/>
      <c r="F55" s="476"/>
      <c r="G55" s="476"/>
      <c r="H55" s="476"/>
      <c r="I55" s="476"/>
      <c r="J55" s="476"/>
      <c r="K55" s="476"/>
      <c r="L55" s="476"/>
      <c r="M55" s="476"/>
      <c r="N55" s="476"/>
      <c r="O55" s="476"/>
      <c r="P55" s="476"/>
      <c r="Q55" s="476"/>
      <c r="R55" s="476"/>
      <c r="S55" s="476"/>
      <c r="T55" s="476"/>
    </row>
    <row r="56" spans="1:26" ht="17.5">
      <c r="A56" s="476"/>
      <c r="B56" s="476"/>
      <c r="C56" s="476"/>
      <c r="D56" s="476"/>
      <c r="E56" s="476"/>
      <c r="F56" s="476"/>
      <c r="G56" s="476"/>
      <c r="H56" s="476"/>
      <c r="I56" s="476"/>
      <c r="J56" s="476"/>
      <c r="K56" s="476"/>
      <c r="L56" s="476"/>
      <c r="M56" s="476"/>
      <c r="N56" s="476"/>
      <c r="O56" s="476"/>
      <c r="P56" s="476"/>
      <c r="Q56" s="476"/>
      <c r="R56" s="476"/>
      <c r="S56" s="476"/>
      <c r="T56" s="476"/>
    </row>
    <row r="57" spans="1:26" ht="17.5">
      <c r="A57" s="476"/>
      <c r="B57" s="476"/>
      <c r="C57" s="476"/>
      <c r="D57" s="476"/>
      <c r="E57" s="476"/>
      <c r="F57" s="476"/>
      <c r="G57" s="476"/>
      <c r="H57" s="476"/>
      <c r="I57" s="476"/>
      <c r="J57" s="476"/>
      <c r="K57" s="476"/>
      <c r="L57" s="476"/>
      <c r="M57" s="476"/>
      <c r="N57" s="476"/>
      <c r="O57" s="476"/>
      <c r="P57" s="476"/>
      <c r="Q57" s="476"/>
      <c r="R57" s="476"/>
      <c r="S57" s="476"/>
      <c r="T57" s="476"/>
    </row>
    <row r="58" spans="1:26" ht="17.5">
      <c r="A58" s="476"/>
      <c r="B58" s="476"/>
      <c r="C58" s="476"/>
      <c r="D58" s="476"/>
      <c r="E58" s="476"/>
      <c r="F58" s="476"/>
      <c r="G58" s="476"/>
      <c r="H58" s="476"/>
      <c r="I58" s="476"/>
      <c r="J58" s="476"/>
      <c r="K58" s="476"/>
      <c r="L58" s="476"/>
      <c r="M58" s="476"/>
      <c r="N58" s="476"/>
      <c r="O58" s="476"/>
      <c r="P58" s="476"/>
      <c r="Q58" s="476"/>
      <c r="R58" s="476"/>
      <c r="S58" s="476"/>
      <c r="T58" s="476"/>
    </row>
    <row r="59" spans="1:26" ht="17.5">
      <c r="A59" s="476"/>
      <c r="B59" s="476"/>
      <c r="C59" s="476"/>
      <c r="D59" s="476"/>
      <c r="E59" s="476"/>
      <c r="F59" s="476"/>
      <c r="G59" s="476"/>
      <c r="H59" s="476"/>
      <c r="I59" s="476"/>
      <c r="J59" s="476"/>
      <c r="K59" s="476"/>
      <c r="L59" s="476"/>
      <c r="M59" s="476"/>
      <c r="N59" s="476"/>
      <c r="O59" s="476"/>
      <c r="P59" s="476"/>
      <c r="Q59" s="476"/>
      <c r="R59" s="476"/>
      <c r="S59" s="476"/>
      <c r="T59" s="476"/>
    </row>
    <row r="60" spans="1:26" ht="17.5">
      <c r="A60" s="476"/>
      <c r="B60" s="476"/>
      <c r="C60" s="476"/>
      <c r="D60" s="476"/>
      <c r="E60" s="476"/>
      <c r="F60" s="476"/>
      <c r="G60" s="476"/>
      <c r="H60" s="476"/>
      <c r="I60" s="476"/>
      <c r="J60" s="476"/>
      <c r="K60" s="476"/>
      <c r="L60" s="476"/>
      <c r="M60" s="476"/>
      <c r="N60" s="476"/>
      <c r="O60" s="476"/>
      <c r="P60" s="476"/>
      <c r="Q60" s="476"/>
      <c r="R60" s="476"/>
      <c r="S60" s="476"/>
      <c r="T60" s="476"/>
    </row>
    <row r="61" spans="1:26" ht="17.5">
      <c r="A61" s="476"/>
      <c r="B61" s="476"/>
      <c r="C61" s="476"/>
      <c r="D61" s="476"/>
      <c r="E61" s="476"/>
      <c r="F61" s="476"/>
      <c r="G61" s="476"/>
      <c r="H61" s="476"/>
      <c r="I61" s="476"/>
      <c r="J61" s="476"/>
      <c r="K61" s="476"/>
      <c r="L61" s="476"/>
      <c r="M61" s="476"/>
      <c r="N61" s="476"/>
      <c r="O61" s="476"/>
      <c r="P61" s="476"/>
      <c r="Q61" s="476"/>
      <c r="R61" s="476"/>
      <c r="S61" s="476"/>
      <c r="T61" s="476"/>
    </row>
    <row r="62" spans="1:26" ht="17.5">
      <c r="A62" s="476"/>
      <c r="B62" s="476"/>
      <c r="C62" s="476"/>
      <c r="D62" s="476"/>
      <c r="E62" s="476"/>
      <c r="F62" s="476"/>
      <c r="G62" s="476"/>
      <c r="H62" s="476"/>
      <c r="I62" s="476"/>
      <c r="J62" s="476"/>
      <c r="K62" s="476"/>
      <c r="L62" s="476"/>
      <c r="M62" s="476"/>
      <c r="N62" s="476"/>
      <c r="O62" s="476"/>
      <c r="P62" s="476"/>
      <c r="Q62" s="476"/>
      <c r="R62" s="476"/>
      <c r="S62" s="476"/>
      <c r="T62" s="476"/>
    </row>
    <row r="63" spans="1:26" ht="17.5">
      <c r="A63" s="476"/>
      <c r="B63" s="476"/>
      <c r="C63" s="476"/>
      <c r="D63" s="476"/>
      <c r="E63" s="476"/>
      <c r="F63" s="476"/>
      <c r="G63" s="476"/>
      <c r="H63" s="476"/>
      <c r="I63" s="476"/>
      <c r="J63" s="476"/>
      <c r="K63" s="476"/>
      <c r="L63" s="476"/>
      <c r="M63" s="476"/>
      <c r="N63" s="476"/>
      <c r="O63" s="476"/>
      <c r="P63" s="476"/>
      <c r="Q63" s="476"/>
      <c r="R63" s="476"/>
      <c r="S63" s="476"/>
      <c r="T63" s="476"/>
    </row>
    <row r="64" spans="1:26" ht="17.5">
      <c r="A64" s="476"/>
      <c r="B64" s="476"/>
      <c r="C64" s="476"/>
      <c r="D64" s="476"/>
      <c r="E64" s="476"/>
      <c r="F64" s="476"/>
      <c r="G64" s="476"/>
      <c r="H64" s="476"/>
      <c r="I64" s="476"/>
      <c r="J64" s="476"/>
      <c r="K64" s="476"/>
      <c r="L64" s="476"/>
      <c r="M64" s="476"/>
      <c r="N64" s="476"/>
      <c r="O64" s="476"/>
      <c r="P64" s="476"/>
      <c r="Q64" s="476"/>
      <c r="R64" s="476"/>
      <c r="S64" s="476"/>
      <c r="T64" s="476"/>
    </row>
    <row r="65" spans="1:26" ht="17.5">
      <c r="A65" s="476"/>
      <c r="B65" s="476"/>
      <c r="C65" s="476"/>
      <c r="D65" s="476"/>
      <c r="E65" s="476"/>
      <c r="F65" s="476"/>
      <c r="G65" s="476"/>
      <c r="H65" s="476"/>
      <c r="I65" s="476"/>
      <c r="J65" s="476"/>
      <c r="K65" s="476"/>
      <c r="L65" s="476"/>
      <c r="M65" s="476"/>
      <c r="N65" s="476"/>
      <c r="O65" s="476"/>
      <c r="P65" s="476"/>
      <c r="Q65" s="476"/>
      <c r="R65" s="476"/>
      <c r="S65" s="476"/>
      <c r="T65" s="476"/>
    </row>
    <row r="66" spans="1:26" ht="17.5">
      <c r="A66" s="476"/>
      <c r="B66" s="476"/>
      <c r="C66" s="476"/>
      <c r="D66" s="476"/>
      <c r="E66" s="476"/>
      <c r="F66" s="476"/>
      <c r="G66" s="476"/>
      <c r="H66" s="476"/>
      <c r="I66" s="476"/>
      <c r="J66" s="476"/>
      <c r="K66" s="476"/>
      <c r="L66" s="476"/>
      <c r="M66" s="476"/>
      <c r="N66" s="476"/>
      <c r="O66" s="476"/>
      <c r="P66" s="476"/>
      <c r="Q66" s="476"/>
      <c r="R66" s="476"/>
      <c r="S66" s="476"/>
      <c r="T66" s="476"/>
    </row>
    <row r="67" spans="1:26" ht="17.5">
      <c r="A67" s="476"/>
      <c r="B67" s="476"/>
      <c r="C67" s="476"/>
      <c r="D67" s="476"/>
      <c r="E67" s="476"/>
      <c r="F67" s="476"/>
      <c r="G67" s="476"/>
      <c r="H67" s="476"/>
      <c r="I67" s="476"/>
      <c r="J67" s="476"/>
      <c r="K67" s="476"/>
      <c r="L67" s="476"/>
      <c r="M67" s="476"/>
      <c r="N67" s="476"/>
      <c r="O67" s="476"/>
      <c r="P67" s="476"/>
      <c r="Q67" s="476"/>
      <c r="R67" s="476"/>
      <c r="S67" s="476"/>
      <c r="T67" s="476"/>
      <c r="U67" s="476"/>
      <c r="V67" s="476"/>
      <c r="W67" s="476"/>
      <c r="X67" s="476"/>
      <c r="Y67" s="476"/>
      <c r="Z67" s="476"/>
    </row>
    <row r="68" spans="1:26" ht="17.5">
      <c r="A68" s="476"/>
      <c r="B68" s="476"/>
      <c r="C68" s="476"/>
      <c r="D68" s="476"/>
      <c r="E68" s="476"/>
      <c r="F68" s="476"/>
      <c r="G68" s="476"/>
      <c r="H68" s="476"/>
      <c r="I68" s="476"/>
      <c r="J68" s="476"/>
      <c r="K68" s="476"/>
      <c r="L68" s="476"/>
      <c r="M68" s="476"/>
      <c r="N68" s="476"/>
      <c r="O68" s="476"/>
      <c r="P68" s="476"/>
      <c r="Q68" s="476"/>
      <c r="R68" s="476"/>
      <c r="S68" s="476"/>
      <c r="T68" s="476"/>
      <c r="U68" s="476"/>
      <c r="V68" s="476"/>
      <c r="W68" s="476"/>
      <c r="X68" s="476"/>
      <c r="Y68" s="476"/>
      <c r="Z68" s="476"/>
    </row>
    <row r="69" spans="1:26" ht="17.5">
      <c r="A69" s="476"/>
      <c r="B69" s="476"/>
      <c r="C69" s="476"/>
      <c r="D69" s="476"/>
      <c r="E69" s="476"/>
      <c r="F69" s="476"/>
      <c r="G69" s="476"/>
      <c r="H69" s="476"/>
      <c r="I69" s="476"/>
      <c r="J69" s="476"/>
      <c r="K69" s="476"/>
      <c r="L69" s="476"/>
      <c r="M69" s="476"/>
      <c r="N69" s="476"/>
      <c r="O69" s="476"/>
      <c r="P69" s="476"/>
      <c r="Q69" s="476"/>
      <c r="R69" s="476"/>
      <c r="S69" s="476"/>
      <c r="T69" s="476"/>
      <c r="U69" s="476"/>
      <c r="V69" s="476"/>
      <c r="W69" s="476"/>
      <c r="X69" s="476"/>
      <c r="Y69" s="476"/>
      <c r="Z69" s="476"/>
    </row>
    <row r="70" spans="1:26" ht="17.5">
      <c r="A70" s="476"/>
      <c r="B70" s="476"/>
      <c r="C70" s="476"/>
      <c r="D70" s="476"/>
      <c r="E70" s="476"/>
      <c r="F70" s="476"/>
      <c r="G70" s="476"/>
      <c r="H70" s="476"/>
      <c r="I70" s="476"/>
      <c r="J70" s="476"/>
      <c r="K70" s="476"/>
      <c r="L70" s="476"/>
      <c r="M70" s="476"/>
      <c r="N70" s="476"/>
      <c r="O70" s="476"/>
      <c r="P70" s="476"/>
      <c r="Q70" s="476"/>
      <c r="R70" s="476"/>
      <c r="S70" s="476"/>
      <c r="T70" s="476"/>
      <c r="U70" s="476"/>
      <c r="V70" s="476"/>
      <c r="W70" s="476"/>
      <c r="X70" s="476"/>
      <c r="Y70" s="476"/>
      <c r="Z70" s="476"/>
    </row>
    <row r="71" spans="1:26" ht="17.5">
      <c r="A71" s="476"/>
      <c r="B71" s="476"/>
      <c r="C71" s="476"/>
      <c r="D71" s="476"/>
      <c r="E71" s="476"/>
      <c r="F71" s="476"/>
      <c r="G71" s="476"/>
      <c r="H71" s="476"/>
      <c r="I71" s="476"/>
      <c r="J71" s="476"/>
      <c r="K71" s="476"/>
      <c r="L71" s="476"/>
      <c r="M71" s="476"/>
      <c r="N71" s="476"/>
      <c r="O71" s="476"/>
      <c r="P71" s="476"/>
      <c r="Q71" s="476"/>
      <c r="R71" s="476"/>
      <c r="S71" s="476"/>
      <c r="T71" s="476"/>
      <c r="U71" s="476"/>
      <c r="V71" s="476"/>
      <c r="W71" s="476"/>
      <c r="X71" s="476"/>
      <c r="Y71" s="476"/>
      <c r="Z71" s="476"/>
    </row>
    <row r="72" spans="1:26" ht="17.5">
      <c r="A72" s="476"/>
      <c r="B72" s="476"/>
      <c r="C72" s="476"/>
      <c r="D72" s="476"/>
      <c r="E72" s="476"/>
      <c r="F72" s="476"/>
      <c r="G72" s="476"/>
      <c r="H72" s="476"/>
      <c r="I72" s="476"/>
      <c r="J72" s="476"/>
      <c r="K72" s="476"/>
      <c r="L72" s="476"/>
      <c r="M72" s="476"/>
      <c r="N72" s="476"/>
      <c r="O72" s="476"/>
      <c r="P72" s="476"/>
      <c r="Q72" s="476"/>
      <c r="R72" s="476"/>
      <c r="S72" s="476"/>
      <c r="T72" s="476"/>
      <c r="U72" s="476"/>
      <c r="V72" s="476"/>
      <c r="W72" s="476"/>
      <c r="X72" s="476"/>
      <c r="Y72" s="476"/>
      <c r="Z72" s="476"/>
    </row>
    <row r="73" spans="1:26" ht="17.5">
      <c r="A73" s="476"/>
      <c r="B73" s="476"/>
      <c r="C73" s="476"/>
      <c r="D73" s="476"/>
      <c r="E73" s="476"/>
      <c r="F73" s="476"/>
      <c r="G73" s="476"/>
      <c r="H73" s="476"/>
      <c r="I73" s="476"/>
      <c r="J73" s="476"/>
      <c r="K73" s="476"/>
      <c r="L73" s="476"/>
      <c r="M73" s="476"/>
      <c r="N73" s="476"/>
      <c r="O73" s="476"/>
      <c r="P73" s="476"/>
      <c r="Q73" s="476"/>
      <c r="R73" s="476"/>
      <c r="S73" s="476"/>
      <c r="T73" s="476"/>
      <c r="U73" s="476"/>
      <c r="V73" s="476"/>
      <c r="W73" s="476"/>
      <c r="X73" s="476"/>
      <c r="Y73" s="476"/>
      <c r="Z73" s="476"/>
    </row>
    <row r="74" spans="1:26" ht="17.5">
      <c r="A74" s="476"/>
      <c r="B74" s="476"/>
      <c r="C74" s="476"/>
      <c r="D74" s="476"/>
      <c r="E74" s="476"/>
      <c r="F74" s="476"/>
      <c r="G74" s="476"/>
      <c r="H74" s="476"/>
      <c r="I74" s="476"/>
      <c r="J74" s="476"/>
      <c r="K74" s="476"/>
      <c r="L74" s="476"/>
      <c r="M74" s="476"/>
      <c r="N74" s="476"/>
      <c r="O74" s="476"/>
      <c r="P74" s="476"/>
      <c r="Q74" s="476"/>
      <c r="R74" s="476"/>
      <c r="S74" s="476"/>
      <c r="T74" s="476"/>
      <c r="U74" s="476"/>
      <c r="V74" s="476"/>
      <c r="W74" s="476"/>
      <c r="X74" s="476"/>
      <c r="Y74" s="476"/>
      <c r="Z74" s="476"/>
    </row>
    <row r="75" spans="1:26" ht="17.5">
      <c r="A75" s="476"/>
      <c r="B75" s="476"/>
      <c r="C75" s="476"/>
      <c r="D75" s="476"/>
      <c r="E75" s="476"/>
      <c r="F75" s="476"/>
      <c r="G75" s="476"/>
      <c r="H75" s="476"/>
      <c r="I75" s="476"/>
      <c r="J75" s="476"/>
      <c r="K75" s="476"/>
      <c r="L75" s="476"/>
      <c r="M75" s="476"/>
      <c r="N75" s="476"/>
      <c r="O75" s="476"/>
      <c r="P75" s="476"/>
      <c r="Q75" s="476"/>
      <c r="R75" s="476"/>
      <c r="S75" s="476"/>
      <c r="T75" s="476"/>
      <c r="U75" s="476"/>
      <c r="V75" s="476"/>
      <c r="W75" s="476"/>
      <c r="X75" s="476"/>
      <c r="Y75" s="476"/>
      <c r="Z75" s="476"/>
    </row>
    <row r="76" spans="1:26" ht="17.5">
      <c r="A76" s="476"/>
      <c r="B76" s="476"/>
      <c r="C76" s="476"/>
      <c r="D76" s="476"/>
      <c r="E76" s="476"/>
      <c r="F76" s="476"/>
      <c r="G76" s="476"/>
      <c r="H76" s="476"/>
      <c r="I76" s="476"/>
      <c r="J76" s="476"/>
      <c r="K76" s="476"/>
      <c r="L76" s="476"/>
      <c r="M76" s="476"/>
      <c r="N76" s="476"/>
      <c r="O76" s="476"/>
      <c r="P76" s="476"/>
      <c r="Q76" s="476"/>
      <c r="R76" s="476"/>
      <c r="S76" s="476"/>
      <c r="T76" s="476"/>
      <c r="U76" s="476"/>
      <c r="V76" s="476"/>
      <c r="W76" s="476"/>
      <c r="X76" s="476"/>
      <c r="Y76" s="476"/>
      <c r="Z76" s="476"/>
    </row>
    <row r="77" spans="1:26" ht="17.5">
      <c r="A77" s="476"/>
      <c r="B77" s="476"/>
      <c r="C77" s="476"/>
      <c r="D77" s="476"/>
      <c r="E77" s="476"/>
      <c r="F77" s="476"/>
      <c r="G77" s="476"/>
      <c r="H77" s="476"/>
      <c r="I77" s="476"/>
      <c r="J77" s="476"/>
      <c r="K77" s="476"/>
      <c r="L77" s="476"/>
      <c r="M77" s="476"/>
      <c r="N77" s="476"/>
      <c r="O77" s="476"/>
      <c r="P77" s="476"/>
      <c r="Q77" s="476"/>
      <c r="R77" s="476"/>
      <c r="S77" s="476"/>
      <c r="T77" s="476"/>
      <c r="U77" s="476"/>
      <c r="V77" s="476"/>
      <c r="W77" s="476"/>
      <c r="X77" s="476"/>
      <c r="Y77" s="476"/>
      <c r="Z77" s="476"/>
    </row>
    <row r="78" spans="1:26" ht="17.5">
      <c r="A78" s="476"/>
      <c r="B78" s="476"/>
      <c r="C78" s="476"/>
      <c r="D78" s="476"/>
      <c r="E78" s="476"/>
      <c r="F78" s="476"/>
      <c r="G78" s="476"/>
      <c r="H78" s="476"/>
      <c r="I78" s="476"/>
      <c r="J78" s="476"/>
      <c r="K78" s="476"/>
      <c r="L78" s="476"/>
      <c r="M78" s="476"/>
      <c r="N78" s="476"/>
      <c r="O78" s="476"/>
      <c r="P78" s="476"/>
      <c r="Q78" s="476"/>
      <c r="R78" s="476"/>
      <c r="S78" s="476"/>
      <c r="T78" s="476"/>
      <c r="U78" s="476"/>
      <c r="V78" s="476"/>
      <c r="W78" s="476"/>
      <c r="X78" s="476"/>
      <c r="Y78" s="476"/>
      <c r="Z78" s="476"/>
    </row>
    <row r="79" spans="1:26" ht="17.5">
      <c r="A79" s="476"/>
      <c r="B79" s="476"/>
      <c r="C79" s="476"/>
      <c r="D79" s="476"/>
      <c r="E79" s="476"/>
      <c r="F79" s="476"/>
      <c r="G79" s="476"/>
      <c r="H79" s="476"/>
      <c r="I79" s="476"/>
      <c r="J79" s="476"/>
      <c r="K79" s="476"/>
      <c r="L79" s="476"/>
      <c r="M79" s="476"/>
      <c r="N79" s="476"/>
      <c r="O79" s="476"/>
      <c r="P79" s="476"/>
      <c r="Q79" s="476"/>
      <c r="R79" s="476"/>
      <c r="S79" s="476"/>
      <c r="T79" s="476"/>
      <c r="U79" s="476"/>
      <c r="V79" s="476"/>
      <c r="W79" s="476"/>
      <c r="X79" s="476"/>
      <c r="Y79" s="476"/>
      <c r="Z79" s="476"/>
    </row>
    <row r="80" spans="1:26" ht="17.5">
      <c r="A80" s="476"/>
      <c r="B80" s="476"/>
      <c r="C80" s="476"/>
      <c r="D80" s="476"/>
      <c r="E80" s="476"/>
      <c r="F80" s="476"/>
      <c r="G80" s="476"/>
      <c r="H80" s="476"/>
      <c r="I80" s="476"/>
      <c r="J80" s="476"/>
      <c r="K80" s="476"/>
      <c r="L80" s="476"/>
      <c r="M80" s="476"/>
      <c r="N80" s="476"/>
      <c r="O80" s="476"/>
      <c r="P80" s="476"/>
      <c r="Q80" s="476"/>
      <c r="R80" s="476"/>
      <c r="S80" s="476"/>
      <c r="T80" s="476"/>
      <c r="U80" s="476"/>
      <c r="V80" s="476"/>
      <c r="W80" s="476"/>
      <c r="X80" s="476"/>
      <c r="Y80" s="476"/>
      <c r="Z80" s="476"/>
    </row>
    <row r="81" spans="1:26" ht="17.5">
      <c r="A81" s="476"/>
      <c r="B81" s="476"/>
      <c r="C81" s="476"/>
      <c r="D81" s="476"/>
      <c r="E81" s="476"/>
      <c r="F81" s="476"/>
      <c r="G81" s="476"/>
      <c r="H81" s="476"/>
      <c r="I81" s="476"/>
      <c r="J81" s="476"/>
      <c r="K81" s="476"/>
      <c r="L81" s="476"/>
      <c r="M81" s="476"/>
      <c r="N81" s="476"/>
      <c r="O81" s="476"/>
      <c r="P81" s="476"/>
      <c r="Q81" s="476"/>
      <c r="R81" s="476"/>
      <c r="S81" s="476"/>
      <c r="T81" s="476"/>
      <c r="U81" s="476"/>
      <c r="V81" s="476"/>
      <c r="W81" s="476"/>
      <c r="X81" s="476"/>
      <c r="Y81" s="476"/>
      <c r="Z81" s="476"/>
    </row>
    <row r="82" spans="1:26" ht="17.5">
      <c r="A82" s="476"/>
      <c r="B82" s="476"/>
      <c r="C82" s="476"/>
      <c r="D82" s="476"/>
      <c r="E82" s="476"/>
      <c r="F82" s="476"/>
      <c r="G82" s="476"/>
      <c r="H82" s="476"/>
      <c r="I82" s="476"/>
      <c r="J82" s="476"/>
      <c r="K82" s="476"/>
      <c r="L82" s="476"/>
      <c r="M82" s="476"/>
      <c r="N82" s="476"/>
      <c r="O82" s="476"/>
      <c r="P82" s="476"/>
      <c r="Q82" s="476"/>
      <c r="R82" s="476"/>
      <c r="S82" s="476"/>
      <c r="T82" s="476"/>
      <c r="U82" s="476"/>
      <c r="V82" s="476"/>
      <c r="W82" s="476"/>
      <c r="X82" s="476"/>
      <c r="Y82" s="476"/>
      <c r="Z82" s="476"/>
    </row>
    <row r="83" spans="1:26" ht="17.5">
      <c r="A83" s="476"/>
      <c r="B83" s="476"/>
      <c r="C83" s="476"/>
      <c r="D83" s="476"/>
      <c r="E83" s="476"/>
      <c r="F83" s="476"/>
      <c r="G83" s="476"/>
      <c r="H83" s="476"/>
      <c r="I83" s="476"/>
      <c r="J83" s="476"/>
      <c r="K83" s="476"/>
      <c r="L83" s="476"/>
      <c r="M83" s="476"/>
      <c r="N83" s="476"/>
      <c r="O83" s="476"/>
      <c r="P83" s="476"/>
      <c r="Q83" s="476"/>
      <c r="R83" s="476"/>
      <c r="S83" s="476"/>
      <c r="T83" s="476"/>
      <c r="U83" s="476"/>
      <c r="V83" s="476"/>
      <c r="W83" s="476"/>
      <c r="X83" s="476"/>
      <c r="Y83" s="476"/>
      <c r="Z83" s="476"/>
    </row>
    <row r="84" spans="1:26" ht="17.5">
      <c r="A84" s="476"/>
      <c r="B84" s="476"/>
      <c r="C84" s="476"/>
      <c r="D84" s="476"/>
      <c r="E84" s="476"/>
      <c r="F84" s="476"/>
      <c r="G84" s="476"/>
      <c r="H84" s="476"/>
      <c r="I84" s="476"/>
      <c r="J84" s="476"/>
      <c r="K84" s="476"/>
      <c r="L84" s="476"/>
      <c r="M84" s="476"/>
      <c r="N84" s="476"/>
      <c r="O84" s="476"/>
      <c r="P84" s="476"/>
      <c r="Q84" s="476"/>
      <c r="R84" s="476"/>
      <c r="S84" s="476"/>
      <c r="T84" s="476"/>
      <c r="U84" s="476"/>
      <c r="V84" s="476"/>
      <c r="W84" s="476"/>
      <c r="X84" s="476"/>
      <c r="Y84" s="476"/>
      <c r="Z84" s="476"/>
    </row>
    <row r="85" spans="1:26" ht="17.5">
      <c r="A85" s="476"/>
      <c r="B85" s="476"/>
      <c r="C85" s="476"/>
      <c r="D85" s="476"/>
      <c r="E85" s="476"/>
      <c r="F85" s="476"/>
      <c r="G85" s="476"/>
      <c r="H85" s="476"/>
      <c r="I85" s="476"/>
      <c r="J85" s="476"/>
      <c r="K85" s="476"/>
      <c r="L85" s="476"/>
      <c r="M85" s="476"/>
      <c r="N85" s="476"/>
      <c r="O85" s="476"/>
      <c r="P85" s="476"/>
      <c r="Q85" s="476"/>
      <c r="R85" s="476"/>
      <c r="S85" s="476"/>
      <c r="T85" s="476"/>
      <c r="U85" s="476"/>
      <c r="V85" s="476"/>
      <c r="W85" s="476"/>
      <c r="X85" s="476"/>
      <c r="Y85" s="476"/>
      <c r="Z85" s="476"/>
    </row>
    <row r="86" spans="1:26" ht="17.5">
      <c r="A86" s="476"/>
      <c r="B86" s="476"/>
      <c r="C86" s="476"/>
      <c r="D86" s="476"/>
      <c r="E86" s="476"/>
      <c r="F86" s="476"/>
      <c r="G86" s="476"/>
      <c r="H86" s="476"/>
      <c r="I86" s="476"/>
      <c r="J86" s="476"/>
      <c r="K86" s="476"/>
      <c r="L86" s="476"/>
      <c r="M86" s="476"/>
      <c r="N86" s="476"/>
      <c r="O86" s="476"/>
      <c r="P86" s="476"/>
      <c r="Q86" s="476"/>
      <c r="R86" s="476"/>
      <c r="S86" s="476"/>
      <c r="T86" s="476"/>
      <c r="U86" s="476"/>
      <c r="V86" s="476"/>
      <c r="W86" s="476"/>
      <c r="X86" s="476"/>
      <c r="Y86" s="476"/>
      <c r="Z86" s="476"/>
    </row>
    <row r="87" spans="1:26" ht="17.5">
      <c r="A87" s="476"/>
      <c r="B87" s="476"/>
      <c r="C87" s="476"/>
      <c r="D87" s="476"/>
      <c r="E87" s="476"/>
      <c r="F87" s="476"/>
      <c r="G87" s="476"/>
      <c r="H87" s="476"/>
      <c r="I87" s="476"/>
      <c r="J87" s="476"/>
      <c r="K87" s="476"/>
      <c r="L87" s="476"/>
      <c r="M87" s="476"/>
      <c r="N87" s="476"/>
      <c r="O87" s="476"/>
      <c r="P87" s="476"/>
      <c r="Q87" s="476"/>
      <c r="R87" s="476"/>
      <c r="S87" s="476"/>
      <c r="T87" s="476"/>
      <c r="U87" s="476"/>
      <c r="V87" s="476"/>
      <c r="W87" s="476"/>
      <c r="X87" s="476"/>
      <c r="Y87" s="476"/>
      <c r="Z87" s="476"/>
    </row>
    <row r="88" spans="1:26" ht="17.5">
      <c r="A88" s="476"/>
      <c r="B88" s="476"/>
      <c r="C88" s="476"/>
      <c r="D88" s="476"/>
      <c r="E88" s="476"/>
      <c r="F88" s="476"/>
      <c r="G88" s="476"/>
      <c r="H88" s="476"/>
      <c r="I88" s="476"/>
      <c r="J88" s="476"/>
      <c r="K88" s="476"/>
      <c r="L88" s="476"/>
      <c r="M88" s="476"/>
      <c r="N88" s="476"/>
      <c r="O88" s="476"/>
      <c r="P88" s="476"/>
      <c r="Q88" s="476"/>
      <c r="R88" s="476"/>
      <c r="S88" s="476"/>
      <c r="T88" s="476"/>
      <c r="U88" s="476"/>
      <c r="V88" s="476"/>
      <c r="W88" s="476"/>
      <c r="X88" s="476"/>
      <c r="Y88" s="476"/>
      <c r="Z88" s="476"/>
    </row>
    <row r="89" spans="1:26" ht="17.5">
      <c r="A89" s="476"/>
      <c r="B89" s="476"/>
      <c r="C89" s="476"/>
      <c r="D89" s="476"/>
      <c r="E89" s="476"/>
      <c r="F89" s="476"/>
      <c r="G89" s="476"/>
      <c r="H89" s="476"/>
      <c r="I89" s="476"/>
      <c r="J89" s="476"/>
      <c r="K89" s="476"/>
      <c r="L89" s="476"/>
      <c r="M89" s="476"/>
      <c r="N89" s="476"/>
      <c r="O89" s="476"/>
      <c r="P89" s="476"/>
      <c r="Q89" s="476"/>
      <c r="R89" s="476"/>
      <c r="S89" s="476"/>
      <c r="T89" s="476"/>
      <c r="U89" s="476"/>
      <c r="V89" s="476"/>
      <c r="W89" s="476"/>
      <c r="X89" s="476"/>
      <c r="Y89" s="476"/>
      <c r="Z89" s="476"/>
    </row>
    <row r="90" spans="1:26" ht="17.5">
      <c r="A90" s="476"/>
      <c r="B90" s="476"/>
      <c r="C90" s="476"/>
      <c r="D90" s="476"/>
      <c r="E90" s="476"/>
      <c r="F90" s="476"/>
      <c r="G90" s="476"/>
      <c r="H90" s="476"/>
      <c r="I90" s="476"/>
      <c r="J90" s="476"/>
      <c r="K90" s="476"/>
      <c r="L90" s="476"/>
      <c r="M90" s="476"/>
      <c r="N90" s="476"/>
      <c r="O90" s="476"/>
      <c r="P90" s="476"/>
      <c r="Q90" s="476"/>
      <c r="R90" s="476"/>
      <c r="S90" s="476"/>
      <c r="T90" s="476"/>
      <c r="U90" s="476"/>
      <c r="V90" s="476"/>
      <c r="W90" s="476"/>
      <c r="X90" s="476"/>
      <c r="Y90" s="476"/>
      <c r="Z90" s="476"/>
    </row>
    <row r="91" spans="1:26" ht="17.5">
      <c r="A91" s="476"/>
      <c r="B91" s="476"/>
      <c r="C91" s="476"/>
      <c r="D91" s="476"/>
      <c r="E91" s="476"/>
      <c r="F91" s="476"/>
      <c r="G91" s="476"/>
      <c r="H91" s="476"/>
      <c r="I91" s="476"/>
      <c r="J91" s="476"/>
      <c r="K91" s="476"/>
      <c r="L91" s="476"/>
      <c r="M91" s="476"/>
      <c r="N91" s="476"/>
      <c r="O91" s="476"/>
      <c r="P91" s="476"/>
      <c r="Q91" s="476"/>
      <c r="R91" s="476"/>
      <c r="S91" s="476"/>
      <c r="T91" s="476"/>
      <c r="U91" s="476"/>
      <c r="V91" s="476"/>
      <c r="W91" s="476"/>
      <c r="X91" s="476"/>
      <c r="Y91" s="476"/>
      <c r="Z91" s="476"/>
    </row>
    <row r="92" spans="1:26" ht="17.5">
      <c r="A92" s="476"/>
      <c r="B92" s="476"/>
      <c r="C92" s="476"/>
      <c r="D92" s="476"/>
      <c r="E92" s="476"/>
      <c r="F92" s="476"/>
      <c r="G92" s="476"/>
      <c r="H92" s="476"/>
      <c r="I92" s="476"/>
      <c r="J92" s="476"/>
      <c r="K92" s="476"/>
      <c r="L92" s="476"/>
      <c r="M92" s="476"/>
      <c r="N92" s="476"/>
      <c r="O92" s="476"/>
      <c r="P92" s="476"/>
      <c r="Q92" s="476"/>
      <c r="R92" s="476"/>
      <c r="S92" s="476"/>
      <c r="T92" s="476"/>
      <c r="U92" s="476"/>
      <c r="V92" s="476"/>
      <c r="W92" s="476"/>
      <c r="X92" s="476"/>
      <c r="Y92" s="476"/>
      <c r="Z92" s="476"/>
    </row>
    <row r="93" spans="1:26" ht="17.5">
      <c r="A93" s="476"/>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row>
    <row r="94" spans="1:26" ht="17.5">
      <c r="A94" s="476"/>
      <c r="B94" s="476"/>
      <c r="C94" s="476"/>
      <c r="D94" s="476"/>
      <c r="E94" s="476"/>
      <c r="F94" s="476"/>
      <c r="G94" s="476"/>
      <c r="H94" s="476"/>
      <c r="I94" s="476"/>
      <c r="J94" s="476"/>
      <c r="K94" s="476"/>
      <c r="L94" s="476"/>
      <c r="M94" s="476"/>
      <c r="N94" s="476"/>
      <c r="O94" s="476"/>
      <c r="P94" s="476"/>
      <c r="Q94" s="476"/>
      <c r="R94" s="476"/>
      <c r="S94" s="476"/>
      <c r="T94" s="476"/>
      <c r="U94" s="476"/>
      <c r="V94" s="476"/>
      <c r="W94" s="476"/>
      <c r="X94" s="476"/>
      <c r="Y94" s="476"/>
      <c r="Z94" s="476"/>
    </row>
    <row r="95" spans="1:26" ht="17.5">
      <c r="A95" s="476"/>
      <c r="B95" s="476"/>
      <c r="C95" s="476"/>
      <c r="D95" s="476"/>
      <c r="E95" s="476"/>
      <c r="F95" s="476"/>
      <c r="G95" s="476"/>
      <c r="H95" s="476"/>
      <c r="I95" s="476"/>
      <c r="J95" s="476"/>
      <c r="K95" s="476"/>
      <c r="L95" s="476"/>
      <c r="M95" s="476"/>
      <c r="N95" s="476"/>
      <c r="O95" s="476"/>
      <c r="P95" s="476"/>
      <c r="Q95" s="476"/>
      <c r="R95" s="476"/>
      <c r="S95" s="476"/>
      <c r="T95" s="476"/>
      <c r="U95" s="476"/>
      <c r="V95" s="476"/>
      <c r="W95" s="476"/>
      <c r="X95" s="476"/>
      <c r="Y95" s="476"/>
      <c r="Z95" s="476"/>
    </row>
    <row r="96" spans="1:26" ht="17.5">
      <c r="A96" s="476"/>
      <c r="B96" s="476"/>
      <c r="C96" s="476"/>
      <c r="D96" s="476"/>
      <c r="E96" s="476"/>
      <c r="F96" s="476"/>
      <c r="G96" s="476"/>
      <c r="H96" s="476"/>
      <c r="I96" s="476"/>
      <c r="J96" s="476"/>
      <c r="K96" s="476"/>
      <c r="L96" s="476"/>
      <c r="M96" s="476"/>
      <c r="N96" s="476"/>
      <c r="O96" s="476"/>
      <c r="P96" s="476"/>
      <c r="Q96" s="476"/>
      <c r="R96" s="476"/>
      <c r="S96" s="476"/>
      <c r="T96" s="476"/>
      <c r="U96" s="476"/>
      <c r="V96" s="476"/>
      <c r="W96" s="476"/>
      <c r="X96" s="476"/>
      <c r="Y96" s="476"/>
      <c r="Z96" s="476"/>
    </row>
    <row r="97" spans="1:26" ht="17.5">
      <c r="A97" s="476"/>
      <c r="B97" s="476"/>
      <c r="C97" s="476"/>
      <c r="D97" s="476"/>
      <c r="E97" s="476"/>
      <c r="F97" s="476"/>
      <c r="G97" s="476"/>
      <c r="H97" s="476"/>
      <c r="I97" s="476"/>
      <c r="J97" s="476"/>
      <c r="K97" s="476"/>
      <c r="L97" s="476"/>
      <c r="M97" s="476"/>
      <c r="N97" s="476"/>
      <c r="O97" s="476"/>
      <c r="P97" s="476"/>
      <c r="Q97" s="476"/>
      <c r="R97" s="476"/>
      <c r="S97" s="476"/>
      <c r="T97" s="476"/>
      <c r="U97" s="476"/>
      <c r="V97" s="476"/>
      <c r="W97" s="476"/>
      <c r="X97" s="476"/>
      <c r="Y97" s="476"/>
      <c r="Z97" s="476"/>
    </row>
    <row r="98" spans="1:26" ht="17.5">
      <c r="A98" s="476"/>
      <c r="B98" s="476"/>
      <c r="C98" s="476"/>
      <c r="D98" s="476"/>
      <c r="E98" s="476"/>
      <c r="F98" s="476"/>
      <c r="G98" s="476"/>
      <c r="H98" s="476"/>
      <c r="I98" s="476"/>
      <c r="J98" s="476"/>
      <c r="K98" s="476"/>
      <c r="L98" s="476"/>
      <c r="M98" s="476"/>
      <c r="N98" s="476"/>
      <c r="O98" s="476"/>
      <c r="P98" s="476"/>
      <c r="Q98" s="476"/>
      <c r="R98" s="476"/>
      <c r="S98" s="476"/>
      <c r="T98" s="476"/>
      <c r="U98" s="476"/>
      <c r="V98" s="476"/>
      <c r="W98" s="476"/>
      <c r="X98" s="476"/>
      <c r="Y98" s="476"/>
      <c r="Z98" s="476"/>
    </row>
    <row r="99" spans="1:26" ht="17.5">
      <c r="A99" s="476"/>
      <c r="B99" s="476"/>
      <c r="C99" s="476"/>
      <c r="D99" s="476"/>
      <c r="E99" s="476"/>
      <c r="F99" s="476"/>
      <c r="G99" s="476"/>
      <c r="H99" s="476"/>
      <c r="I99" s="476"/>
      <c r="J99" s="476"/>
      <c r="K99" s="476"/>
      <c r="L99" s="476"/>
      <c r="M99" s="476"/>
      <c r="N99" s="476"/>
      <c r="O99" s="476"/>
      <c r="P99" s="476"/>
      <c r="Q99" s="476"/>
      <c r="R99" s="476"/>
      <c r="S99" s="476"/>
      <c r="T99" s="476"/>
      <c r="U99" s="476"/>
      <c r="V99" s="476"/>
      <c r="W99" s="476"/>
      <c r="X99" s="476"/>
      <c r="Y99" s="476"/>
      <c r="Z99" s="476"/>
    </row>
    <row r="100" spans="1:26" ht="17.5">
      <c r="A100" s="476"/>
      <c r="B100" s="476"/>
      <c r="C100" s="476"/>
      <c r="D100" s="476"/>
      <c r="E100" s="476"/>
      <c r="F100" s="476"/>
      <c r="G100" s="476"/>
      <c r="H100" s="476"/>
      <c r="I100" s="476"/>
      <c r="J100" s="476"/>
      <c r="K100" s="476"/>
      <c r="L100" s="476"/>
      <c r="M100" s="476"/>
      <c r="N100" s="476"/>
      <c r="O100" s="476"/>
      <c r="P100" s="476"/>
      <c r="Q100" s="476"/>
      <c r="R100" s="476"/>
      <c r="S100" s="476"/>
      <c r="T100" s="476"/>
      <c r="U100" s="476"/>
      <c r="V100" s="476"/>
      <c r="W100" s="476"/>
      <c r="X100" s="476"/>
      <c r="Y100" s="476"/>
      <c r="Z100" s="476"/>
    </row>
    <row r="101" spans="1:26" ht="17.5">
      <c r="A101" s="476"/>
      <c r="B101" s="476"/>
      <c r="C101" s="476"/>
      <c r="D101" s="476"/>
      <c r="E101" s="476"/>
      <c r="F101" s="476"/>
      <c r="G101" s="476"/>
      <c r="H101" s="476"/>
      <c r="I101" s="476"/>
      <c r="J101" s="476"/>
      <c r="K101" s="476"/>
      <c r="L101" s="476"/>
      <c r="M101" s="476"/>
      <c r="N101" s="476"/>
      <c r="O101" s="476"/>
      <c r="P101" s="476"/>
      <c r="Q101" s="476"/>
      <c r="R101" s="476"/>
      <c r="S101" s="476"/>
      <c r="T101" s="476"/>
      <c r="U101" s="476"/>
      <c r="V101" s="476"/>
      <c r="W101" s="476"/>
      <c r="X101" s="476"/>
      <c r="Y101" s="476"/>
      <c r="Z101" s="476"/>
    </row>
    <row r="102" spans="1:26" ht="17.5">
      <c r="A102" s="476"/>
      <c r="B102" s="476"/>
      <c r="C102" s="476"/>
      <c r="D102" s="476"/>
      <c r="E102" s="476"/>
      <c r="F102" s="476"/>
      <c r="G102" s="476"/>
      <c r="H102" s="476"/>
      <c r="I102" s="476"/>
      <c r="J102" s="476"/>
      <c r="K102" s="476"/>
      <c r="L102" s="476"/>
      <c r="M102" s="476"/>
      <c r="N102" s="476"/>
      <c r="O102" s="476"/>
      <c r="P102" s="476"/>
      <c r="Q102" s="476"/>
      <c r="R102" s="476"/>
      <c r="S102" s="476"/>
      <c r="T102" s="476"/>
      <c r="U102" s="476"/>
      <c r="V102" s="476"/>
      <c r="W102" s="476"/>
      <c r="X102" s="476"/>
      <c r="Y102" s="476"/>
      <c r="Z102" s="476"/>
    </row>
    <row r="103" spans="1:26" ht="17.5">
      <c r="A103" s="476"/>
      <c r="B103" s="476"/>
      <c r="C103" s="476"/>
      <c r="D103" s="476"/>
      <c r="E103" s="476"/>
      <c r="F103" s="476"/>
      <c r="G103" s="476"/>
      <c r="H103" s="476"/>
      <c r="I103" s="476"/>
      <c r="J103" s="476"/>
      <c r="K103" s="476"/>
      <c r="L103" s="476"/>
      <c r="M103" s="476"/>
      <c r="N103" s="476"/>
      <c r="O103" s="476"/>
      <c r="P103" s="476"/>
      <c r="Q103" s="476"/>
      <c r="R103" s="476"/>
      <c r="S103" s="476"/>
      <c r="T103" s="476"/>
      <c r="U103" s="476"/>
      <c r="V103" s="476"/>
      <c r="W103" s="476"/>
      <c r="X103" s="476"/>
      <c r="Y103" s="476"/>
      <c r="Z103" s="476"/>
    </row>
    <row r="104" spans="1:26" ht="17.5">
      <c r="A104" s="476"/>
      <c r="B104" s="476"/>
      <c r="C104" s="476"/>
      <c r="D104" s="476"/>
      <c r="E104" s="476"/>
      <c r="F104" s="476"/>
      <c r="G104" s="476"/>
      <c r="H104" s="476"/>
      <c r="I104" s="476"/>
      <c r="J104" s="476"/>
      <c r="K104" s="476"/>
      <c r="L104" s="476"/>
      <c r="M104" s="476"/>
      <c r="N104" s="476"/>
      <c r="O104" s="476"/>
      <c r="P104" s="476"/>
      <c r="Q104" s="476"/>
      <c r="R104" s="476"/>
      <c r="S104" s="476"/>
      <c r="T104" s="476"/>
      <c r="U104" s="476"/>
      <c r="V104" s="476"/>
      <c r="W104" s="476"/>
      <c r="X104" s="476"/>
      <c r="Y104" s="476"/>
      <c r="Z104" s="476"/>
    </row>
    <row r="105" spans="1:26" ht="17.5">
      <c r="A105" s="476"/>
      <c r="B105" s="476"/>
      <c r="C105" s="476"/>
      <c r="D105" s="476"/>
      <c r="E105" s="476"/>
      <c r="F105" s="476"/>
      <c r="G105" s="476"/>
      <c r="H105" s="476"/>
      <c r="I105" s="476"/>
      <c r="J105" s="476"/>
      <c r="K105" s="476"/>
      <c r="L105" s="476"/>
      <c r="M105" s="476"/>
      <c r="N105" s="476"/>
      <c r="O105" s="476"/>
      <c r="P105" s="476"/>
      <c r="Q105" s="476"/>
      <c r="R105" s="476"/>
      <c r="S105" s="476"/>
      <c r="T105" s="476"/>
      <c r="U105" s="476"/>
      <c r="V105" s="476"/>
      <c r="W105" s="476"/>
      <c r="X105" s="476"/>
      <c r="Y105" s="476"/>
      <c r="Z105" s="476"/>
    </row>
    <row r="106" spans="1:26" ht="17.5">
      <c r="A106" s="476"/>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row>
    <row r="107" spans="1:26" ht="17.5">
      <c r="A107" s="476"/>
      <c r="B107" s="476"/>
      <c r="C107" s="476"/>
      <c r="D107" s="476"/>
      <c r="E107" s="476"/>
      <c r="F107" s="476"/>
      <c r="G107" s="476"/>
      <c r="H107" s="476"/>
      <c r="I107" s="476"/>
      <c r="J107" s="476"/>
      <c r="K107" s="476"/>
      <c r="L107" s="476"/>
      <c r="M107" s="476"/>
      <c r="N107" s="476"/>
      <c r="O107" s="476"/>
      <c r="P107" s="476"/>
      <c r="Q107" s="476"/>
      <c r="R107" s="476"/>
      <c r="S107" s="476"/>
      <c r="T107" s="476"/>
      <c r="U107" s="476"/>
      <c r="V107" s="476"/>
      <c r="W107" s="476"/>
      <c r="X107" s="476"/>
      <c r="Y107" s="476"/>
      <c r="Z107" s="476"/>
    </row>
    <row r="108" spans="1:26" ht="17.5">
      <c r="A108" s="476"/>
      <c r="B108" s="476"/>
      <c r="C108" s="476"/>
      <c r="D108" s="476"/>
      <c r="E108" s="476"/>
      <c r="F108" s="476"/>
      <c r="G108" s="476"/>
      <c r="H108" s="476"/>
      <c r="I108" s="476"/>
      <c r="J108" s="476"/>
      <c r="K108" s="476"/>
      <c r="L108" s="476"/>
      <c r="M108" s="476"/>
      <c r="N108" s="476"/>
      <c r="O108" s="476"/>
      <c r="P108" s="476"/>
      <c r="Q108" s="476"/>
      <c r="R108" s="476"/>
      <c r="S108" s="476"/>
      <c r="T108" s="476"/>
      <c r="U108" s="476"/>
      <c r="V108" s="476"/>
      <c r="W108" s="476"/>
      <c r="X108" s="476"/>
      <c r="Y108" s="476"/>
      <c r="Z108" s="476"/>
    </row>
    <row r="109" spans="1:26" ht="17.5">
      <c r="A109" s="476"/>
      <c r="B109" s="476"/>
      <c r="C109" s="476"/>
      <c r="D109" s="476"/>
      <c r="E109" s="476"/>
      <c r="F109" s="476"/>
      <c r="G109" s="476"/>
      <c r="H109" s="476"/>
      <c r="I109" s="476"/>
      <c r="J109" s="476"/>
      <c r="K109" s="476"/>
      <c r="L109" s="476"/>
      <c r="M109" s="476"/>
      <c r="N109" s="476"/>
      <c r="O109" s="476"/>
      <c r="P109" s="476"/>
      <c r="Q109" s="476"/>
      <c r="R109" s="476"/>
      <c r="S109" s="476"/>
      <c r="T109" s="476"/>
      <c r="U109" s="476"/>
      <c r="V109" s="476"/>
      <c r="W109" s="476"/>
      <c r="X109" s="476"/>
      <c r="Y109" s="476"/>
      <c r="Z109" s="476"/>
    </row>
    <row r="110" spans="1:26" ht="17.5">
      <c r="A110" s="476"/>
      <c r="B110" s="476"/>
      <c r="C110" s="476"/>
      <c r="D110" s="476"/>
      <c r="E110" s="476"/>
      <c r="F110" s="476"/>
      <c r="G110" s="476"/>
      <c r="H110" s="476"/>
      <c r="I110" s="476"/>
      <c r="J110" s="476"/>
      <c r="K110" s="476"/>
      <c r="L110" s="476"/>
      <c r="M110" s="476"/>
      <c r="N110" s="476"/>
      <c r="O110" s="476"/>
      <c r="P110" s="476"/>
      <c r="Q110" s="476"/>
      <c r="R110" s="476"/>
      <c r="S110" s="476"/>
      <c r="T110" s="476"/>
      <c r="U110" s="476"/>
      <c r="V110" s="476"/>
      <c r="W110" s="476"/>
      <c r="X110" s="476"/>
      <c r="Y110" s="476"/>
      <c r="Z110" s="476"/>
    </row>
    <row r="111" spans="1:26" ht="17.5">
      <c r="A111" s="476"/>
      <c r="B111" s="476"/>
      <c r="C111" s="476"/>
      <c r="D111" s="476"/>
      <c r="E111" s="476"/>
      <c r="F111" s="476"/>
      <c r="G111" s="476"/>
      <c r="H111" s="476"/>
      <c r="I111" s="476"/>
      <c r="J111" s="476"/>
      <c r="K111" s="476"/>
      <c r="L111" s="476"/>
      <c r="M111" s="476"/>
      <c r="N111" s="476"/>
      <c r="O111" s="476"/>
      <c r="P111" s="476"/>
      <c r="Q111" s="476"/>
      <c r="R111" s="476"/>
      <c r="S111" s="476"/>
      <c r="T111" s="476"/>
      <c r="U111" s="476"/>
      <c r="V111" s="476"/>
      <c r="W111" s="476"/>
      <c r="X111" s="476"/>
      <c r="Y111" s="476"/>
      <c r="Z111" s="476"/>
    </row>
    <row r="112" spans="1:26" ht="17.5">
      <c r="A112" s="476"/>
      <c r="B112" s="476"/>
      <c r="C112" s="476"/>
      <c r="D112" s="476"/>
      <c r="E112" s="476"/>
      <c r="F112" s="476"/>
      <c r="G112" s="476"/>
      <c r="H112" s="476"/>
      <c r="I112" s="476"/>
      <c r="J112" s="476"/>
      <c r="K112" s="476"/>
      <c r="L112" s="476"/>
      <c r="M112" s="476"/>
      <c r="N112" s="476"/>
      <c r="O112" s="476"/>
      <c r="P112" s="476"/>
      <c r="Q112" s="476"/>
      <c r="R112" s="476"/>
      <c r="S112" s="476"/>
      <c r="T112" s="476"/>
      <c r="U112" s="476"/>
      <c r="V112" s="476"/>
      <c r="W112" s="476"/>
      <c r="X112" s="476"/>
      <c r="Y112" s="476"/>
      <c r="Z112" s="476"/>
    </row>
    <row r="113" spans="1:26" ht="17.5">
      <c r="A113" s="476"/>
      <c r="B113" s="476"/>
      <c r="C113" s="476"/>
      <c r="D113" s="476"/>
      <c r="E113" s="476"/>
      <c r="F113" s="476"/>
      <c r="G113" s="476"/>
      <c r="H113" s="476"/>
      <c r="I113" s="476"/>
      <c r="J113" s="476"/>
      <c r="K113" s="476"/>
      <c r="L113" s="476"/>
      <c r="M113" s="476"/>
      <c r="N113" s="476"/>
      <c r="O113" s="476"/>
      <c r="P113" s="476"/>
      <c r="Q113" s="476"/>
      <c r="R113" s="476"/>
      <c r="S113" s="476"/>
      <c r="T113" s="476"/>
      <c r="U113" s="476"/>
      <c r="V113" s="476"/>
      <c r="W113" s="476"/>
      <c r="X113" s="476"/>
      <c r="Y113" s="476"/>
      <c r="Z113" s="476"/>
    </row>
    <row r="114" spans="1:26" ht="17.5">
      <c r="A114" s="476"/>
      <c r="B114" s="476"/>
      <c r="C114" s="476"/>
      <c r="D114" s="476"/>
      <c r="E114" s="476"/>
      <c r="F114" s="476"/>
      <c r="G114" s="476"/>
      <c r="H114" s="476"/>
      <c r="I114" s="476"/>
      <c r="J114" s="476"/>
      <c r="K114" s="476"/>
      <c r="L114" s="476"/>
      <c r="M114" s="476"/>
      <c r="N114" s="476"/>
      <c r="O114" s="476"/>
      <c r="P114" s="476"/>
      <c r="Q114" s="476"/>
      <c r="R114" s="476"/>
      <c r="S114" s="476"/>
      <c r="T114" s="476"/>
      <c r="U114" s="476"/>
      <c r="V114" s="476"/>
      <c r="W114" s="476"/>
      <c r="X114" s="476"/>
      <c r="Y114" s="476"/>
      <c r="Z114" s="476"/>
    </row>
    <row r="115" spans="1:26" ht="17.5">
      <c r="A115" s="476"/>
      <c r="B115" s="476"/>
      <c r="C115" s="476"/>
      <c r="D115" s="476"/>
      <c r="E115" s="476"/>
      <c r="F115" s="476"/>
      <c r="G115" s="476"/>
      <c r="H115" s="476"/>
      <c r="I115" s="476"/>
      <c r="J115" s="476"/>
      <c r="K115" s="476"/>
      <c r="L115" s="476"/>
      <c r="M115" s="476"/>
      <c r="N115" s="476"/>
      <c r="O115" s="476"/>
      <c r="P115" s="476"/>
      <c r="Q115" s="476"/>
      <c r="R115" s="476"/>
      <c r="S115" s="476"/>
      <c r="T115" s="476"/>
      <c r="U115" s="476"/>
      <c r="V115" s="476"/>
      <c r="W115" s="476"/>
      <c r="X115" s="476"/>
      <c r="Y115" s="476"/>
      <c r="Z115" s="476"/>
    </row>
    <row r="116" spans="1:26" ht="17.5">
      <c r="A116" s="476"/>
      <c r="B116" s="476"/>
      <c r="C116" s="476"/>
      <c r="D116" s="476"/>
      <c r="E116" s="476"/>
      <c r="F116" s="476"/>
      <c r="G116" s="476"/>
      <c r="H116" s="476"/>
      <c r="I116" s="476"/>
      <c r="J116" s="476"/>
      <c r="K116" s="476"/>
      <c r="L116" s="476"/>
      <c r="M116" s="476"/>
      <c r="N116" s="476"/>
      <c r="O116" s="476"/>
      <c r="P116" s="476"/>
      <c r="Q116" s="476"/>
      <c r="R116" s="476"/>
      <c r="S116" s="476"/>
      <c r="T116" s="476"/>
      <c r="U116" s="476"/>
      <c r="V116" s="476"/>
      <c r="W116" s="476"/>
      <c r="X116" s="476"/>
      <c r="Y116" s="476"/>
      <c r="Z116" s="476"/>
    </row>
    <row r="117" spans="1:26" ht="17.5">
      <c r="A117" s="476"/>
      <c r="B117" s="476"/>
      <c r="C117" s="476"/>
      <c r="D117" s="476"/>
      <c r="E117" s="476"/>
      <c r="F117" s="476"/>
      <c r="G117" s="476"/>
      <c r="H117" s="476"/>
      <c r="I117" s="476"/>
      <c r="J117" s="476"/>
      <c r="K117" s="476"/>
      <c r="L117" s="476"/>
      <c r="M117" s="476"/>
      <c r="N117" s="476"/>
      <c r="O117" s="476"/>
      <c r="P117" s="476"/>
      <c r="Q117" s="476"/>
      <c r="R117" s="476"/>
      <c r="S117" s="476"/>
      <c r="T117" s="476"/>
      <c r="U117" s="476"/>
      <c r="V117" s="476"/>
      <c r="W117" s="476"/>
      <c r="X117" s="476"/>
      <c r="Y117" s="476"/>
      <c r="Z117" s="476"/>
    </row>
    <row r="118" spans="1:26" ht="17.5">
      <c r="A118" s="476"/>
      <c r="B118" s="476"/>
      <c r="C118" s="476"/>
      <c r="D118" s="476"/>
      <c r="E118" s="476"/>
      <c r="F118" s="476"/>
      <c r="G118" s="476"/>
      <c r="H118" s="476"/>
      <c r="I118" s="476"/>
      <c r="J118" s="476"/>
      <c r="K118" s="476"/>
      <c r="L118" s="476"/>
      <c r="M118" s="476"/>
      <c r="N118" s="476"/>
      <c r="O118" s="476"/>
      <c r="P118" s="476"/>
      <c r="Q118" s="476"/>
      <c r="R118" s="476"/>
      <c r="S118" s="476"/>
      <c r="T118" s="476"/>
      <c r="U118" s="476"/>
      <c r="V118" s="476"/>
      <c r="W118" s="476"/>
      <c r="X118" s="476"/>
      <c r="Y118" s="476"/>
      <c r="Z118" s="476"/>
    </row>
    <row r="119" spans="1:26" ht="17.5">
      <c r="A119" s="476"/>
      <c r="B119" s="476"/>
      <c r="C119" s="476"/>
      <c r="D119" s="476"/>
      <c r="E119" s="476"/>
      <c r="F119" s="476"/>
      <c r="G119" s="476"/>
      <c r="H119" s="476"/>
      <c r="I119" s="476"/>
      <c r="J119" s="476"/>
      <c r="K119" s="476"/>
      <c r="L119" s="476"/>
      <c r="M119" s="476"/>
      <c r="N119" s="476"/>
      <c r="O119" s="476"/>
      <c r="P119" s="476"/>
      <c r="Q119" s="476"/>
      <c r="R119" s="476"/>
      <c r="S119" s="476"/>
      <c r="T119" s="476"/>
      <c r="U119" s="476"/>
      <c r="V119" s="476"/>
      <c r="W119" s="476"/>
      <c r="X119" s="476"/>
      <c r="Y119" s="476"/>
      <c r="Z119" s="476"/>
    </row>
    <row r="120" spans="1:26" ht="17.5">
      <c r="A120" s="476"/>
      <c r="B120" s="476"/>
      <c r="C120" s="476"/>
      <c r="D120" s="476"/>
      <c r="E120" s="476"/>
      <c r="F120" s="476"/>
      <c r="G120" s="476"/>
      <c r="H120" s="476"/>
      <c r="I120" s="476"/>
      <c r="J120" s="476"/>
      <c r="K120" s="476"/>
      <c r="L120" s="476"/>
      <c r="M120" s="476"/>
      <c r="N120" s="476"/>
      <c r="O120" s="476"/>
      <c r="P120" s="476"/>
      <c r="Q120" s="476"/>
      <c r="R120" s="476"/>
      <c r="S120" s="476"/>
      <c r="T120" s="476"/>
      <c r="U120" s="476"/>
      <c r="V120" s="476"/>
      <c r="W120" s="476"/>
      <c r="X120" s="476"/>
      <c r="Y120" s="476"/>
      <c r="Z120" s="476"/>
    </row>
    <row r="121" spans="1:26" ht="17.5">
      <c r="A121" s="476"/>
      <c r="B121" s="476"/>
      <c r="C121" s="476"/>
      <c r="D121" s="476"/>
      <c r="E121" s="476"/>
      <c r="F121" s="476"/>
      <c r="G121" s="476"/>
      <c r="H121" s="476"/>
      <c r="I121" s="476"/>
      <c r="J121" s="476"/>
      <c r="K121" s="476"/>
      <c r="L121" s="476"/>
      <c r="M121" s="476"/>
      <c r="N121" s="476"/>
      <c r="O121" s="476"/>
      <c r="P121" s="476"/>
      <c r="Q121" s="476"/>
      <c r="R121" s="476"/>
      <c r="S121" s="476"/>
      <c r="T121" s="476"/>
      <c r="U121" s="476"/>
      <c r="V121" s="476"/>
      <c r="W121" s="476"/>
      <c r="X121" s="476"/>
      <c r="Y121" s="476"/>
      <c r="Z121" s="476"/>
    </row>
    <row r="122" spans="1:26" ht="17.5">
      <c r="A122" s="476"/>
      <c r="B122" s="476"/>
      <c r="C122" s="476"/>
      <c r="D122" s="476"/>
      <c r="E122" s="476"/>
      <c r="F122" s="476"/>
      <c r="G122" s="476"/>
      <c r="H122" s="476"/>
      <c r="I122" s="476"/>
      <c r="J122" s="476"/>
      <c r="K122" s="476"/>
      <c r="L122" s="476"/>
      <c r="M122" s="476"/>
      <c r="N122" s="476"/>
      <c r="O122" s="476"/>
      <c r="P122" s="476"/>
      <c r="Q122" s="476"/>
      <c r="R122" s="476"/>
      <c r="S122" s="476"/>
      <c r="T122" s="476"/>
      <c r="U122" s="476"/>
      <c r="V122" s="476"/>
      <c r="W122" s="476"/>
      <c r="X122" s="476"/>
      <c r="Y122" s="476"/>
      <c r="Z122" s="476"/>
    </row>
    <row r="123" spans="1:26" ht="17.5">
      <c r="A123" s="476"/>
      <c r="B123" s="476"/>
      <c r="C123" s="476"/>
      <c r="D123" s="476"/>
      <c r="E123" s="476"/>
      <c r="F123" s="476"/>
      <c r="G123" s="476"/>
      <c r="H123" s="476"/>
      <c r="I123" s="476"/>
      <c r="J123" s="476"/>
      <c r="K123" s="476"/>
      <c r="L123" s="476"/>
      <c r="M123" s="476"/>
      <c r="N123" s="476"/>
      <c r="O123" s="476"/>
      <c r="P123" s="476"/>
      <c r="Q123" s="476"/>
      <c r="R123" s="476"/>
      <c r="S123" s="476"/>
      <c r="T123" s="476"/>
      <c r="U123" s="476"/>
      <c r="V123" s="476"/>
      <c r="W123" s="476"/>
      <c r="X123" s="476"/>
      <c r="Y123" s="476"/>
      <c r="Z123" s="476"/>
    </row>
    <row r="124" spans="1:26" ht="17.5">
      <c r="A124" s="476"/>
      <c r="B124" s="476"/>
      <c r="C124" s="476"/>
      <c r="D124" s="476"/>
      <c r="E124" s="476"/>
      <c r="F124" s="476"/>
      <c r="G124" s="476"/>
      <c r="H124" s="476"/>
      <c r="I124" s="476"/>
      <c r="J124" s="476"/>
      <c r="K124" s="476"/>
      <c r="L124" s="476"/>
      <c r="M124" s="476"/>
      <c r="N124" s="476"/>
      <c r="O124" s="476"/>
      <c r="P124" s="476"/>
      <c r="Q124" s="476"/>
      <c r="R124" s="476"/>
      <c r="S124" s="476"/>
      <c r="T124" s="476"/>
      <c r="U124" s="476"/>
      <c r="V124" s="476"/>
      <c r="W124" s="476"/>
      <c r="X124" s="476"/>
      <c r="Y124" s="476"/>
      <c r="Z124" s="476"/>
    </row>
    <row r="125" spans="1:26" ht="17.5">
      <c r="A125" s="476"/>
      <c r="B125" s="476"/>
      <c r="C125" s="476"/>
      <c r="D125" s="476"/>
      <c r="E125" s="476"/>
      <c r="F125" s="476"/>
      <c r="G125" s="476"/>
      <c r="H125" s="476"/>
      <c r="I125" s="476"/>
      <c r="J125" s="476"/>
      <c r="K125" s="476"/>
      <c r="L125" s="476"/>
      <c r="M125" s="476"/>
      <c r="N125" s="476"/>
      <c r="O125" s="476"/>
      <c r="P125" s="476"/>
      <c r="Q125" s="476"/>
      <c r="R125" s="476"/>
      <c r="S125" s="476"/>
      <c r="T125" s="476"/>
      <c r="U125" s="476"/>
      <c r="V125" s="476"/>
      <c r="W125" s="476"/>
      <c r="X125" s="476"/>
      <c r="Y125" s="476"/>
      <c r="Z125" s="476"/>
    </row>
    <row r="126" spans="1:26" ht="17.5">
      <c r="A126" s="476"/>
      <c r="B126" s="476"/>
      <c r="C126" s="476"/>
      <c r="D126" s="476"/>
      <c r="E126" s="476"/>
      <c r="F126" s="476"/>
      <c r="G126" s="476"/>
      <c r="H126" s="476"/>
      <c r="I126" s="476"/>
      <c r="J126" s="476"/>
      <c r="K126" s="476"/>
      <c r="L126" s="476"/>
      <c r="M126" s="476"/>
      <c r="N126" s="476"/>
      <c r="O126" s="476"/>
      <c r="P126" s="476"/>
      <c r="Q126" s="476"/>
      <c r="R126" s="476"/>
      <c r="S126" s="476"/>
      <c r="T126" s="476"/>
      <c r="U126" s="476"/>
      <c r="V126" s="476"/>
      <c r="W126" s="476"/>
      <c r="X126" s="476"/>
      <c r="Y126" s="476"/>
      <c r="Z126" s="476"/>
    </row>
    <row r="127" spans="1:26" ht="17.5">
      <c r="A127" s="476"/>
      <c r="B127" s="476"/>
      <c r="C127" s="476"/>
      <c r="D127" s="476"/>
      <c r="E127" s="476"/>
      <c r="F127" s="476"/>
      <c r="G127" s="476"/>
      <c r="H127" s="476"/>
      <c r="I127" s="476"/>
      <c r="J127" s="476"/>
      <c r="K127" s="476"/>
      <c r="L127" s="476"/>
      <c r="M127" s="476"/>
      <c r="N127" s="476"/>
      <c r="O127" s="476"/>
      <c r="P127" s="476"/>
      <c r="Q127" s="476"/>
      <c r="R127" s="476"/>
      <c r="S127" s="476"/>
      <c r="T127" s="476"/>
      <c r="U127" s="476"/>
      <c r="V127" s="476"/>
      <c r="W127" s="476"/>
      <c r="X127" s="476"/>
      <c r="Y127" s="476"/>
      <c r="Z127" s="476"/>
    </row>
    <row r="128" spans="1:26" ht="17.5">
      <c r="A128" s="476"/>
      <c r="B128" s="476"/>
      <c r="C128" s="476"/>
      <c r="D128" s="476"/>
      <c r="E128" s="476"/>
      <c r="F128" s="476"/>
      <c r="G128" s="476"/>
      <c r="H128" s="476"/>
      <c r="I128" s="476"/>
      <c r="J128" s="476"/>
      <c r="K128" s="476"/>
      <c r="L128" s="476"/>
      <c r="M128" s="476"/>
      <c r="N128" s="476"/>
      <c r="O128" s="476"/>
      <c r="P128" s="476"/>
      <c r="Q128" s="476"/>
      <c r="R128" s="476"/>
      <c r="S128" s="476"/>
      <c r="T128" s="476"/>
      <c r="U128" s="476"/>
      <c r="V128" s="476"/>
      <c r="W128" s="476"/>
      <c r="X128" s="476"/>
      <c r="Y128" s="476"/>
      <c r="Z128" s="476"/>
    </row>
    <row r="129" spans="1:26" ht="17.5">
      <c r="A129" s="476"/>
      <c r="B129" s="476"/>
      <c r="C129" s="476"/>
      <c r="D129" s="476"/>
      <c r="E129" s="476"/>
      <c r="F129" s="476"/>
      <c r="G129" s="476"/>
      <c r="H129" s="476"/>
      <c r="I129" s="476"/>
      <c r="J129" s="476"/>
      <c r="K129" s="476"/>
      <c r="L129" s="476"/>
      <c r="M129" s="476"/>
      <c r="N129" s="476"/>
      <c r="O129" s="476"/>
      <c r="P129" s="476"/>
      <c r="Q129" s="476"/>
      <c r="R129" s="476"/>
      <c r="S129" s="476"/>
      <c r="T129" s="476"/>
      <c r="U129" s="476"/>
      <c r="V129" s="476"/>
      <c r="W129" s="476"/>
      <c r="X129" s="476"/>
      <c r="Y129" s="476"/>
      <c r="Z129" s="476"/>
    </row>
    <row r="130" spans="1:26" ht="17.5">
      <c r="A130" s="476"/>
      <c r="B130" s="476"/>
      <c r="C130" s="476"/>
      <c r="D130" s="476"/>
      <c r="E130" s="476"/>
      <c r="F130" s="476"/>
      <c r="G130" s="476"/>
      <c r="H130" s="476"/>
      <c r="I130" s="476"/>
      <c r="J130" s="476"/>
      <c r="K130" s="476"/>
      <c r="L130" s="476"/>
      <c r="M130" s="476"/>
      <c r="N130" s="476"/>
      <c r="O130" s="476"/>
      <c r="P130" s="476"/>
      <c r="Q130" s="476"/>
      <c r="R130" s="476"/>
      <c r="S130" s="476"/>
      <c r="T130" s="476"/>
      <c r="U130" s="476"/>
      <c r="V130" s="476"/>
      <c r="W130" s="476"/>
      <c r="X130" s="476"/>
      <c r="Y130" s="476"/>
      <c r="Z130" s="476"/>
    </row>
    <row r="131" spans="1:26" ht="17.5">
      <c r="A131" s="476"/>
      <c r="B131" s="476"/>
      <c r="C131" s="476"/>
      <c r="D131" s="476"/>
      <c r="E131" s="476"/>
      <c r="F131" s="476"/>
      <c r="G131" s="476"/>
      <c r="H131" s="476"/>
      <c r="I131" s="476"/>
      <c r="J131" s="476"/>
      <c r="K131" s="476"/>
      <c r="L131" s="476"/>
      <c r="M131" s="476"/>
      <c r="N131" s="476"/>
      <c r="O131" s="476"/>
      <c r="P131" s="476"/>
      <c r="Q131" s="476"/>
      <c r="R131" s="476"/>
      <c r="S131" s="476"/>
      <c r="T131" s="476"/>
      <c r="U131" s="476"/>
      <c r="V131" s="476"/>
      <c r="W131" s="476"/>
      <c r="X131" s="476"/>
      <c r="Y131" s="476"/>
      <c r="Z131" s="476"/>
    </row>
    <row r="132" spans="1:26" ht="17.5">
      <c r="A132" s="476"/>
      <c r="B132" s="476"/>
      <c r="C132" s="476"/>
      <c r="D132" s="476"/>
      <c r="E132" s="476"/>
      <c r="F132" s="476"/>
      <c r="G132" s="476"/>
      <c r="H132" s="476"/>
      <c r="I132" s="476"/>
      <c r="J132" s="476"/>
      <c r="K132" s="476"/>
      <c r="L132" s="476"/>
      <c r="M132" s="476"/>
      <c r="N132" s="476"/>
      <c r="O132" s="476"/>
      <c r="P132" s="476"/>
      <c r="Q132" s="476"/>
      <c r="R132" s="476"/>
      <c r="S132" s="476"/>
      <c r="T132" s="476"/>
      <c r="U132" s="476"/>
      <c r="V132" s="476"/>
      <c r="W132" s="476"/>
      <c r="X132" s="476"/>
      <c r="Y132" s="476"/>
      <c r="Z132" s="476"/>
    </row>
    <row r="133" spans="1:26" ht="17.5">
      <c r="A133" s="476"/>
      <c r="B133" s="476"/>
      <c r="C133" s="476"/>
      <c r="D133" s="476"/>
      <c r="E133" s="476"/>
      <c r="F133" s="476"/>
      <c r="G133" s="476"/>
      <c r="H133" s="476"/>
      <c r="I133" s="476"/>
      <c r="J133" s="476"/>
      <c r="K133" s="476"/>
      <c r="L133" s="476"/>
      <c r="M133" s="476"/>
      <c r="N133" s="476"/>
      <c r="O133" s="476"/>
      <c r="P133" s="476"/>
      <c r="Q133" s="476"/>
      <c r="R133" s="476"/>
      <c r="S133" s="476"/>
      <c r="T133" s="476"/>
      <c r="U133" s="476"/>
      <c r="V133" s="476"/>
      <c r="W133" s="476"/>
      <c r="X133" s="476"/>
      <c r="Y133" s="476"/>
      <c r="Z133" s="476"/>
    </row>
    <row r="134" spans="1:26" ht="17.5">
      <c r="A134" s="476"/>
      <c r="B134" s="476"/>
      <c r="C134" s="476"/>
      <c r="D134" s="476"/>
      <c r="E134" s="476"/>
      <c r="F134" s="476"/>
      <c r="G134" s="476"/>
      <c r="H134" s="476"/>
      <c r="I134" s="476"/>
      <c r="J134" s="476"/>
      <c r="K134" s="476"/>
      <c r="L134" s="476"/>
      <c r="M134" s="476"/>
      <c r="N134" s="476"/>
      <c r="O134" s="476"/>
      <c r="P134" s="476"/>
      <c r="Q134" s="476"/>
      <c r="R134" s="476"/>
      <c r="S134" s="476"/>
      <c r="T134" s="476"/>
      <c r="U134" s="476"/>
      <c r="V134" s="476"/>
      <c r="W134" s="476"/>
      <c r="X134" s="476"/>
      <c r="Y134" s="476"/>
      <c r="Z134" s="476"/>
    </row>
    <row r="135" spans="1:26" ht="17.5">
      <c r="A135" s="476"/>
      <c r="B135" s="476"/>
      <c r="C135" s="476"/>
      <c r="D135" s="476"/>
      <c r="E135" s="476"/>
      <c r="F135" s="476"/>
      <c r="G135" s="476"/>
      <c r="H135" s="476"/>
      <c r="I135" s="476"/>
      <c r="J135" s="476"/>
      <c r="K135" s="476"/>
      <c r="L135" s="476"/>
      <c r="M135" s="476"/>
      <c r="N135" s="476"/>
      <c r="O135" s="476"/>
      <c r="P135" s="476"/>
      <c r="Q135" s="476"/>
      <c r="R135" s="476"/>
      <c r="S135" s="476"/>
      <c r="T135" s="476"/>
      <c r="U135" s="476"/>
      <c r="V135" s="476"/>
      <c r="W135" s="476"/>
      <c r="X135" s="476"/>
      <c r="Y135" s="476"/>
      <c r="Z135" s="476"/>
    </row>
    <row r="136" spans="1:26" ht="17.5">
      <c r="A136" s="476"/>
      <c r="B136" s="476"/>
      <c r="C136" s="476"/>
      <c r="D136" s="476"/>
      <c r="E136" s="476"/>
      <c r="F136" s="476"/>
      <c r="G136" s="476"/>
      <c r="H136" s="476"/>
      <c r="I136" s="476"/>
      <c r="J136" s="476"/>
      <c r="K136" s="476"/>
      <c r="L136" s="476"/>
      <c r="M136" s="476"/>
      <c r="N136" s="476"/>
      <c r="O136" s="476"/>
      <c r="P136" s="476"/>
      <c r="Q136" s="476"/>
      <c r="R136" s="476"/>
      <c r="S136" s="476"/>
      <c r="T136" s="476"/>
      <c r="U136" s="476"/>
      <c r="V136" s="476"/>
      <c r="W136" s="476"/>
      <c r="X136" s="476"/>
      <c r="Y136" s="476"/>
      <c r="Z136" s="476"/>
    </row>
    <row r="137" spans="1:26" ht="17.5">
      <c r="A137" s="476"/>
      <c r="B137" s="476"/>
      <c r="C137" s="476"/>
      <c r="D137" s="476"/>
      <c r="E137" s="476"/>
      <c r="F137" s="476"/>
      <c r="G137" s="476"/>
      <c r="H137" s="476"/>
      <c r="I137" s="476"/>
      <c r="J137" s="476"/>
      <c r="K137" s="476"/>
      <c r="L137" s="476"/>
      <c r="M137" s="476"/>
      <c r="N137" s="476"/>
      <c r="O137" s="476"/>
      <c r="P137" s="476"/>
      <c r="Q137" s="476"/>
      <c r="R137" s="476"/>
      <c r="S137" s="476"/>
      <c r="T137" s="476"/>
      <c r="U137" s="476"/>
      <c r="V137" s="476"/>
      <c r="W137" s="476"/>
      <c r="X137" s="476"/>
      <c r="Y137" s="476"/>
      <c r="Z137" s="476"/>
    </row>
    <row r="138" spans="1:26" ht="17.5">
      <c r="A138" s="476"/>
      <c r="B138" s="476"/>
      <c r="C138" s="476"/>
      <c r="D138" s="476"/>
      <c r="E138" s="476"/>
      <c r="F138" s="476"/>
      <c r="G138" s="476"/>
      <c r="H138" s="476"/>
      <c r="I138" s="476"/>
      <c r="J138" s="476"/>
      <c r="K138" s="476"/>
      <c r="L138" s="476"/>
      <c r="M138" s="476"/>
      <c r="N138" s="476"/>
      <c r="O138" s="476"/>
      <c r="P138" s="476"/>
      <c r="Q138" s="476"/>
      <c r="R138" s="476"/>
      <c r="S138" s="476"/>
      <c r="T138" s="476"/>
      <c r="U138" s="476"/>
      <c r="V138" s="476"/>
      <c r="W138" s="476"/>
      <c r="X138" s="476"/>
      <c r="Y138" s="476"/>
      <c r="Z138" s="476"/>
    </row>
    <row r="139" spans="1:26" ht="17.5">
      <c r="A139" s="476"/>
      <c r="B139" s="476"/>
      <c r="C139" s="476"/>
      <c r="D139" s="476"/>
      <c r="E139" s="476"/>
      <c r="F139" s="476"/>
      <c r="G139" s="476"/>
      <c r="H139" s="476"/>
      <c r="I139" s="476"/>
      <c r="J139" s="476"/>
      <c r="K139" s="476"/>
      <c r="L139" s="476"/>
      <c r="M139" s="476"/>
      <c r="N139" s="476"/>
      <c r="O139" s="476"/>
      <c r="P139" s="476"/>
      <c r="Q139" s="476"/>
      <c r="R139" s="476"/>
      <c r="S139" s="476"/>
      <c r="T139" s="476"/>
      <c r="U139" s="476"/>
      <c r="V139" s="476"/>
      <c r="W139" s="476"/>
      <c r="X139" s="476"/>
      <c r="Y139" s="476"/>
      <c r="Z139" s="476"/>
    </row>
    <row r="140" spans="1:26" ht="17.5">
      <c r="A140" s="476"/>
      <c r="B140" s="476"/>
      <c r="C140" s="476"/>
      <c r="D140" s="476"/>
      <c r="E140" s="476"/>
      <c r="F140" s="476"/>
      <c r="G140" s="476"/>
      <c r="H140" s="476"/>
      <c r="I140" s="476"/>
      <c r="J140" s="476"/>
      <c r="K140" s="476"/>
      <c r="L140" s="476"/>
      <c r="M140" s="476"/>
      <c r="N140" s="476"/>
      <c r="O140" s="476"/>
      <c r="P140" s="476"/>
      <c r="Q140" s="476"/>
      <c r="R140" s="476"/>
      <c r="S140" s="476"/>
      <c r="T140" s="476"/>
      <c r="U140" s="476"/>
      <c r="V140" s="476"/>
      <c r="W140" s="476"/>
      <c r="X140" s="476"/>
      <c r="Y140" s="476"/>
      <c r="Z140" s="476"/>
    </row>
    <row r="141" spans="1:26" ht="17.5">
      <c r="A141" s="476"/>
      <c r="B141" s="476"/>
      <c r="C141" s="476"/>
      <c r="D141" s="476"/>
      <c r="E141" s="476"/>
      <c r="F141" s="476"/>
      <c r="G141" s="476"/>
      <c r="H141" s="476"/>
      <c r="I141" s="476"/>
      <c r="J141" s="476"/>
      <c r="K141" s="476"/>
      <c r="L141" s="476"/>
      <c r="M141" s="476"/>
      <c r="N141" s="476"/>
      <c r="O141" s="476"/>
      <c r="P141" s="476"/>
      <c r="Q141" s="476"/>
      <c r="R141" s="476"/>
      <c r="S141" s="476"/>
      <c r="T141" s="476"/>
      <c r="U141" s="476"/>
      <c r="V141" s="476"/>
      <c r="W141" s="476"/>
      <c r="X141" s="476"/>
      <c r="Y141" s="476"/>
      <c r="Z141" s="476"/>
    </row>
    <row r="142" spans="1:26" ht="17.5">
      <c r="A142" s="476"/>
      <c r="B142" s="476"/>
      <c r="C142" s="476"/>
      <c r="D142" s="476"/>
      <c r="E142" s="476"/>
      <c r="F142" s="476"/>
      <c r="G142" s="476"/>
      <c r="H142" s="476"/>
      <c r="I142" s="476"/>
      <c r="J142" s="476"/>
      <c r="K142" s="476"/>
      <c r="L142" s="476"/>
      <c r="M142" s="476"/>
      <c r="N142" s="476"/>
      <c r="O142" s="476"/>
      <c r="P142" s="476"/>
      <c r="Q142" s="476"/>
      <c r="R142" s="476"/>
      <c r="S142" s="476"/>
      <c r="T142" s="476"/>
      <c r="U142" s="476"/>
      <c r="V142" s="476"/>
      <c r="W142" s="476"/>
      <c r="X142" s="476"/>
      <c r="Y142" s="476"/>
      <c r="Z142" s="476"/>
    </row>
    <row r="143" spans="1:26" ht="17.5">
      <c r="A143" s="476"/>
      <c r="B143" s="476"/>
      <c r="C143" s="476"/>
      <c r="D143" s="476"/>
      <c r="E143" s="476"/>
      <c r="F143" s="476"/>
      <c r="G143" s="476"/>
      <c r="H143" s="476"/>
      <c r="I143" s="476"/>
      <c r="J143" s="476"/>
      <c r="K143" s="476"/>
      <c r="L143" s="476"/>
      <c r="M143" s="476"/>
      <c r="N143" s="476"/>
      <c r="O143" s="476"/>
      <c r="P143" s="476"/>
      <c r="Q143" s="476"/>
      <c r="R143" s="476"/>
      <c r="S143" s="476"/>
      <c r="T143" s="476"/>
      <c r="U143" s="476"/>
      <c r="V143" s="476"/>
      <c r="W143" s="476"/>
      <c r="X143" s="476"/>
      <c r="Y143" s="476"/>
      <c r="Z143" s="476"/>
    </row>
    <row r="144" spans="1:26" ht="17.5">
      <c r="A144" s="476"/>
      <c r="B144" s="476"/>
      <c r="C144" s="476"/>
      <c r="D144" s="476"/>
      <c r="E144" s="476"/>
      <c r="F144" s="476"/>
      <c r="G144" s="476"/>
      <c r="H144" s="476"/>
      <c r="I144" s="476"/>
      <c r="J144" s="476"/>
      <c r="K144" s="476"/>
      <c r="L144" s="476"/>
      <c r="M144" s="476"/>
      <c r="N144" s="476"/>
      <c r="O144" s="476"/>
      <c r="P144" s="476"/>
      <c r="Q144" s="476"/>
      <c r="R144" s="476"/>
      <c r="S144" s="476"/>
      <c r="T144" s="476"/>
      <c r="U144" s="476"/>
      <c r="V144" s="476"/>
      <c r="W144" s="476"/>
      <c r="X144" s="476"/>
      <c r="Y144" s="476"/>
      <c r="Z144" s="476"/>
    </row>
    <row r="145" spans="1:26" ht="17.5">
      <c r="A145" s="476"/>
      <c r="B145" s="476"/>
      <c r="C145" s="476"/>
      <c r="D145" s="476"/>
      <c r="E145" s="476"/>
      <c r="F145" s="476"/>
      <c r="G145" s="476"/>
      <c r="H145" s="476"/>
      <c r="I145" s="476"/>
      <c r="J145" s="476"/>
      <c r="K145" s="476"/>
      <c r="L145" s="476"/>
      <c r="M145" s="476"/>
      <c r="N145" s="476"/>
      <c r="O145" s="476"/>
      <c r="P145" s="476"/>
      <c r="Q145" s="476"/>
      <c r="R145" s="476"/>
      <c r="S145" s="476"/>
      <c r="T145" s="476"/>
      <c r="U145" s="476"/>
      <c r="V145" s="476"/>
      <c r="W145" s="476"/>
      <c r="X145" s="476"/>
      <c r="Y145" s="476"/>
      <c r="Z145" s="476"/>
    </row>
    <row r="146" spans="1:26" ht="17.5">
      <c r="A146" s="476"/>
      <c r="B146" s="476"/>
      <c r="C146" s="476"/>
      <c r="D146" s="476"/>
      <c r="E146" s="476"/>
      <c r="F146" s="476"/>
      <c r="G146" s="476"/>
      <c r="H146" s="476"/>
      <c r="I146" s="476"/>
      <c r="J146" s="476"/>
      <c r="K146" s="476"/>
      <c r="L146" s="476"/>
      <c r="M146" s="476"/>
      <c r="N146" s="476"/>
      <c r="O146" s="476"/>
      <c r="P146" s="476"/>
      <c r="Q146" s="476"/>
      <c r="R146" s="476"/>
      <c r="S146" s="476"/>
      <c r="T146" s="476"/>
      <c r="U146" s="476"/>
      <c r="V146" s="476"/>
      <c r="W146" s="476"/>
      <c r="X146" s="476"/>
      <c r="Y146" s="476"/>
      <c r="Z146" s="476"/>
    </row>
    <row r="147" spans="1:26" ht="17.5">
      <c r="A147" s="476"/>
      <c r="B147" s="476"/>
      <c r="C147" s="476"/>
      <c r="D147" s="476"/>
      <c r="E147" s="476"/>
      <c r="F147" s="476"/>
      <c r="G147" s="476"/>
      <c r="H147" s="476"/>
      <c r="I147" s="476"/>
      <c r="J147" s="476"/>
      <c r="K147" s="476"/>
      <c r="L147" s="476"/>
      <c r="M147" s="476"/>
      <c r="N147" s="476"/>
      <c r="O147" s="476"/>
      <c r="P147" s="476"/>
      <c r="Q147" s="476"/>
      <c r="R147" s="476"/>
      <c r="S147" s="476"/>
      <c r="T147" s="476"/>
      <c r="U147" s="476"/>
      <c r="V147" s="476"/>
      <c r="W147" s="476"/>
      <c r="X147" s="476"/>
      <c r="Y147" s="476"/>
      <c r="Z147" s="476"/>
    </row>
    <row r="148" spans="1:26" ht="17.5">
      <c r="A148" s="476"/>
      <c r="B148" s="476"/>
      <c r="C148" s="476"/>
      <c r="D148" s="476"/>
      <c r="E148" s="476"/>
      <c r="F148" s="476"/>
      <c r="G148" s="476"/>
      <c r="H148" s="476"/>
      <c r="I148" s="476"/>
      <c r="J148" s="476"/>
      <c r="K148" s="476"/>
      <c r="L148" s="476"/>
      <c r="M148" s="476"/>
      <c r="N148" s="476"/>
      <c r="O148" s="476"/>
      <c r="P148" s="476"/>
      <c r="Q148" s="476"/>
      <c r="R148" s="476"/>
      <c r="S148" s="476"/>
      <c r="T148" s="476"/>
      <c r="U148" s="476"/>
      <c r="V148" s="476"/>
      <c r="W148" s="476"/>
      <c r="X148" s="476"/>
      <c r="Y148" s="476"/>
      <c r="Z148" s="476"/>
    </row>
    <row r="149" spans="1:26" ht="17.5">
      <c r="A149" s="476"/>
      <c r="B149" s="476"/>
      <c r="C149" s="476"/>
      <c r="D149" s="476"/>
      <c r="E149" s="476"/>
      <c r="F149" s="476"/>
      <c r="G149" s="476"/>
      <c r="H149" s="476"/>
      <c r="I149" s="476"/>
      <c r="J149" s="476"/>
      <c r="K149" s="476"/>
      <c r="L149" s="476"/>
      <c r="M149" s="476"/>
      <c r="N149" s="476"/>
      <c r="O149" s="476"/>
      <c r="P149" s="476"/>
      <c r="Q149" s="476"/>
      <c r="R149" s="476"/>
      <c r="S149" s="476"/>
      <c r="T149" s="476"/>
      <c r="U149" s="476"/>
      <c r="V149" s="476"/>
      <c r="W149" s="476"/>
      <c r="X149" s="476"/>
      <c r="Y149" s="476"/>
      <c r="Z149" s="476"/>
    </row>
    <row r="150" spans="1:26" ht="17.5">
      <c r="A150" s="476"/>
      <c r="B150" s="476"/>
      <c r="C150" s="476"/>
      <c r="D150" s="476"/>
      <c r="E150" s="476"/>
      <c r="F150" s="476"/>
      <c r="G150" s="476"/>
      <c r="H150" s="476"/>
      <c r="I150" s="476"/>
      <c r="J150" s="476"/>
      <c r="K150" s="476"/>
      <c r="L150" s="476"/>
      <c r="M150" s="476"/>
      <c r="N150" s="476"/>
      <c r="O150" s="476"/>
      <c r="P150" s="476"/>
      <c r="Q150" s="476"/>
      <c r="R150" s="476"/>
      <c r="S150" s="476"/>
      <c r="T150" s="476"/>
      <c r="U150" s="476"/>
      <c r="V150" s="476"/>
      <c r="W150" s="476"/>
      <c r="X150" s="476"/>
      <c r="Y150" s="476"/>
      <c r="Z150" s="476"/>
    </row>
    <row r="151" spans="1:26" ht="17.5">
      <c r="A151" s="476"/>
      <c r="B151" s="476"/>
      <c r="C151" s="476"/>
      <c r="D151" s="476"/>
      <c r="E151" s="476"/>
      <c r="F151" s="476"/>
      <c r="G151" s="476"/>
      <c r="H151" s="476"/>
      <c r="I151" s="476"/>
      <c r="J151" s="476"/>
      <c r="K151" s="476"/>
      <c r="L151" s="476"/>
      <c r="M151" s="476"/>
      <c r="N151" s="476"/>
      <c r="O151" s="476"/>
      <c r="P151" s="476"/>
      <c r="Q151" s="476"/>
      <c r="R151" s="476"/>
      <c r="S151" s="476"/>
      <c r="T151" s="476"/>
      <c r="U151" s="476"/>
      <c r="V151" s="476"/>
      <c r="W151" s="476"/>
      <c r="X151" s="476"/>
      <c r="Y151" s="476"/>
      <c r="Z151" s="476"/>
    </row>
    <row r="152" spans="1:26" ht="17.5">
      <c r="A152" s="476"/>
      <c r="B152" s="476"/>
      <c r="C152" s="476"/>
      <c r="D152" s="476"/>
      <c r="E152" s="476"/>
      <c r="F152" s="476"/>
      <c r="G152" s="476"/>
      <c r="H152" s="476"/>
      <c r="I152" s="476"/>
      <c r="J152" s="476"/>
      <c r="K152" s="476"/>
      <c r="L152" s="476"/>
      <c r="M152" s="476"/>
      <c r="N152" s="476"/>
      <c r="O152" s="476"/>
      <c r="P152" s="476"/>
      <c r="Q152" s="476"/>
      <c r="R152" s="476"/>
      <c r="S152" s="476"/>
      <c r="T152" s="476"/>
      <c r="U152" s="476"/>
      <c r="V152" s="476"/>
      <c r="W152" s="476"/>
      <c r="X152" s="476"/>
      <c r="Y152" s="476"/>
      <c r="Z152" s="476"/>
    </row>
    <row r="153" spans="1:26" ht="17.5">
      <c r="A153" s="476"/>
      <c r="B153" s="476"/>
      <c r="C153" s="476"/>
      <c r="D153" s="476"/>
      <c r="E153" s="476"/>
      <c r="F153" s="476"/>
      <c r="G153" s="476"/>
      <c r="H153" s="476"/>
      <c r="I153" s="476"/>
      <c r="J153" s="476"/>
      <c r="K153" s="476"/>
      <c r="L153" s="476"/>
      <c r="M153" s="476"/>
      <c r="N153" s="476"/>
      <c r="O153" s="476"/>
      <c r="P153" s="476"/>
      <c r="Q153" s="476"/>
      <c r="R153" s="476"/>
      <c r="S153" s="476"/>
      <c r="T153" s="476"/>
      <c r="U153" s="476"/>
      <c r="V153" s="476"/>
      <c r="W153" s="476"/>
      <c r="X153" s="476"/>
      <c r="Y153" s="476"/>
      <c r="Z153" s="476"/>
    </row>
    <row r="154" spans="1:26" ht="17.5">
      <c r="A154" s="476"/>
      <c r="B154" s="476"/>
      <c r="C154" s="476"/>
      <c r="D154" s="476"/>
      <c r="E154" s="476"/>
      <c r="F154" s="476"/>
      <c r="G154" s="476"/>
      <c r="H154" s="476"/>
      <c r="I154" s="476"/>
      <c r="J154" s="476"/>
      <c r="K154" s="476"/>
      <c r="L154" s="476"/>
      <c r="M154" s="476"/>
      <c r="N154" s="476"/>
      <c r="O154" s="476"/>
      <c r="P154" s="476"/>
      <c r="Q154" s="476"/>
      <c r="R154" s="476"/>
      <c r="S154" s="476"/>
      <c r="T154" s="476"/>
      <c r="U154" s="476"/>
      <c r="V154" s="476"/>
      <c r="W154" s="476"/>
      <c r="X154" s="476"/>
      <c r="Y154" s="476"/>
      <c r="Z154" s="476"/>
    </row>
    <row r="155" spans="1:26" ht="17.5">
      <c r="A155" s="476"/>
      <c r="B155" s="476"/>
      <c r="C155" s="476"/>
      <c r="D155" s="476"/>
      <c r="E155" s="476"/>
      <c r="F155" s="476"/>
      <c r="G155" s="476"/>
      <c r="H155" s="476"/>
      <c r="I155" s="476"/>
      <c r="J155" s="476"/>
      <c r="K155" s="476"/>
      <c r="L155" s="476"/>
      <c r="M155" s="476"/>
      <c r="N155" s="476"/>
      <c r="O155" s="476"/>
      <c r="P155" s="476"/>
      <c r="Q155" s="476"/>
      <c r="R155" s="476"/>
      <c r="S155" s="476"/>
      <c r="T155" s="476"/>
      <c r="U155" s="476"/>
      <c r="V155" s="476"/>
      <c r="W155" s="476"/>
      <c r="X155" s="476"/>
      <c r="Y155" s="476"/>
      <c r="Z155" s="476"/>
    </row>
    <row r="156" spans="1:26" ht="17.5">
      <c r="A156" s="476"/>
      <c r="B156" s="476"/>
      <c r="C156" s="476"/>
      <c r="D156" s="476"/>
      <c r="E156" s="476"/>
      <c r="F156" s="476"/>
      <c r="G156" s="476"/>
      <c r="H156" s="476"/>
      <c r="I156" s="476"/>
      <c r="J156" s="476"/>
      <c r="K156" s="476"/>
      <c r="L156" s="476"/>
      <c r="M156" s="476"/>
      <c r="N156" s="476"/>
      <c r="O156" s="476"/>
      <c r="P156" s="476"/>
      <c r="Q156" s="476"/>
      <c r="R156" s="476"/>
      <c r="S156" s="476"/>
      <c r="T156" s="476"/>
      <c r="U156" s="476"/>
      <c r="V156" s="476"/>
      <c r="W156" s="476"/>
      <c r="X156" s="476"/>
      <c r="Y156" s="476"/>
      <c r="Z156" s="476"/>
    </row>
    <row r="157" spans="1:26" ht="17.5">
      <c r="A157" s="476"/>
      <c r="B157" s="476"/>
      <c r="C157" s="476"/>
      <c r="D157" s="476"/>
      <c r="E157" s="476"/>
      <c r="F157" s="476"/>
      <c r="G157" s="476"/>
      <c r="H157" s="476"/>
      <c r="I157" s="476"/>
      <c r="J157" s="476"/>
      <c r="K157" s="476"/>
      <c r="L157" s="476"/>
      <c r="M157" s="476"/>
      <c r="N157" s="476"/>
      <c r="O157" s="476"/>
      <c r="P157" s="476"/>
      <c r="Q157" s="476"/>
      <c r="R157" s="476"/>
      <c r="S157" s="476"/>
      <c r="T157" s="476"/>
      <c r="U157" s="476"/>
      <c r="V157" s="476"/>
      <c r="W157" s="476"/>
      <c r="X157" s="476"/>
      <c r="Y157" s="476"/>
      <c r="Z157" s="476"/>
    </row>
    <row r="158" spans="1:26" ht="17.5">
      <c r="A158" s="476"/>
      <c r="B158" s="476"/>
      <c r="C158" s="476"/>
      <c r="D158" s="476"/>
      <c r="E158" s="476"/>
      <c r="F158" s="476"/>
      <c r="G158" s="476"/>
      <c r="H158" s="476"/>
      <c r="I158" s="476"/>
      <c r="J158" s="476"/>
      <c r="K158" s="476"/>
      <c r="L158" s="476"/>
      <c r="M158" s="476"/>
      <c r="N158" s="476"/>
      <c r="O158" s="476"/>
      <c r="P158" s="476"/>
      <c r="Q158" s="476"/>
      <c r="R158" s="476"/>
      <c r="S158" s="476"/>
      <c r="T158" s="476"/>
      <c r="U158" s="476"/>
      <c r="V158" s="476"/>
      <c r="W158" s="476"/>
      <c r="X158" s="476"/>
      <c r="Y158" s="476"/>
      <c r="Z158" s="476"/>
    </row>
    <row r="159" spans="1:26" ht="17.5">
      <c r="A159" s="476"/>
      <c r="B159" s="476"/>
      <c r="C159" s="476"/>
      <c r="D159" s="476"/>
      <c r="E159" s="476"/>
      <c r="F159" s="476"/>
      <c r="G159" s="476"/>
      <c r="H159" s="476"/>
      <c r="I159" s="476"/>
      <c r="J159" s="476"/>
      <c r="K159" s="476"/>
      <c r="L159" s="476"/>
      <c r="M159" s="476"/>
      <c r="N159" s="476"/>
      <c r="O159" s="476"/>
      <c r="P159" s="476"/>
      <c r="Q159" s="476"/>
      <c r="R159" s="476"/>
      <c r="S159" s="476"/>
      <c r="T159" s="476"/>
      <c r="U159" s="476"/>
      <c r="V159" s="476"/>
      <c r="W159" s="476"/>
      <c r="X159" s="476"/>
      <c r="Y159" s="476"/>
      <c r="Z159" s="476"/>
    </row>
    <row r="160" spans="1:26" ht="17.5">
      <c r="A160" s="476"/>
      <c r="B160" s="476"/>
      <c r="C160" s="476"/>
      <c r="D160" s="476"/>
      <c r="E160" s="476"/>
      <c r="F160" s="476"/>
      <c r="G160" s="476"/>
      <c r="H160" s="476"/>
      <c r="I160" s="476"/>
      <c r="J160" s="476"/>
      <c r="K160" s="476"/>
      <c r="L160" s="476"/>
      <c r="M160" s="476"/>
      <c r="N160" s="476"/>
      <c r="O160" s="476"/>
      <c r="P160" s="476"/>
      <c r="Q160" s="476"/>
      <c r="R160" s="476"/>
      <c r="S160" s="476"/>
      <c r="T160" s="476"/>
      <c r="U160" s="476"/>
      <c r="V160" s="476"/>
      <c r="W160" s="476"/>
      <c r="X160" s="476"/>
      <c r="Y160" s="476"/>
      <c r="Z160" s="476"/>
    </row>
    <row r="161" spans="1:26" ht="17.5">
      <c r="A161" s="476"/>
      <c r="B161" s="476"/>
      <c r="C161" s="476"/>
      <c r="D161" s="476"/>
      <c r="E161" s="476"/>
      <c r="F161" s="476"/>
      <c r="G161" s="476"/>
      <c r="H161" s="476"/>
      <c r="I161" s="476"/>
      <c r="J161" s="476"/>
      <c r="K161" s="476"/>
      <c r="L161" s="476"/>
      <c r="M161" s="476"/>
      <c r="N161" s="476"/>
      <c r="O161" s="476"/>
      <c r="P161" s="476"/>
      <c r="Q161" s="476"/>
      <c r="R161" s="476"/>
      <c r="S161" s="476"/>
      <c r="T161" s="476"/>
      <c r="U161" s="476"/>
      <c r="V161" s="476"/>
      <c r="W161" s="476"/>
      <c r="X161" s="476"/>
      <c r="Y161" s="476"/>
      <c r="Z161" s="476"/>
    </row>
    <row r="162" spans="1:26" ht="17.5">
      <c r="A162" s="476"/>
      <c r="B162" s="476"/>
      <c r="C162" s="476"/>
      <c r="D162" s="476"/>
      <c r="E162" s="476"/>
      <c r="F162" s="476"/>
      <c r="G162" s="476"/>
      <c r="H162" s="476"/>
      <c r="I162" s="476"/>
      <c r="J162" s="476"/>
      <c r="K162" s="476"/>
      <c r="L162" s="476"/>
      <c r="M162" s="476"/>
      <c r="N162" s="476"/>
      <c r="O162" s="476"/>
      <c r="P162" s="476"/>
      <c r="Q162" s="476"/>
      <c r="R162" s="476"/>
      <c r="S162" s="476"/>
      <c r="T162" s="476"/>
      <c r="U162" s="476"/>
      <c r="V162" s="476"/>
      <c r="W162" s="476"/>
      <c r="X162" s="476"/>
      <c r="Y162" s="476"/>
      <c r="Z162" s="476"/>
    </row>
    <row r="163" spans="1:26" ht="17.5">
      <c r="A163" s="476"/>
      <c r="B163" s="476"/>
      <c r="C163" s="476"/>
      <c r="D163" s="476"/>
      <c r="E163" s="476"/>
      <c r="F163" s="476"/>
      <c r="G163" s="476"/>
      <c r="H163" s="476"/>
      <c r="I163" s="476"/>
      <c r="J163" s="476"/>
      <c r="K163" s="476"/>
      <c r="L163" s="476"/>
      <c r="M163" s="476"/>
      <c r="N163" s="476"/>
      <c r="O163" s="476"/>
      <c r="P163" s="476"/>
      <c r="Q163" s="476"/>
      <c r="R163" s="476"/>
      <c r="S163" s="476"/>
      <c r="T163" s="476"/>
      <c r="U163" s="476"/>
      <c r="V163" s="476"/>
      <c r="W163" s="476"/>
      <c r="X163" s="476"/>
      <c r="Y163" s="476"/>
      <c r="Z163" s="476"/>
    </row>
    <row r="164" spans="1:26" ht="17.5">
      <c r="A164" s="476"/>
      <c r="B164" s="476"/>
      <c r="C164" s="476"/>
      <c r="D164" s="476"/>
      <c r="E164" s="476"/>
      <c r="F164" s="476"/>
      <c r="G164" s="476"/>
      <c r="H164" s="476"/>
      <c r="I164" s="476"/>
      <c r="J164" s="476"/>
      <c r="K164" s="476"/>
      <c r="L164" s="476"/>
      <c r="M164" s="476"/>
      <c r="N164" s="476"/>
      <c r="O164" s="476"/>
      <c r="P164" s="476"/>
      <c r="Q164" s="476"/>
      <c r="R164" s="476"/>
      <c r="S164" s="476"/>
      <c r="T164" s="476"/>
      <c r="U164" s="476"/>
      <c r="V164" s="476"/>
      <c r="W164" s="476"/>
      <c r="X164" s="476"/>
      <c r="Y164" s="476"/>
      <c r="Z164" s="476"/>
    </row>
    <row r="165" spans="1:26" ht="17.5">
      <c r="A165" s="476"/>
      <c r="B165" s="476"/>
      <c r="C165" s="476"/>
      <c r="D165" s="476"/>
      <c r="E165" s="476"/>
      <c r="F165" s="476"/>
      <c r="G165" s="476"/>
      <c r="H165" s="476"/>
      <c r="I165" s="476"/>
      <c r="J165" s="476"/>
      <c r="K165" s="476"/>
      <c r="L165" s="476"/>
      <c r="M165" s="476"/>
      <c r="N165" s="476"/>
      <c r="O165" s="476"/>
      <c r="P165" s="476"/>
      <c r="Q165" s="476"/>
      <c r="R165" s="476"/>
      <c r="S165" s="476"/>
      <c r="T165" s="476"/>
      <c r="U165" s="476"/>
      <c r="V165" s="476"/>
      <c r="W165" s="476"/>
      <c r="X165" s="476"/>
      <c r="Y165" s="476"/>
      <c r="Z165" s="476"/>
    </row>
    <row r="166" spans="1:26" ht="17.5">
      <c r="A166" s="476"/>
      <c r="B166" s="476"/>
      <c r="C166" s="476"/>
      <c r="D166" s="476"/>
      <c r="E166" s="476"/>
      <c r="F166" s="476"/>
      <c r="G166" s="476"/>
      <c r="H166" s="476"/>
      <c r="I166" s="476"/>
      <c r="J166" s="476"/>
      <c r="K166" s="476"/>
      <c r="L166" s="476"/>
      <c r="M166" s="476"/>
      <c r="N166" s="476"/>
      <c r="O166" s="476"/>
      <c r="P166" s="476"/>
      <c r="Q166" s="476"/>
      <c r="R166" s="476"/>
      <c r="S166" s="476"/>
      <c r="T166" s="476"/>
      <c r="U166" s="476"/>
      <c r="V166" s="476"/>
      <c r="W166" s="476"/>
      <c r="X166" s="476"/>
      <c r="Y166" s="476"/>
      <c r="Z166" s="476"/>
    </row>
    <row r="167" spans="1:26" ht="17.5">
      <c r="A167" s="476"/>
      <c r="B167" s="476"/>
      <c r="C167" s="476"/>
      <c r="D167" s="476"/>
      <c r="E167" s="476"/>
      <c r="F167" s="476"/>
      <c r="G167" s="476"/>
      <c r="H167" s="476"/>
      <c r="I167" s="476"/>
      <c r="J167" s="476"/>
      <c r="K167" s="476"/>
      <c r="L167" s="476"/>
      <c r="M167" s="476"/>
      <c r="N167" s="476"/>
      <c r="O167" s="476"/>
      <c r="P167" s="476"/>
      <c r="Q167" s="476"/>
      <c r="R167" s="476"/>
      <c r="S167" s="476"/>
      <c r="T167" s="476"/>
      <c r="U167" s="476"/>
      <c r="V167" s="476"/>
      <c r="W167" s="476"/>
      <c r="X167" s="476"/>
      <c r="Y167" s="476"/>
      <c r="Z167" s="476"/>
    </row>
    <row r="168" spans="1:26" ht="17.5">
      <c r="A168" s="476"/>
      <c r="B168" s="476"/>
      <c r="C168" s="476"/>
      <c r="D168" s="476"/>
      <c r="E168" s="476"/>
      <c r="F168" s="476"/>
      <c r="G168" s="476"/>
      <c r="H168" s="476"/>
      <c r="I168" s="476"/>
      <c r="J168" s="476"/>
      <c r="K168" s="476"/>
      <c r="L168" s="476"/>
      <c r="M168" s="476"/>
      <c r="N168" s="476"/>
      <c r="O168" s="476"/>
      <c r="P168" s="476"/>
      <c r="Q168" s="476"/>
      <c r="R168" s="476"/>
      <c r="S168" s="476"/>
      <c r="T168" s="476"/>
      <c r="U168" s="476"/>
      <c r="V168" s="476"/>
      <c r="W168" s="476"/>
      <c r="X168" s="476"/>
      <c r="Y168" s="476"/>
      <c r="Z168" s="476"/>
    </row>
    <row r="169" spans="1:26" ht="17.5">
      <c r="A169" s="476"/>
      <c r="B169" s="476"/>
      <c r="C169" s="476"/>
      <c r="D169" s="476"/>
      <c r="E169" s="476"/>
      <c r="F169" s="476"/>
      <c r="G169" s="476"/>
      <c r="H169" s="476"/>
      <c r="I169" s="476"/>
      <c r="J169" s="476"/>
      <c r="K169" s="476"/>
      <c r="L169" s="476"/>
      <c r="M169" s="476"/>
      <c r="N169" s="476"/>
      <c r="O169" s="476"/>
      <c r="P169" s="476"/>
      <c r="Q169" s="476"/>
      <c r="R169" s="476"/>
      <c r="S169" s="476"/>
      <c r="T169" s="476"/>
      <c r="U169" s="476"/>
      <c r="V169" s="476"/>
      <c r="W169" s="476"/>
      <c r="X169" s="476"/>
      <c r="Y169" s="476"/>
      <c r="Z169" s="476"/>
    </row>
    <row r="170" spans="1:26" ht="17.5">
      <c r="A170" s="476"/>
      <c r="B170" s="476"/>
      <c r="C170" s="476"/>
      <c r="D170" s="476"/>
      <c r="E170" s="476"/>
      <c r="F170" s="476"/>
      <c r="G170" s="476"/>
      <c r="H170" s="476"/>
      <c r="I170" s="476"/>
      <c r="J170" s="476"/>
      <c r="K170" s="476"/>
      <c r="L170" s="476"/>
      <c r="M170" s="476"/>
      <c r="N170" s="476"/>
      <c r="O170" s="476"/>
      <c r="P170" s="476"/>
      <c r="Q170" s="476"/>
      <c r="R170" s="476"/>
      <c r="S170" s="476"/>
      <c r="T170" s="476"/>
      <c r="U170" s="476"/>
      <c r="V170" s="476"/>
      <c r="W170" s="476"/>
      <c r="X170" s="476"/>
      <c r="Y170" s="476"/>
      <c r="Z170" s="476"/>
    </row>
    <row r="171" spans="1:26" ht="17.5">
      <c r="A171" s="476"/>
      <c r="B171" s="476"/>
      <c r="C171" s="476"/>
      <c r="D171" s="476"/>
      <c r="E171" s="476"/>
      <c r="F171" s="476"/>
      <c r="G171" s="476"/>
      <c r="H171" s="476"/>
      <c r="I171" s="476"/>
      <c r="J171" s="476"/>
      <c r="K171" s="476"/>
      <c r="L171" s="476"/>
      <c r="M171" s="476"/>
      <c r="N171" s="476"/>
      <c r="O171" s="476"/>
      <c r="P171" s="476"/>
      <c r="Q171" s="476"/>
      <c r="R171" s="476"/>
      <c r="S171" s="476"/>
      <c r="T171" s="476"/>
      <c r="U171" s="476"/>
      <c r="V171" s="476"/>
      <c r="W171" s="476"/>
      <c r="X171" s="476"/>
      <c r="Y171" s="476"/>
      <c r="Z171" s="476"/>
    </row>
  </sheetData>
  <pageMargins left="0.5" right="0.5" top="0.5" bottom="0.5" header="0.5" footer="0.5"/>
  <pageSetup scale="59" orientation="landscape"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H78"/>
  <sheetViews>
    <sheetView defaultGridColor="0" colorId="22" zoomScale="90" zoomScaleNormal="90" workbookViewId="0">
      <selection activeCell="H24" sqref="H24"/>
    </sheetView>
  </sheetViews>
  <sheetFormatPr defaultColWidth="9.84375" defaultRowHeight="15.5"/>
  <cols>
    <col min="1" max="1" width="5.84375" style="579" customWidth="1"/>
    <col min="2" max="2" width="7.84375" style="579" customWidth="1"/>
    <col min="3" max="3" width="68.53515625" style="579" customWidth="1"/>
    <col min="4" max="5" width="16.84375" style="579" customWidth="1"/>
    <col min="6" max="6" width="11.84375" style="579" customWidth="1"/>
    <col min="7" max="8" width="15.84375" style="579" customWidth="1"/>
    <col min="9" max="16384" width="9.84375" style="579"/>
  </cols>
  <sheetData>
    <row r="1" spans="1:8" ht="15" customHeight="1" thickBot="1">
      <c r="A1" s="590"/>
      <c r="B1" s="590" t="str">
        <f>'Data Sheet'!A56</f>
        <v>Annual Report of VERIZON NEW YORK INC.                                                                                    For the period ending DECEMBER 31, 2021</v>
      </c>
      <c r="C1" s="590"/>
      <c r="D1" s="590"/>
      <c r="E1" s="590"/>
      <c r="F1" s="590"/>
      <c r="G1" s="590"/>
      <c r="H1" s="590"/>
    </row>
    <row r="2" spans="1:8" ht="15" customHeight="1">
      <c r="A2" s="590"/>
      <c r="B2" s="1690"/>
      <c r="C2" s="708"/>
      <c r="D2" s="708"/>
      <c r="E2" s="708"/>
      <c r="F2" s="708"/>
      <c r="G2" s="708"/>
      <c r="H2" s="1691"/>
    </row>
    <row r="3" spans="1:8" ht="18" customHeight="1">
      <c r="A3" s="590"/>
      <c r="B3" s="1692" t="s">
        <v>184</v>
      </c>
      <c r="C3" s="1693"/>
      <c r="D3" s="1693"/>
      <c r="E3" s="1693"/>
      <c r="F3" s="1693"/>
      <c r="G3" s="1693"/>
      <c r="H3" s="1694"/>
    </row>
    <row r="4" spans="1:8" ht="15.9" customHeight="1">
      <c r="A4" s="590"/>
      <c r="B4" s="589"/>
      <c r="C4" s="590"/>
      <c r="D4" s="590"/>
      <c r="E4" s="590"/>
      <c r="F4" s="590"/>
      <c r="G4" s="590"/>
      <c r="H4" s="591"/>
    </row>
    <row r="5" spans="1:8" ht="15.9" customHeight="1">
      <c r="A5" s="590"/>
      <c r="B5" s="1695" t="s">
        <v>1537</v>
      </c>
      <c r="C5" s="590" t="s">
        <v>185</v>
      </c>
      <c r="D5" s="590"/>
      <c r="E5" s="590"/>
      <c r="F5" s="590"/>
      <c r="G5" s="590"/>
      <c r="H5" s="591"/>
    </row>
    <row r="6" spans="1:8" ht="15.9" customHeight="1">
      <c r="A6" s="590"/>
      <c r="B6" s="1695" t="s">
        <v>1543</v>
      </c>
      <c r="C6" s="590" t="s">
        <v>186</v>
      </c>
      <c r="D6" s="590"/>
      <c r="E6" s="590"/>
      <c r="F6" s="590"/>
      <c r="G6" s="590"/>
      <c r="H6" s="591"/>
    </row>
    <row r="7" spans="1:8" ht="15.9" customHeight="1">
      <c r="A7" s="590"/>
      <c r="B7" s="589"/>
      <c r="C7" s="590" t="s">
        <v>187</v>
      </c>
      <c r="D7" s="590"/>
      <c r="E7" s="590"/>
      <c r="F7" s="590"/>
      <c r="G7" s="590"/>
      <c r="H7" s="591"/>
    </row>
    <row r="8" spans="1:8" ht="15.9" customHeight="1">
      <c r="A8" s="590"/>
      <c r="B8" s="1695" t="s">
        <v>2332</v>
      </c>
      <c r="C8" s="590" t="s">
        <v>188</v>
      </c>
      <c r="D8" s="590"/>
      <c r="E8" s="590"/>
      <c r="F8" s="590"/>
      <c r="G8" s="590"/>
      <c r="H8" s="591"/>
    </row>
    <row r="9" spans="1:8" ht="15.9" customHeight="1">
      <c r="A9" s="590"/>
      <c r="B9" s="1695" t="s">
        <v>189</v>
      </c>
      <c r="C9" s="590" t="s">
        <v>190</v>
      </c>
      <c r="D9" s="590"/>
      <c r="E9" s="590"/>
      <c r="F9" s="590"/>
      <c r="G9" s="590"/>
      <c r="H9" s="591"/>
    </row>
    <row r="10" spans="1:8" ht="15.9" customHeight="1">
      <c r="A10" s="590"/>
      <c r="B10" s="1695" t="s">
        <v>191</v>
      </c>
      <c r="C10" s="590" t="s">
        <v>192</v>
      </c>
      <c r="D10" s="590"/>
      <c r="E10" s="590"/>
      <c r="F10" s="590"/>
      <c r="G10" s="590"/>
      <c r="H10" s="591"/>
    </row>
    <row r="11" spans="1:8" ht="15.9" customHeight="1">
      <c r="A11" s="590"/>
      <c r="B11" s="589"/>
      <c r="C11" s="590" t="s">
        <v>193</v>
      </c>
      <c r="D11" s="590"/>
      <c r="E11" s="590"/>
      <c r="F11" s="590"/>
      <c r="G11" s="590"/>
      <c r="H11" s="591"/>
    </row>
    <row r="12" spans="1:8" ht="15.9" customHeight="1">
      <c r="A12" s="590"/>
      <c r="B12" s="1696"/>
      <c r="C12" s="1697"/>
      <c r="D12" s="1697"/>
      <c r="E12" s="1697"/>
      <c r="F12" s="1698"/>
      <c r="G12" s="1697"/>
      <c r="H12" s="1699"/>
    </row>
    <row r="13" spans="1:8" ht="15.9" customHeight="1">
      <c r="A13" s="590"/>
      <c r="B13" s="1700"/>
      <c r="C13" s="710"/>
      <c r="D13" s="710"/>
      <c r="E13" s="710"/>
      <c r="F13" s="587" t="s">
        <v>1514</v>
      </c>
      <c r="G13" s="712"/>
      <c r="H13" s="591"/>
    </row>
    <row r="14" spans="1:8" ht="15.9" customHeight="1">
      <c r="A14" s="590"/>
      <c r="B14" s="1700"/>
      <c r="C14" s="710"/>
      <c r="D14" s="710"/>
      <c r="E14" s="710"/>
      <c r="F14" s="1697"/>
      <c r="G14" s="1697"/>
      <c r="H14" s="591"/>
    </row>
    <row r="15" spans="1:8" ht="15.9" customHeight="1">
      <c r="A15" s="590"/>
      <c r="B15" s="1700"/>
      <c r="C15" s="710"/>
      <c r="D15" s="711" t="s">
        <v>194</v>
      </c>
      <c r="E15" s="710"/>
      <c r="F15" s="711" t="s">
        <v>1548</v>
      </c>
      <c r="G15" s="710"/>
      <c r="H15" s="1701" t="s">
        <v>1049</v>
      </c>
    </row>
    <row r="16" spans="1:8" ht="15.9" customHeight="1">
      <c r="A16" s="590"/>
      <c r="B16" s="1702" t="s">
        <v>35</v>
      </c>
      <c r="C16" s="711" t="s">
        <v>2034</v>
      </c>
      <c r="D16" s="711" t="s">
        <v>2342</v>
      </c>
      <c r="E16" s="711" t="s">
        <v>2234</v>
      </c>
      <c r="F16" s="711" t="s">
        <v>1946</v>
      </c>
      <c r="G16" s="711" t="s">
        <v>1859</v>
      </c>
      <c r="H16" s="1701" t="s">
        <v>1534</v>
      </c>
    </row>
    <row r="17" spans="1:8" ht="15.9" customHeight="1">
      <c r="A17" s="590"/>
      <c r="B17" s="1702" t="s">
        <v>47</v>
      </c>
      <c r="C17" s="711" t="s">
        <v>462</v>
      </c>
      <c r="D17" s="711" t="s">
        <v>463</v>
      </c>
      <c r="E17" s="711" t="s">
        <v>464</v>
      </c>
      <c r="F17" s="711" t="s">
        <v>61</v>
      </c>
      <c r="G17" s="711" t="s">
        <v>62</v>
      </c>
      <c r="H17" s="1701" t="s">
        <v>63</v>
      </c>
    </row>
    <row r="18" spans="1:8" ht="15.9" customHeight="1">
      <c r="A18" s="590"/>
      <c r="B18" s="1696"/>
      <c r="C18" s="1697"/>
      <c r="D18" s="1697"/>
      <c r="E18" s="1697"/>
      <c r="F18" s="1697"/>
      <c r="G18" s="1697"/>
      <c r="H18" s="1699"/>
    </row>
    <row r="19" spans="1:8" ht="15.9" customHeight="1">
      <c r="A19" s="590"/>
      <c r="B19" s="1702" t="s">
        <v>466</v>
      </c>
      <c r="C19" s="757" t="s">
        <v>3315</v>
      </c>
      <c r="D19" s="915">
        <v>-372640.66999912262</v>
      </c>
      <c r="E19" s="915">
        <v>5316507238.6599998</v>
      </c>
      <c r="F19" s="757"/>
      <c r="G19" s="915">
        <v>5316406715.9599991</v>
      </c>
      <c r="H19" s="624">
        <v>-272117.96999835968</v>
      </c>
    </row>
    <row r="20" spans="1:8" ht="15.9" customHeight="1">
      <c r="A20" s="590"/>
      <c r="B20" s="1702" t="s">
        <v>955</v>
      </c>
      <c r="C20" s="757" t="s">
        <v>3316</v>
      </c>
      <c r="D20" s="915">
        <v>-2021924.5799999535</v>
      </c>
      <c r="E20" s="915">
        <v>2021924.58</v>
      </c>
      <c r="F20" s="757"/>
      <c r="G20" s="915"/>
      <c r="H20" s="624">
        <v>4.6566128730773926E-8</v>
      </c>
    </row>
    <row r="21" spans="1:8" ht="15.9" customHeight="1">
      <c r="A21" s="590"/>
      <c r="B21" s="1702" t="s">
        <v>1195</v>
      </c>
      <c r="C21" s="757" t="s">
        <v>3317</v>
      </c>
      <c r="D21" s="915">
        <v>740342.95999999973</v>
      </c>
      <c r="E21" s="915">
        <v>2008951986.8799999</v>
      </c>
      <c r="F21" s="757"/>
      <c r="G21" s="915">
        <v>2009655305.1200001</v>
      </c>
      <c r="H21" s="624">
        <v>37024.719999790192</v>
      </c>
    </row>
    <row r="22" spans="1:8" ht="15.9" customHeight="1">
      <c r="A22" s="590"/>
      <c r="B22" s="1702" t="s">
        <v>70</v>
      </c>
      <c r="C22" s="757" t="s">
        <v>3318</v>
      </c>
      <c r="D22" s="915">
        <v>33486822.39000003</v>
      </c>
      <c r="E22" s="915"/>
      <c r="F22" s="757"/>
      <c r="G22" s="915">
        <v>33486822.390000001</v>
      </c>
      <c r="H22" s="624">
        <v>2.9802322387695313E-8</v>
      </c>
    </row>
    <row r="23" spans="1:8" ht="15.9" customHeight="1">
      <c r="A23" s="590"/>
      <c r="B23" s="1702" t="s">
        <v>71</v>
      </c>
      <c r="C23" s="757" t="s">
        <v>3319</v>
      </c>
      <c r="D23" s="915">
        <v>13990.770000219345</v>
      </c>
      <c r="E23" s="915"/>
      <c r="F23" s="757"/>
      <c r="G23" s="915">
        <v>13990.77</v>
      </c>
      <c r="H23" s="624">
        <v>2.1934465621598065E-7</v>
      </c>
    </row>
    <row r="24" spans="1:8" ht="15.9" customHeight="1">
      <c r="A24" s="590"/>
      <c r="B24" s="1702" t="s">
        <v>474</v>
      </c>
      <c r="C24" s="757" t="s">
        <v>3323</v>
      </c>
      <c r="D24" s="915">
        <v>1334733.3399999999</v>
      </c>
      <c r="E24" s="915">
        <v>22706868.150000002</v>
      </c>
      <c r="F24" s="757"/>
      <c r="G24" s="915">
        <v>16299543.350000001</v>
      </c>
      <c r="H24" s="624">
        <v>7742058.1400000006</v>
      </c>
    </row>
    <row r="25" spans="1:8" ht="15.9" customHeight="1">
      <c r="A25" s="1703"/>
      <c r="B25" s="1702" t="s">
        <v>477</v>
      </c>
      <c r="C25" s="757" t="s">
        <v>3664</v>
      </c>
      <c r="D25" s="915"/>
      <c r="E25" s="915">
        <v>65462212.989999995</v>
      </c>
      <c r="F25" s="757"/>
      <c r="G25" s="915">
        <v>56317030.140000001</v>
      </c>
      <c r="H25" s="624">
        <v>9145182.849999994</v>
      </c>
    </row>
    <row r="26" spans="1:8" ht="15.9" customHeight="1">
      <c r="A26" s="590"/>
      <c r="B26" s="1702" t="s">
        <v>2204</v>
      </c>
      <c r="C26" s="757" t="s">
        <v>3665</v>
      </c>
      <c r="D26" s="915"/>
      <c r="E26" s="915">
        <v>73181796.210000008</v>
      </c>
      <c r="F26" s="757"/>
      <c r="G26" s="915">
        <v>44617642.760000013</v>
      </c>
      <c r="H26" s="765">
        <v>28564153.449999996</v>
      </c>
    </row>
    <row r="27" spans="1:8" ht="15.9" customHeight="1">
      <c r="A27" s="590"/>
      <c r="B27" s="1702" t="s">
        <v>335</v>
      </c>
      <c r="C27" s="757"/>
      <c r="D27" s="915"/>
      <c r="E27" s="915"/>
      <c r="F27" s="757"/>
      <c r="G27" s="915"/>
      <c r="H27" s="624"/>
    </row>
    <row r="28" spans="1:8" ht="15.9" customHeight="1">
      <c r="A28" s="590"/>
      <c r="B28" s="1702" t="s">
        <v>72</v>
      </c>
      <c r="C28" s="757"/>
      <c r="D28" s="915"/>
      <c r="E28" s="915"/>
      <c r="F28" s="757"/>
      <c r="G28" s="915"/>
      <c r="H28" s="624"/>
    </row>
    <row r="29" spans="1:8" ht="15.9" customHeight="1">
      <c r="A29" s="590"/>
      <c r="B29" s="1702" t="s">
        <v>73</v>
      </c>
      <c r="C29" s="757"/>
      <c r="D29" s="915"/>
      <c r="E29" s="915"/>
      <c r="F29" s="757"/>
      <c r="G29" s="915"/>
      <c r="H29" s="624"/>
    </row>
    <row r="30" spans="1:8" ht="15.9" customHeight="1">
      <c r="A30" s="590"/>
      <c r="B30" s="1702" t="s">
        <v>74</v>
      </c>
      <c r="C30" s="757"/>
      <c r="D30" s="915"/>
      <c r="E30" s="915"/>
      <c r="F30" s="757"/>
      <c r="G30" s="915"/>
      <c r="H30" s="624"/>
    </row>
    <row r="31" spans="1:8" ht="15.9" customHeight="1">
      <c r="A31" s="590"/>
      <c r="B31" s="1702" t="s">
        <v>75</v>
      </c>
      <c r="C31" s="757"/>
      <c r="D31" s="915"/>
      <c r="E31" s="915"/>
      <c r="F31" s="757"/>
      <c r="G31" s="915"/>
      <c r="H31" s="624"/>
    </row>
    <row r="32" spans="1:8" ht="15.9" customHeight="1">
      <c r="A32" s="590"/>
      <c r="B32" s="1702" t="s">
        <v>76</v>
      </c>
      <c r="C32" s="757"/>
      <c r="D32" s="915"/>
      <c r="E32" s="915"/>
      <c r="F32" s="757"/>
      <c r="G32" s="915"/>
      <c r="H32" s="624"/>
    </row>
    <row r="33" spans="1:8" ht="15.9" customHeight="1">
      <c r="A33" s="590"/>
      <c r="B33" s="1702" t="s">
        <v>77</v>
      </c>
      <c r="C33" s="757"/>
      <c r="D33" s="915"/>
      <c r="E33" s="915"/>
      <c r="F33" s="757"/>
      <c r="G33" s="915"/>
      <c r="H33" s="624"/>
    </row>
    <row r="34" spans="1:8" ht="15.9" customHeight="1">
      <c r="A34" s="590"/>
      <c r="B34" s="1702" t="s">
        <v>78</v>
      </c>
      <c r="C34" s="757"/>
      <c r="D34" s="915"/>
      <c r="E34" s="915"/>
      <c r="F34" s="757"/>
      <c r="G34" s="915"/>
      <c r="H34" s="624"/>
    </row>
    <row r="35" spans="1:8" ht="15.9" customHeight="1">
      <c r="A35" s="590"/>
      <c r="B35" s="1702" t="s">
        <v>79</v>
      </c>
      <c r="C35" s="757"/>
      <c r="D35" s="915"/>
      <c r="E35" s="915"/>
      <c r="F35" s="757"/>
      <c r="G35" s="915"/>
      <c r="H35" s="624"/>
    </row>
    <row r="36" spans="1:8" ht="15.9" customHeight="1">
      <c r="A36" s="590"/>
      <c r="B36" s="1702" t="s">
        <v>80</v>
      </c>
      <c r="C36" s="757"/>
      <c r="D36" s="915"/>
      <c r="E36" s="915"/>
      <c r="F36" s="757"/>
      <c r="G36" s="915"/>
      <c r="H36" s="624"/>
    </row>
    <row r="37" spans="1:8" ht="15.9" customHeight="1">
      <c r="A37" s="590"/>
      <c r="B37" s="1702" t="s">
        <v>81</v>
      </c>
      <c r="C37" s="757"/>
      <c r="D37" s="915"/>
      <c r="E37" s="915"/>
      <c r="F37" s="757"/>
      <c r="G37" s="915"/>
      <c r="H37" s="624"/>
    </row>
    <row r="38" spans="1:8" ht="15.9" customHeight="1">
      <c r="A38" s="590"/>
      <c r="B38" s="1702" t="s">
        <v>82</v>
      </c>
      <c r="C38" s="757"/>
      <c r="D38" s="915"/>
      <c r="E38" s="915"/>
      <c r="F38" s="757"/>
      <c r="G38" s="915"/>
      <c r="H38" s="624"/>
    </row>
    <row r="39" spans="1:8" ht="15.9" customHeight="1">
      <c r="A39" s="590"/>
      <c r="B39" s="1702" t="s">
        <v>83</v>
      </c>
      <c r="C39" s="757"/>
      <c r="D39" s="915"/>
      <c r="E39" s="915"/>
      <c r="F39" s="757"/>
      <c r="G39" s="915"/>
      <c r="H39" s="624"/>
    </row>
    <row r="40" spans="1:8" ht="15.9" customHeight="1">
      <c r="A40" s="590"/>
      <c r="B40" s="1702" t="s">
        <v>84</v>
      </c>
      <c r="C40" s="757"/>
      <c r="D40" s="915"/>
      <c r="E40" s="915"/>
      <c r="F40" s="757"/>
      <c r="G40" s="915"/>
      <c r="H40" s="624"/>
    </row>
    <row r="41" spans="1:8" ht="15.9" customHeight="1">
      <c r="A41" s="590"/>
      <c r="B41" s="1702" t="s">
        <v>85</v>
      </c>
      <c r="C41" s="757"/>
      <c r="D41" s="915"/>
      <c r="E41" s="915"/>
      <c r="F41" s="757"/>
      <c r="G41" s="915"/>
      <c r="H41" s="624"/>
    </row>
    <row r="42" spans="1:8" ht="15.9" customHeight="1">
      <c r="A42" s="590"/>
      <c r="B42" s="1702" t="s">
        <v>86</v>
      </c>
      <c r="C42" s="757"/>
      <c r="D42" s="915"/>
      <c r="E42" s="915"/>
      <c r="F42" s="757"/>
      <c r="G42" s="915"/>
      <c r="H42" s="624"/>
    </row>
    <row r="43" spans="1:8" ht="15.9" customHeight="1">
      <c r="A43" s="590"/>
      <c r="B43" s="1702" t="s">
        <v>87</v>
      </c>
      <c r="C43" s="757"/>
      <c r="D43" s="915"/>
      <c r="E43" s="915"/>
      <c r="F43" s="757"/>
      <c r="G43" s="915"/>
      <c r="H43" s="624"/>
    </row>
    <row r="44" spans="1:8" ht="15.9" customHeight="1">
      <c r="A44" s="590"/>
      <c r="B44" s="1702" t="s">
        <v>2216</v>
      </c>
      <c r="C44" s="757"/>
      <c r="D44" s="915"/>
      <c r="E44" s="915"/>
      <c r="F44" s="757"/>
      <c r="G44" s="915"/>
      <c r="H44" s="624"/>
    </row>
    <row r="45" spans="1:8" ht="15.9" customHeight="1">
      <c r="A45" s="590"/>
      <c r="B45" s="1702" t="s">
        <v>2218</v>
      </c>
      <c r="C45" s="710" t="s">
        <v>195</v>
      </c>
      <c r="D45" s="915"/>
      <c r="E45" s="915"/>
      <c r="F45" s="757"/>
      <c r="G45" s="915"/>
      <c r="H45" s="624"/>
    </row>
    <row r="46" spans="1:8" ht="15.9" customHeight="1" thickBot="1">
      <c r="A46" s="590"/>
      <c r="B46" s="1704" t="s">
        <v>2220</v>
      </c>
      <c r="C46" s="713" t="s">
        <v>2250</v>
      </c>
      <c r="D46" s="1705">
        <f>SUM(D19:D45)</f>
        <v>33181324.210001174</v>
      </c>
      <c r="E46" s="1705">
        <f>SUM(E19:E45)</f>
        <v>7488832027.4699993</v>
      </c>
      <c r="F46" s="1467"/>
      <c r="G46" s="1705">
        <f>SUM(G19:G45)</f>
        <v>7476797050.4900007</v>
      </c>
      <c r="H46" s="663">
        <f>SUM(H19:H45)</f>
        <v>45216301.190001719</v>
      </c>
    </row>
    <row r="47" spans="1:8" ht="15.9" customHeight="1">
      <c r="A47" s="590"/>
      <c r="B47" s="590" t="s">
        <v>2557</v>
      </c>
      <c r="C47" s="1693"/>
      <c r="D47" s="1693"/>
      <c r="E47" s="1693"/>
      <c r="F47" s="1693"/>
      <c r="G47" s="1693"/>
      <c r="H47" s="1693"/>
    </row>
    <row r="48" spans="1:8" ht="15.9" customHeight="1">
      <c r="A48" s="590"/>
      <c r="B48" s="587">
        <v>55</v>
      </c>
      <c r="C48" s="587"/>
      <c r="D48" s="587"/>
      <c r="E48" s="914"/>
      <c r="F48" s="587"/>
      <c r="G48" s="587"/>
    </row>
    <row r="49" spans="1:8">
      <c r="A49" s="590"/>
      <c r="C49" s="795"/>
      <c r="D49" s="1076"/>
      <c r="E49" s="1076"/>
      <c r="F49" s="795"/>
      <c r="G49" s="1076"/>
      <c r="H49" s="1076"/>
    </row>
    <row r="50" spans="1:8">
      <c r="A50" s="590"/>
      <c r="C50" s="795"/>
      <c r="D50" s="795"/>
      <c r="E50" s="795"/>
      <c r="F50" s="795"/>
      <c r="G50" s="795"/>
      <c r="H50" s="587"/>
    </row>
    <row r="51" spans="1:8">
      <c r="A51" s="590"/>
      <c r="C51" s="820"/>
      <c r="D51" s="913"/>
      <c r="E51" s="795"/>
      <c r="F51" s="795"/>
      <c r="G51" s="795"/>
      <c r="H51" s="795"/>
    </row>
    <row r="52" spans="1:8">
      <c r="A52" s="590"/>
      <c r="C52" s="820"/>
      <c r="D52" s="913"/>
      <c r="E52" s="795"/>
      <c r="F52" s="795"/>
      <c r="G52" s="795"/>
      <c r="H52" s="795"/>
    </row>
    <row r="53" spans="1:8">
      <c r="A53" s="590"/>
      <c r="C53" s="820"/>
      <c r="D53" s="913"/>
      <c r="E53" s="795"/>
      <c r="F53" s="795"/>
      <c r="G53" s="795"/>
      <c r="H53" s="795"/>
    </row>
    <row r="54" spans="1:8">
      <c r="A54" s="590"/>
      <c r="C54" s="820"/>
      <c r="D54" s="913"/>
      <c r="E54" s="795"/>
      <c r="F54" s="795"/>
      <c r="G54" s="795"/>
      <c r="H54" s="795"/>
    </row>
    <row r="55" spans="1:8">
      <c r="A55" s="590"/>
      <c r="C55" s="820"/>
      <c r="D55" s="913"/>
      <c r="E55" s="795"/>
      <c r="F55" s="795"/>
      <c r="G55" s="795"/>
      <c r="H55" s="795"/>
    </row>
    <row r="56" spans="1:8">
      <c r="A56" s="590"/>
      <c r="C56" s="820"/>
      <c r="D56" s="913"/>
      <c r="E56" s="795"/>
      <c r="F56" s="795"/>
      <c r="G56" s="795"/>
      <c r="H56" s="795"/>
    </row>
    <row r="57" spans="1:8">
      <c r="A57" s="590"/>
      <c r="C57" s="820"/>
      <c r="D57" s="913"/>
      <c r="E57" s="795"/>
      <c r="F57" s="795"/>
      <c r="G57" s="795"/>
      <c r="H57" s="795"/>
    </row>
    <row r="58" spans="1:8">
      <c r="A58" s="590"/>
      <c r="C58" s="795"/>
      <c r="D58" s="913"/>
      <c r="E58" s="795"/>
      <c r="F58" s="795"/>
      <c r="G58" s="795"/>
      <c r="H58" s="795"/>
    </row>
    <row r="59" spans="1:8">
      <c r="A59" s="590"/>
      <c r="C59" s="795"/>
      <c r="D59" s="795"/>
      <c r="E59" s="795"/>
      <c r="F59" s="795"/>
      <c r="G59" s="795"/>
      <c r="H59" s="795"/>
    </row>
    <row r="60" spans="1:8">
      <c r="A60" s="590"/>
      <c r="C60" s="795"/>
      <c r="D60" s="1077"/>
      <c r="E60" s="795"/>
      <c r="F60" s="795"/>
      <c r="G60" s="795"/>
      <c r="H60" s="795"/>
    </row>
    <row r="61" spans="1:8">
      <c r="A61" s="590"/>
      <c r="C61" s="795"/>
      <c r="D61" s="1078"/>
      <c r="E61" s="795"/>
      <c r="F61" s="795"/>
      <c r="G61" s="795"/>
      <c r="H61" s="795"/>
    </row>
    <row r="62" spans="1:8">
      <c r="A62" s="590"/>
      <c r="C62" s="795"/>
      <c r="D62" s="795"/>
      <c r="E62" s="795"/>
      <c r="F62" s="795"/>
      <c r="G62" s="795"/>
      <c r="H62" s="795"/>
    </row>
    <row r="63" spans="1:8">
      <c r="A63" s="590"/>
      <c r="C63" s="795"/>
      <c r="D63" s="795"/>
      <c r="E63" s="795"/>
      <c r="F63" s="795"/>
      <c r="G63" s="795"/>
      <c r="H63" s="795"/>
    </row>
    <row r="64" spans="1:8">
      <c r="A64" s="590"/>
      <c r="C64" s="795"/>
      <c r="D64" s="795"/>
      <c r="E64" s="795"/>
      <c r="F64" s="795"/>
      <c r="G64" s="795"/>
      <c r="H64" s="795"/>
    </row>
    <row r="65" spans="1:8">
      <c r="A65" s="590"/>
      <c r="C65" s="795"/>
      <c r="D65" s="795"/>
      <c r="E65" s="795"/>
      <c r="F65" s="795"/>
      <c r="G65" s="795"/>
      <c r="H65" s="795"/>
    </row>
    <row r="66" spans="1:8">
      <c r="A66" s="590"/>
      <c r="C66" s="795"/>
      <c r="D66" s="795"/>
      <c r="E66" s="795"/>
      <c r="F66" s="795"/>
      <c r="G66" s="795"/>
      <c r="H66" s="795"/>
    </row>
    <row r="67" spans="1:8">
      <c r="A67" s="590"/>
      <c r="C67" s="795"/>
      <c r="D67" s="795"/>
      <c r="E67" s="795"/>
      <c r="F67" s="795"/>
      <c r="G67" s="795"/>
      <c r="H67" s="795"/>
    </row>
    <row r="68" spans="1:8">
      <c r="A68" s="590"/>
      <c r="C68" s="795"/>
      <c r="D68" s="795"/>
      <c r="E68" s="795"/>
      <c r="F68" s="795"/>
      <c r="G68" s="795"/>
      <c r="H68" s="795"/>
    </row>
    <row r="69" spans="1:8">
      <c r="A69" s="590"/>
      <c r="C69" s="795"/>
      <c r="D69" s="795"/>
      <c r="E69" s="795"/>
      <c r="F69" s="795"/>
      <c r="G69" s="795"/>
      <c r="H69" s="795"/>
    </row>
    <row r="70" spans="1:8">
      <c r="C70" s="795"/>
      <c r="D70" s="795"/>
      <c r="E70" s="795"/>
      <c r="F70" s="795"/>
      <c r="G70" s="795"/>
      <c r="H70" s="795"/>
    </row>
    <row r="71" spans="1:8">
      <c r="C71" s="795"/>
      <c r="D71" s="795"/>
      <c r="E71" s="795"/>
      <c r="F71" s="795"/>
      <c r="G71" s="795"/>
      <c r="H71" s="795"/>
    </row>
    <row r="72" spans="1:8">
      <c r="C72" s="795"/>
      <c r="D72" s="795"/>
      <c r="E72" s="795"/>
      <c r="F72" s="795"/>
      <c r="G72" s="795"/>
      <c r="H72" s="795"/>
    </row>
    <row r="73" spans="1:8">
      <c r="C73" s="795"/>
      <c r="D73" s="795"/>
      <c r="E73" s="795"/>
      <c r="F73" s="795"/>
      <c r="G73" s="795"/>
      <c r="H73" s="795"/>
    </row>
    <row r="74" spans="1:8">
      <c r="C74" s="795"/>
      <c r="D74" s="795"/>
      <c r="E74" s="795"/>
      <c r="F74" s="795"/>
      <c r="G74" s="795"/>
      <c r="H74" s="795"/>
    </row>
    <row r="75" spans="1:8">
      <c r="C75" s="795"/>
      <c r="D75" s="795"/>
      <c r="E75" s="795"/>
      <c r="F75" s="795"/>
      <c r="G75" s="795"/>
      <c r="H75" s="795"/>
    </row>
    <row r="76" spans="1:8">
      <c r="C76" s="795"/>
      <c r="D76" s="795"/>
      <c r="E76" s="795"/>
      <c r="F76" s="795"/>
      <c r="G76" s="795"/>
      <c r="H76" s="795"/>
    </row>
    <row r="77" spans="1:8">
      <c r="C77" s="795"/>
      <c r="D77" s="795"/>
      <c r="E77" s="795"/>
      <c r="F77" s="795"/>
      <c r="G77" s="795"/>
      <c r="H77" s="795"/>
    </row>
    <row r="78" spans="1:8">
      <c r="C78" s="795"/>
      <c r="D78" s="795"/>
      <c r="E78" s="795"/>
      <c r="F78" s="795"/>
      <c r="G78" s="795"/>
      <c r="H78" s="795"/>
    </row>
  </sheetData>
  <printOptions horizontalCentered="1"/>
  <pageMargins left="0.5" right="0.5" top="0.5" bottom="0.5" header="0.5" footer="0.5"/>
  <pageSetup scale="6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51" r:id="rId4" name="Button 39">
              <controlPr locked="0" defaultSize="0" autoFill="0" autoLine="0" autoPict="0">
                <anchor moveWithCells="1" sizeWithCells="1">
                  <from>
                    <xdr:col>0</xdr:col>
                    <xdr:colOff>0</xdr:colOff>
                    <xdr:row>49</xdr:row>
                    <xdr:rowOff>146050</xdr:rowOff>
                  </from>
                  <to>
                    <xdr:col>0</xdr:col>
                    <xdr:colOff>0</xdr:colOff>
                    <xdr:row>51</xdr:row>
                    <xdr:rowOff>184150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opLeftCell="A16"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56</v>
      </c>
      <c r="B52" s="128"/>
      <c r="C52" s="128"/>
      <c r="D52" s="128"/>
      <c r="E52" s="128"/>
      <c r="F52" s="128"/>
      <c r="G52" s="128"/>
      <c r="H52" s="128"/>
      <c r="I52" s="128"/>
      <c r="J52" s="12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112"/>
  <sheetViews>
    <sheetView defaultGridColor="0" colorId="22" zoomScale="75" zoomScaleNormal="75" workbookViewId="0">
      <selection activeCell="D56" sqref="D56"/>
    </sheetView>
  </sheetViews>
  <sheetFormatPr defaultColWidth="9.84375" defaultRowHeight="15.5"/>
  <cols>
    <col min="1" max="1" width="6.84375" customWidth="1"/>
    <col min="2" max="2" width="40.84375" customWidth="1"/>
    <col min="3" max="4" width="6.84375" customWidth="1"/>
    <col min="5" max="5" width="40.84375" customWidth="1"/>
    <col min="6" max="6" width="7.84375" customWidth="1"/>
  </cols>
  <sheetData>
    <row r="1" spans="1:7" ht="15.9" customHeight="1" thickBot="1">
      <c r="A1" s="61" t="str">
        <f>'Data Sheet'!A48</f>
        <v>Annual Report of VERIZON NEW YORK INC.                                                 For the period ending DECEMBER 31, 2021</v>
      </c>
      <c r="B1" s="62"/>
      <c r="C1" s="62"/>
      <c r="D1" s="62"/>
      <c r="E1" s="62"/>
      <c r="F1" s="62"/>
      <c r="G1" s="62"/>
    </row>
    <row r="2" spans="1:7" ht="15.9" customHeight="1">
      <c r="A2" s="63"/>
      <c r="B2" s="64"/>
      <c r="C2" s="64"/>
      <c r="D2" s="64"/>
      <c r="E2" s="64"/>
      <c r="F2" s="65"/>
      <c r="G2" s="62"/>
    </row>
    <row r="3" spans="1:7" ht="15.9" customHeight="1">
      <c r="A3" s="66" t="s">
        <v>458</v>
      </c>
      <c r="B3" s="67"/>
      <c r="C3" s="67"/>
      <c r="D3" s="67"/>
      <c r="E3" s="67"/>
      <c r="F3" s="68"/>
      <c r="G3" s="62"/>
    </row>
    <row r="4" spans="1:7" ht="15.9" customHeight="1">
      <c r="A4" s="69"/>
      <c r="B4" s="62"/>
      <c r="C4" s="62"/>
      <c r="D4" s="62"/>
      <c r="E4" s="62"/>
      <c r="F4" s="70"/>
      <c r="G4" s="62"/>
    </row>
    <row r="5" spans="1:7" ht="15.9" customHeight="1">
      <c r="A5" s="71" t="s">
        <v>459</v>
      </c>
      <c r="B5" s="72" t="s">
        <v>460</v>
      </c>
      <c r="C5" s="73" t="s">
        <v>461</v>
      </c>
      <c r="D5" s="74" t="s">
        <v>459</v>
      </c>
      <c r="E5" s="73" t="s">
        <v>460</v>
      </c>
      <c r="F5" s="75" t="s">
        <v>461</v>
      </c>
      <c r="G5" s="62"/>
    </row>
    <row r="6" spans="1:7" ht="15.9" customHeight="1">
      <c r="A6" s="76" t="s">
        <v>462</v>
      </c>
      <c r="B6" s="77" t="s">
        <v>463</v>
      </c>
      <c r="C6" s="78" t="s">
        <v>464</v>
      </c>
      <c r="D6" s="79" t="s">
        <v>462</v>
      </c>
      <c r="E6" s="78" t="s">
        <v>463</v>
      </c>
      <c r="F6" s="80" t="s">
        <v>464</v>
      </c>
      <c r="G6" s="62"/>
    </row>
    <row r="7" spans="1:7" ht="15.9" customHeight="1">
      <c r="A7" s="69"/>
      <c r="B7" s="81" t="s">
        <v>2403</v>
      </c>
      <c r="C7" s="62"/>
      <c r="D7" s="82">
        <v>36</v>
      </c>
      <c r="E7" s="62" t="s">
        <v>3445</v>
      </c>
      <c r="F7" s="83">
        <v>58</v>
      </c>
      <c r="G7" s="62"/>
    </row>
    <row r="8" spans="1:7" ht="15.9" customHeight="1">
      <c r="A8" s="84">
        <v>1</v>
      </c>
      <c r="B8" s="85" t="s">
        <v>465</v>
      </c>
      <c r="C8" s="86" t="s">
        <v>466</v>
      </c>
      <c r="D8" s="82">
        <f>D7+1</f>
        <v>37</v>
      </c>
      <c r="E8" s="62" t="s">
        <v>3446</v>
      </c>
      <c r="F8" s="1004" t="s">
        <v>3447</v>
      </c>
      <c r="G8" s="62"/>
    </row>
    <row r="9" spans="1:7" ht="15.9" customHeight="1">
      <c r="A9" s="84">
        <v>2</v>
      </c>
      <c r="B9" s="85" t="s">
        <v>467</v>
      </c>
      <c r="C9" s="86" t="s">
        <v>468</v>
      </c>
      <c r="D9" s="82">
        <v>38</v>
      </c>
      <c r="E9" s="62" t="s">
        <v>3448</v>
      </c>
      <c r="F9" s="88" t="s">
        <v>472</v>
      </c>
      <c r="G9" s="62"/>
    </row>
    <row r="10" spans="1:7" ht="15.9" customHeight="1">
      <c r="A10" s="84">
        <v>3</v>
      </c>
      <c r="B10" s="85" t="s">
        <v>470</v>
      </c>
      <c r="C10" s="86" t="s">
        <v>471</v>
      </c>
      <c r="D10" s="82">
        <f>D9+1</f>
        <v>39</v>
      </c>
      <c r="E10" s="62" t="s">
        <v>3446</v>
      </c>
      <c r="F10" s="83" t="s">
        <v>475</v>
      </c>
      <c r="G10" s="62"/>
    </row>
    <row r="11" spans="1:7" ht="15.9" customHeight="1">
      <c r="A11" s="84">
        <v>4</v>
      </c>
      <c r="B11" s="85" t="s">
        <v>473</v>
      </c>
      <c r="C11" s="86" t="s">
        <v>474</v>
      </c>
      <c r="D11" s="82">
        <f>D10+1</f>
        <v>40</v>
      </c>
      <c r="E11" s="62" t="s">
        <v>3446</v>
      </c>
      <c r="F11" s="83" t="s">
        <v>478</v>
      </c>
      <c r="G11" s="62"/>
    </row>
    <row r="12" spans="1:7" ht="15.9" customHeight="1">
      <c r="A12" s="84">
        <v>5</v>
      </c>
      <c r="B12" s="85" t="s">
        <v>476</v>
      </c>
      <c r="C12" s="86" t="s">
        <v>477</v>
      </c>
      <c r="D12" s="82">
        <f>D11+1</f>
        <v>41</v>
      </c>
      <c r="E12" s="62" t="s">
        <v>2205</v>
      </c>
      <c r="F12" s="1004"/>
      <c r="G12" s="62"/>
    </row>
    <row r="13" spans="1:7" ht="15.9" customHeight="1">
      <c r="A13" s="84">
        <v>6</v>
      </c>
      <c r="B13" s="85" t="s">
        <v>2203</v>
      </c>
      <c r="C13" s="86" t="s">
        <v>2204</v>
      </c>
      <c r="D13" s="82"/>
      <c r="E13" s="62" t="s">
        <v>336</v>
      </c>
      <c r="F13" s="83" t="s">
        <v>337</v>
      </c>
      <c r="G13" s="62"/>
    </row>
    <row r="14" spans="1:7" ht="15.9" customHeight="1">
      <c r="A14" s="84">
        <v>7</v>
      </c>
      <c r="B14" s="85" t="s">
        <v>334</v>
      </c>
      <c r="C14" s="86" t="s">
        <v>335</v>
      </c>
      <c r="D14" s="82">
        <f>D12+1</f>
        <v>42</v>
      </c>
      <c r="E14" s="62" t="s">
        <v>338</v>
      </c>
      <c r="F14" s="83" t="s">
        <v>339</v>
      </c>
      <c r="G14" s="62"/>
    </row>
    <row r="15" spans="1:7" ht="15.9" customHeight="1">
      <c r="A15" s="84"/>
      <c r="B15" s="85"/>
      <c r="C15" s="89"/>
      <c r="D15" s="82">
        <f>D14+1</f>
        <v>43</v>
      </c>
      <c r="E15" s="62" t="s">
        <v>342</v>
      </c>
      <c r="F15" s="88" t="s">
        <v>343</v>
      </c>
      <c r="G15" s="62"/>
    </row>
    <row r="16" spans="1:7" ht="15.9" customHeight="1">
      <c r="A16" s="84">
        <v>8</v>
      </c>
      <c r="B16" s="85" t="s">
        <v>340</v>
      </c>
      <c r="C16" s="86" t="s">
        <v>341</v>
      </c>
      <c r="D16" s="82">
        <f>D15+1</f>
        <v>44</v>
      </c>
      <c r="E16" s="62" t="s">
        <v>344</v>
      </c>
      <c r="F16" s="88" t="s">
        <v>3449</v>
      </c>
      <c r="G16" s="62"/>
    </row>
    <row r="17" spans="1:7" ht="15.9" customHeight="1">
      <c r="A17" s="84"/>
      <c r="B17" s="85"/>
      <c r="C17" s="89"/>
      <c r="D17" s="82">
        <f>D16+1</f>
        <v>45</v>
      </c>
      <c r="E17" s="62" t="s">
        <v>346</v>
      </c>
      <c r="F17" s="88" t="s">
        <v>3450</v>
      </c>
      <c r="G17" s="62"/>
    </row>
    <row r="18" spans="1:7" ht="15.9" customHeight="1">
      <c r="A18" s="84"/>
      <c r="B18" s="81" t="s">
        <v>345</v>
      </c>
      <c r="C18" s="62"/>
      <c r="D18" s="82">
        <f>D17+1</f>
        <v>46</v>
      </c>
      <c r="E18" s="62" t="s">
        <v>348</v>
      </c>
      <c r="F18" s="88">
        <v>72</v>
      </c>
      <c r="G18" s="62"/>
    </row>
    <row r="19" spans="1:7" ht="15.9" customHeight="1">
      <c r="A19" s="84">
        <f>A16+1</f>
        <v>9</v>
      </c>
      <c r="B19" s="85" t="s">
        <v>347</v>
      </c>
      <c r="C19" s="767"/>
      <c r="D19" s="82">
        <f>D18+1</f>
        <v>47</v>
      </c>
      <c r="E19" s="62" t="s">
        <v>1156</v>
      </c>
      <c r="F19" s="91"/>
      <c r="G19" s="62"/>
    </row>
    <row r="20" spans="1:7" ht="15.9" customHeight="1">
      <c r="A20" s="84"/>
      <c r="B20" s="85" t="s">
        <v>350</v>
      </c>
      <c r="C20" s="90" t="s">
        <v>351</v>
      </c>
      <c r="D20" s="87"/>
      <c r="E20" s="62" t="s">
        <v>1157</v>
      </c>
      <c r="F20" s="88">
        <v>73</v>
      </c>
      <c r="G20" s="62"/>
    </row>
    <row r="21" spans="1:7" ht="15.9" customHeight="1">
      <c r="A21" s="84">
        <f>A19+1</f>
        <v>10</v>
      </c>
      <c r="B21" s="85" t="s">
        <v>352</v>
      </c>
      <c r="C21" s="86" t="s">
        <v>353</v>
      </c>
      <c r="D21" s="82">
        <f>D19+1</f>
        <v>48</v>
      </c>
      <c r="E21" s="62" t="s">
        <v>356</v>
      </c>
      <c r="F21" s="88">
        <v>74</v>
      </c>
      <c r="G21" s="62"/>
    </row>
    <row r="22" spans="1:7" ht="15.9" customHeight="1">
      <c r="A22" s="84">
        <f>A21+1</f>
        <v>11</v>
      </c>
      <c r="B22" s="85" t="s">
        <v>355</v>
      </c>
      <c r="C22" s="86" t="s">
        <v>3434</v>
      </c>
      <c r="D22" s="82">
        <f>D21+1</f>
        <v>49</v>
      </c>
      <c r="E22" s="62" t="s">
        <v>360</v>
      </c>
      <c r="F22" s="88">
        <v>75</v>
      </c>
      <c r="G22" s="62"/>
    </row>
    <row r="23" spans="1:7" ht="15.9" customHeight="1">
      <c r="A23" s="84">
        <f>A22+1</f>
        <v>12</v>
      </c>
      <c r="B23" s="85" t="s">
        <v>358</v>
      </c>
      <c r="C23" s="86" t="s">
        <v>359</v>
      </c>
      <c r="D23" s="82">
        <f>D22+1</f>
        <v>50</v>
      </c>
      <c r="E23" s="62" t="s">
        <v>363</v>
      </c>
      <c r="F23" s="88">
        <v>76</v>
      </c>
      <c r="G23" s="62"/>
    </row>
    <row r="24" spans="1:7" ht="15.9" customHeight="1">
      <c r="A24" s="84">
        <f>A23+1</f>
        <v>13</v>
      </c>
      <c r="B24" s="85" t="s">
        <v>362</v>
      </c>
      <c r="C24" s="86" t="s">
        <v>3435</v>
      </c>
      <c r="D24" s="82">
        <f>D23+1</f>
        <v>51</v>
      </c>
      <c r="E24" s="62" t="s">
        <v>2213</v>
      </c>
      <c r="F24" s="88"/>
      <c r="G24" s="62"/>
    </row>
    <row r="25" spans="1:7" ht="15.9" customHeight="1">
      <c r="A25" s="84">
        <f>A24+1</f>
        <v>14</v>
      </c>
      <c r="B25" s="85" t="s">
        <v>2211</v>
      </c>
      <c r="C25" s="86" t="s">
        <v>2212</v>
      </c>
      <c r="D25" s="87" t="s">
        <v>2215</v>
      </c>
      <c r="E25" s="62" t="s">
        <v>3451</v>
      </c>
      <c r="F25" s="88">
        <v>77</v>
      </c>
      <c r="G25" s="62"/>
    </row>
    <row r="26" spans="1:7" ht="15.9" customHeight="1">
      <c r="A26" s="84">
        <f>A25+1</f>
        <v>15</v>
      </c>
      <c r="B26" s="85" t="s">
        <v>2222</v>
      </c>
      <c r="C26" s="86">
        <v>26</v>
      </c>
      <c r="D26" s="82">
        <f>D24+1</f>
        <v>52</v>
      </c>
      <c r="E26" s="62" t="s">
        <v>3446</v>
      </c>
      <c r="F26" s="88">
        <v>78</v>
      </c>
      <c r="G26" s="62"/>
    </row>
    <row r="27" spans="1:7" ht="15.9" customHeight="1">
      <c r="A27" s="84" t="s">
        <v>3436</v>
      </c>
      <c r="B27" s="85" t="s">
        <v>2222</v>
      </c>
      <c r="C27" s="86">
        <v>27</v>
      </c>
      <c r="D27" s="82">
        <f>D26+1</f>
        <v>53</v>
      </c>
      <c r="E27" s="62" t="s">
        <v>3452</v>
      </c>
      <c r="F27" s="88" t="s">
        <v>3453</v>
      </c>
      <c r="G27" s="62"/>
    </row>
    <row r="28" spans="1:7" ht="15.9" customHeight="1">
      <c r="A28" s="84">
        <v>16</v>
      </c>
      <c r="B28" s="85" t="s">
        <v>2222</v>
      </c>
      <c r="C28" s="1003">
        <v>28</v>
      </c>
      <c r="D28" s="82">
        <f>D27+1</f>
        <v>54</v>
      </c>
      <c r="E28" s="62" t="s">
        <v>2219</v>
      </c>
      <c r="F28" s="88" t="s">
        <v>3454</v>
      </c>
      <c r="G28" s="62"/>
    </row>
    <row r="29" spans="1:7" ht="15.9" customHeight="1">
      <c r="A29" s="84">
        <f t="shared" ref="A29:A36" si="0">A28+1</f>
        <v>17</v>
      </c>
      <c r="B29" s="85" t="s">
        <v>2222</v>
      </c>
      <c r="C29" s="86" t="s">
        <v>2223</v>
      </c>
      <c r="D29" s="82">
        <f>D28+1</f>
        <v>55</v>
      </c>
      <c r="E29" s="62" t="s">
        <v>2221</v>
      </c>
      <c r="F29" s="91"/>
      <c r="G29" s="62"/>
    </row>
    <row r="30" spans="1:7" ht="15.9" customHeight="1">
      <c r="A30" s="84">
        <f t="shared" si="0"/>
        <v>18</v>
      </c>
      <c r="B30" s="85" t="s">
        <v>2225</v>
      </c>
      <c r="C30" s="90" t="s">
        <v>3437</v>
      </c>
      <c r="D30" s="82"/>
      <c r="E30" s="62" t="s">
        <v>2224</v>
      </c>
      <c r="F30" s="88" t="s">
        <v>3455</v>
      </c>
      <c r="G30" s="62"/>
    </row>
    <row r="31" spans="1:7" ht="15.9" customHeight="1">
      <c r="A31" s="84">
        <f t="shared" si="0"/>
        <v>19</v>
      </c>
      <c r="B31" s="85" t="s">
        <v>2227</v>
      </c>
      <c r="C31" s="90" t="s">
        <v>2228</v>
      </c>
      <c r="D31" s="82">
        <f>D29+1</f>
        <v>56</v>
      </c>
      <c r="E31" s="62" t="s">
        <v>2226</v>
      </c>
      <c r="F31" s="88" t="s">
        <v>3456</v>
      </c>
      <c r="G31" s="62"/>
    </row>
    <row r="32" spans="1:7" ht="15.9" customHeight="1">
      <c r="A32" s="84">
        <f t="shared" si="0"/>
        <v>20</v>
      </c>
      <c r="B32" s="85" t="s">
        <v>2231</v>
      </c>
      <c r="C32" s="90" t="s">
        <v>3289</v>
      </c>
      <c r="D32" s="82">
        <f>D31+1</f>
        <v>57</v>
      </c>
      <c r="E32" s="62" t="s">
        <v>2229</v>
      </c>
      <c r="F32" s="88">
        <v>89</v>
      </c>
      <c r="G32" s="62"/>
    </row>
    <row r="33" spans="1:7" ht="15.9" customHeight="1">
      <c r="A33" s="84">
        <f t="shared" si="0"/>
        <v>21</v>
      </c>
      <c r="B33" s="85" t="s">
        <v>2222</v>
      </c>
      <c r="C33" s="767">
        <v>36</v>
      </c>
      <c r="D33" s="82">
        <f>D32+1</f>
        <v>58</v>
      </c>
      <c r="E33" s="62" t="s">
        <v>2222</v>
      </c>
      <c r="F33" s="88">
        <v>90</v>
      </c>
      <c r="G33" s="62"/>
    </row>
    <row r="34" spans="1:7" ht="15.9" customHeight="1">
      <c r="A34" s="84">
        <f t="shared" si="0"/>
        <v>22</v>
      </c>
      <c r="B34" s="85" t="s">
        <v>2222</v>
      </c>
      <c r="C34" s="767">
        <v>37</v>
      </c>
      <c r="D34" s="82">
        <f>D33+1</f>
        <v>59</v>
      </c>
      <c r="E34" s="62" t="s">
        <v>2233</v>
      </c>
      <c r="F34" s="91"/>
      <c r="G34" s="62"/>
    </row>
    <row r="35" spans="1:7" ht="15.9" customHeight="1">
      <c r="A35" s="84">
        <f t="shared" si="0"/>
        <v>23</v>
      </c>
      <c r="B35" s="85" t="s">
        <v>2222</v>
      </c>
      <c r="C35" s="767">
        <v>38</v>
      </c>
      <c r="D35" s="82"/>
      <c r="E35" s="62" t="s">
        <v>1158</v>
      </c>
      <c r="F35" s="541"/>
      <c r="G35" s="62"/>
    </row>
    <row r="36" spans="1:7" ht="15.9" customHeight="1">
      <c r="A36" s="84">
        <f t="shared" si="0"/>
        <v>24</v>
      </c>
      <c r="B36" s="85" t="s">
        <v>1982</v>
      </c>
      <c r="C36" s="767"/>
      <c r="D36" s="82"/>
      <c r="E36" s="62" t="s">
        <v>1159</v>
      </c>
      <c r="F36" s="88">
        <v>91</v>
      </c>
      <c r="G36" s="62"/>
    </row>
    <row r="37" spans="1:7" ht="15.9" customHeight="1">
      <c r="B37" s="85" t="s">
        <v>1983</v>
      </c>
      <c r="C37" s="90" t="s">
        <v>1984</v>
      </c>
      <c r="D37" s="82"/>
      <c r="E37" s="62"/>
      <c r="F37" s="88"/>
      <c r="G37" s="62"/>
    </row>
    <row r="38" spans="1:7" ht="15.9" customHeight="1">
      <c r="A38" s="84">
        <f>A36+1</f>
        <v>25</v>
      </c>
      <c r="B38" s="85" t="s">
        <v>2222</v>
      </c>
      <c r="C38" s="90" t="s">
        <v>1986</v>
      </c>
      <c r="D38" s="82"/>
      <c r="E38" s="62"/>
      <c r="F38" s="91"/>
      <c r="G38" s="62"/>
    </row>
    <row r="39" spans="1:7" ht="15.9" customHeight="1">
      <c r="A39" s="84">
        <f>A38+1</f>
        <v>26</v>
      </c>
      <c r="B39" s="85" t="s">
        <v>2222</v>
      </c>
      <c r="C39" s="90" t="s">
        <v>1987</v>
      </c>
      <c r="D39" s="93"/>
      <c r="E39" s="62"/>
      <c r="F39" s="91"/>
      <c r="G39" s="62"/>
    </row>
    <row r="40" spans="1:7" ht="15.9" customHeight="1">
      <c r="A40" s="84">
        <f>A39+1</f>
        <v>27</v>
      </c>
      <c r="B40" s="85" t="s">
        <v>3438</v>
      </c>
      <c r="C40" s="90" t="s">
        <v>1988</v>
      </c>
      <c r="D40" s="93"/>
      <c r="E40" s="94" t="s">
        <v>1981</v>
      </c>
      <c r="F40" s="91"/>
      <c r="G40" s="69"/>
    </row>
    <row r="41" spans="1:7" ht="15.9" customHeight="1">
      <c r="A41" s="84">
        <f>A40+1</f>
        <v>28</v>
      </c>
      <c r="B41" s="85" t="s">
        <v>1989</v>
      </c>
      <c r="C41" s="767"/>
      <c r="D41" s="82">
        <v>60</v>
      </c>
      <c r="E41" s="62" t="s">
        <v>3446</v>
      </c>
      <c r="F41" s="88">
        <v>92</v>
      </c>
      <c r="G41" s="62"/>
    </row>
    <row r="42" spans="1:7" ht="15.9" customHeight="1">
      <c r="A42" s="92"/>
      <c r="B42" s="85" t="s">
        <v>3439</v>
      </c>
      <c r="C42" s="90" t="s">
        <v>3440</v>
      </c>
      <c r="D42" s="82">
        <f>D41+1</f>
        <v>61</v>
      </c>
      <c r="E42" s="62" t="s">
        <v>1985</v>
      </c>
      <c r="F42" s="88">
        <v>93</v>
      </c>
      <c r="G42" s="62"/>
    </row>
    <row r="43" spans="1:7" ht="15.9" customHeight="1">
      <c r="A43" s="84">
        <f>A41+1</f>
        <v>29</v>
      </c>
      <c r="B43" s="85" t="s">
        <v>2222</v>
      </c>
      <c r="C43" s="767">
        <v>48</v>
      </c>
      <c r="D43" s="82">
        <f>D42+1</f>
        <v>62</v>
      </c>
      <c r="E43" s="62" t="s">
        <v>3446</v>
      </c>
      <c r="F43" s="88">
        <v>94</v>
      </c>
      <c r="G43" s="62"/>
    </row>
    <row r="44" spans="1:7" ht="15.9" customHeight="1">
      <c r="A44" s="84" t="s">
        <v>3441</v>
      </c>
      <c r="B44" s="85" t="s">
        <v>2222</v>
      </c>
      <c r="C44" s="90" t="s">
        <v>2261</v>
      </c>
      <c r="D44" s="82">
        <f>D43+1</f>
        <v>63</v>
      </c>
      <c r="E44" s="62" t="s">
        <v>3446</v>
      </c>
      <c r="F44" s="88">
        <v>95</v>
      </c>
      <c r="G44" s="62"/>
    </row>
    <row r="45" spans="1:7" ht="15.9" customHeight="1">
      <c r="A45" s="92">
        <f>A43+1</f>
        <v>30</v>
      </c>
      <c r="B45" s="85" t="s">
        <v>3442</v>
      </c>
      <c r="C45" s="86" t="s">
        <v>3443</v>
      </c>
      <c r="D45" s="82">
        <f>D44+1</f>
        <v>64</v>
      </c>
      <c r="E45" s="62" t="s">
        <v>3446</v>
      </c>
      <c r="F45" s="88">
        <v>96</v>
      </c>
      <c r="G45" s="62"/>
    </row>
    <row r="46" spans="1:7" ht="15.9" customHeight="1">
      <c r="A46" s="84">
        <f>A45+1</f>
        <v>31</v>
      </c>
      <c r="B46" s="85" t="s">
        <v>2262</v>
      </c>
      <c r="C46" s="86" t="s">
        <v>3444</v>
      </c>
      <c r="D46" s="82">
        <v>65</v>
      </c>
      <c r="E46" s="62" t="s">
        <v>789</v>
      </c>
      <c r="F46" s="91"/>
      <c r="G46" s="62"/>
    </row>
    <row r="47" spans="1:7" ht="15.9" customHeight="1">
      <c r="A47" s="84">
        <f>A46+1</f>
        <v>32</v>
      </c>
      <c r="B47" s="85" t="s">
        <v>1990</v>
      </c>
      <c r="C47" s="90" t="s">
        <v>1991</v>
      </c>
      <c r="D47" s="87"/>
      <c r="E47" s="62" t="s">
        <v>790</v>
      </c>
      <c r="F47" s="88">
        <v>97</v>
      </c>
      <c r="G47" s="62"/>
    </row>
    <row r="48" spans="1:7" ht="15.9" customHeight="1">
      <c r="A48" s="84">
        <f>A47+1</f>
        <v>33</v>
      </c>
      <c r="B48" s="85" t="s">
        <v>1992</v>
      </c>
      <c r="C48" s="86" t="s">
        <v>1993</v>
      </c>
      <c r="D48" s="87"/>
      <c r="E48" s="62"/>
      <c r="F48" s="88"/>
      <c r="G48" s="62"/>
    </row>
    <row r="49" spans="1:7" ht="15.9" customHeight="1">
      <c r="A49" s="84">
        <f>A48+1</f>
        <v>34</v>
      </c>
      <c r="B49" s="85" t="s">
        <v>2222</v>
      </c>
      <c r="C49" s="90" t="s">
        <v>1994</v>
      </c>
      <c r="D49" s="87"/>
      <c r="E49" s="62"/>
      <c r="F49" s="88"/>
      <c r="G49" s="62"/>
    </row>
    <row r="50" spans="1:7" ht="15.9" customHeight="1">
      <c r="A50" s="84">
        <f>A49+1</f>
        <v>35</v>
      </c>
      <c r="B50" s="85" t="s">
        <v>2222</v>
      </c>
      <c r="C50" s="90" t="s">
        <v>1995</v>
      </c>
      <c r="D50" s="87"/>
      <c r="E50" s="62"/>
      <c r="F50" s="88"/>
      <c r="G50" s="62"/>
    </row>
    <row r="51" spans="1:7" ht="15.9" customHeight="1" thickBot="1">
      <c r="A51" s="95"/>
      <c r="B51" s="96"/>
      <c r="C51" s="97"/>
      <c r="D51" s="98"/>
      <c r="E51" s="99"/>
      <c r="F51" s="100"/>
      <c r="G51" s="62"/>
    </row>
    <row r="52" spans="1:7" ht="15.9" customHeight="1">
      <c r="A52" s="62"/>
      <c r="B52" s="62"/>
      <c r="C52" s="62"/>
      <c r="D52" s="62"/>
      <c r="E52" s="62"/>
      <c r="F52" s="90" t="s">
        <v>1996</v>
      </c>
      <c r="G52" s="62"/>
    </row>
    <row r="53" spans="1:7" ht="15.9" customHeight="1">
      <c r="A53" s="62"/>
      <c r="B53" s="62"/>
      <c r="C53" s="62"/>
      <c r="D53" s="62"/>
      <c r="E53" s="62"/>
      <c r="F53" s="62"/>
      <c r="G53" s="62"/>
    </row>
    <row r="68" spans="1:7">
      <c r="A68" s="89"/>
      <c r="B68" s="62"/>
      <c r="C68" s="62"/>
      <c r="D68" s="89"/>
      <c r="E68" s="62"/>
      <c r="F68" s="89"/>
      <c r="G68" s="62"/>
    </row>
    <row r="69" spans="1:7">
      <c r="A69" s="62"/>
      <c r="B69" s="62"/>
      <c r="C69" s="62"/>
      <c r="D69" s="62"/>
      <c r="E69" s="62"/>
      <c r="F69" s="62"/>
      <c r="G69" s="62"/>
    </row>
    <row r="70" spans="1:7">
      <c r="A70" s="62"/>
      <c r="B70" s="62"/>
      <c r="C70" s="62"/>
      <c r="D70" s="62"/>
      <c r="E70" s="62"/>
      <c r="F70" s="62"/>
      <c r="G70" s="62"/>
    </row>
    <row r="71" spans="1:7">
      <c r="A71" s="62"/>
      <c r="B71" s="62"/>
      <c r="C71" s="62"/>
      <c r="D71" s="89"/>
      <c r="E71" s="62"/>
      <c r="F71" s="89"/>
      <c r="G71" s="62"/>
    </row>
    <row r="72" spans="1:7">
      <c r="A72" s="89"/>
      <c r="B72" s="62"/>
      <c r="C72" s="89"/>
      <c r="D72" s="89"/>
      <c r="E72" s="62"/>
      <c r="F72" s="89"/>
      <c r="G72" s="62"/>
    </row>
    <row r="73" spans="1:7">
      <c r="A73" s="89"/>
      <c r="B73" s="62"/>
      <c r="C73" s="62"/>
      <c r="D73" s="89"/>
      <c r="E73" s="62"/>
      <c r="F73" s="89"/>
      <c r="G73" s="62"/>
    </row>
    <row r="74" spans="1:7">
      <c r="A74" s="89"/>
      <c r="B74" s="62"/>
      <c r="C74" s="89"/>
      <c r="D74" s="62"/>
      <c r="E74" s="62"/>
      <c r="F74" s="62"/>
      <c r="G74" s="62"/>
    </row>
    <row r="75" spans="1:7">
      <c r="A75" s="89"/>
      <c r="B75" s="62"/>
      <c r="C75" s="89"/>
      <c r="D75" s="62"/>
      <c r="E75" s="62"/>
      <c r="F75" s="62"/>
      <c r="G75" s="62"/>
    </row>
    <row r="76" spans="1:7">
      <c r="A76" s="89"/>
      <c r="B76" s="62"/>
      <c r="C76" s="62"/>
      <c r="D76" s="62"/>
      <c r="E76" s="62"/>
      <c r="F76" s="62"/>
      <c r="G76" s="62"/>
    </row>
    <row r="77" spans="1:7">
      <c r="A77" s="62"/>
      <c r="B77" s="62"/>
      <c r="C77" s="89"/>
      <c r="D77" s="62"/>
      <c r="E77" s="62"/>
      <c r="F77" s="62"/>
      <c r="G77" s="62"/>
    </row>
    <row r="78" spans="1:7">
      <c r="A78" s="89"/>
      <c r="B78" s="62"/>
      <c r="C78" s="89"/>
      <c r="D78" s="62"/>
      <c r="E78" s="62"/>
      <c r="F78" s="62"/>
      <c r="G78" s="62"/>
    </row>
    <row r="79" spans="1:7">
      <c r="A79" s="89"/>
      <c r="B79" s="62"/>
      <c r="C79" s="89"/>
      <c r="D79" s="62"/>
      <c r="E79" s="62"/>
      <c r="F79" s="62"/>
      <c r="G79" s="62"/>
    </row>
    <row r="80" spans="1:7">
      <c r="A80" s="89"/>
      <c r="B80" s="62"/>
      <c r="C80" s="62"/>
      <c r="D80" s="62"/>
      <c r="E80" s="62"/>
      <c r="F80" s="62"/>
      <c r="G80" s="62"/>
    </row>
    <row r="81" spans="1:7">
      <c r="A81" s="62"/>
      <c r="B81" s="62"/>
      <c r="C81" s="89"/>
      <c r="D81" s="62"/>
      <c r="E81" s="62"/>
      <c r="F81" s="62"/>
      <c r="G81" s="62"/>
    </row>
    <row r="82" spans="1:7">
      <c r="A82" s="89"/>
      <c r="B82" s="62"/>
      <c r="C82" s="89"/>
      <c r="D82" s="62"/>
      <c r="E82" s="62"/>
      <c r="F82" s="62"/>
      <c r="G82" s="62"/>
    </row>
    <row r="83" spans="1:7">
      <c r="A83" s="89"/>
      <c r="B83" s="62"/>
      <c r="C83" s="89"/>
      <c r="D83" s="62"/>
      <c r="E83" s="62"/>
      <c r="F83" s="62"/>
      <c r="G83" s="62"/>
    </row>
    <row r="84" spans="1:7">
      <c r="A84" s="89"/>
      <c r="B84" s="62"/>
      <c r="C84" s="89"/>
      <c r="D84" s="62"/>
      <c r="E84" s="62"/>
      <c r="F84" s="62"/>
      <c r="G84" s="62"/>
    </row>
    <row r="85" spans="1:7">
      <c r="A85" s="89"/>
      <c r="B85" s="62"/>
      <c r="C85" s="89"/>
      <c r="D85" s="62"/>
      <c r="E85" s="62"/>
      <c r="F85" s="62"/>
      <c r="G85" s="62"/>
    </row>
    <row r="86" spans="1:7">
      <c r="A86" s="89"/>
      <c r="B86" s="62"/>
      <c r="C86" s="89"/>
      <c r="D86" s="62"/>
      <c r="E86" s="62"/>
      <c r="F86" s="62"/>
      <c r="G86" s="62"/>
    </row>
    <row r="87" spans="1:7">
      <c r="A87" s="89"/>
      <c r="B87" s="62"/>
      <c r="C87" s="89"/>
      <c r="D87" s="62"/>
      <c r="E87" s="62"/>
      <c r="F87" s="62"/>
      <c r="G87" s="62"/>
    </row>
    <row r="88" spans="1:7">
      <c r="A88" s="89"/>
      <c r="B88" s="62"/>
      <c r="C88" s="89"/>
      <c r="D88" s="62"/>
      <c r="E88" s="62"/>
      <c r="F88" s="62"/>
      <c r="G88" s="62"/>
    </row>
    <row r="89" spans="1:7">
      <c r="A89" s="89"/>
      <c r="B89" s="62"/>
      <c r="C89" s="89"/>
      <c r="D89" s="62"/>
      <c r="E89" s="62"/>
      <c r="F89" s="62"/>
      <c r="G89" s="62"/>
    </row>
    <row r="90" spans="1:7">
      <c r="A90" s="89"/>
      <c r="B90" s="62"/>
      <c r="C90" s="89"/>
      <c r="D90" s="62"/>
      <c r="E90" s="62"/>
      <c r="F90" s="62"/>
      <c r="G90" s="62"/>
    </row>
    <row r="91" spans="1:7">
      <c r="A91" s="89"/>
      <c r="B91" s="62"/>
      <c r="C91" s="62"/>
      <c r="D91" s="62"/>
      <c r="E91" s="62"/>
      <c r="F91" s="62"/>
      <c r="G91" s="62"/>
    </row>
    <row r="92" spans="1:7">
      <c r="A92" s="89"/>
      <c r="B92" s="62"/>
      <c r="C92" s="62"/>
      <c r="D92" s="62"/>
      <c r="E92" s="62"/>
      <c r="F92" s="62"/>
      <c r="G92" s="62"/>
    </row>
    <row r="93" spans="1:7">
      <c r="A93" s="62"/>
      <c r="B93" s="62"/>
      <c r="C93" s="62"/>
      <c r="D93" s="62"/>
      <c r="E93" s="62"/>
      <c r="F93" s="62"/>
      <c r="G93" s="62"/>
    </row>
    <row r="94" spans="1:7">
      <c r="A94" s="62"/>
      <c r="B94" s="62"/>
      <c r="C94" s="62"/>
      <c r="D94" s="62"/>
      <c r="E94" s="62"/>
      <c r="F94" s="62"/>
      <c r="G94" s="62"/>
    </row>
    <row r="95" spans="1:7">
      <c r="A95" s="89"/>
      <c r="B95" s="62"/>
      <c r="C95" s="89"/>
      <c r="D95" s="62"/>
      <c r="E95" s="62"/>
      <c r="F95" s="62"/>
      <c r="G95" s="62"/>
    </row>
    <row r="96" spans="1:7">
      <c r="A96" s="89"/>
      <c r="B96" s="62"/>
      <c r="C96" s="62"/>
      <c r="D96" s="62"/>
      <c r="E96" s="62"/>
      <c r="F96" s="62"/>
      <c r="G96" s="62"/>
    </row>
    <row r="97" spans="1:7">
      <c r="A97" s="62"/>
      <c r="B97" s="62"/>
      <c r="C97" s="89"/>
      <c r="D97" s="62"/>
      <c r="E97" s="62"/>
      <c r="F97" s="62"/>
      <c r="G97" s="62"/>
    </row>
    <row r="98" spans="1:7">
      <c r="A98" s="89"/>
      <c r="B98" s="62"/>
      <c r="C98" s="62"/>
      <c r="D98" s="62"/>
      <c r="E98" s="62"/>
      <c r="F98" s="62"/>
      <c r="G98" s="62"/>
    </row>
    <row r="99" spans="1:7">
      <c r="A99" s="62"/>
      <c r="B99" s="62"/>
      <c r="C99" s="62"/>
      <c r="D99" s="62"/>
      <c r="E99" s="62"/>
      <c r="F99" s="62"/>
      <c r="G99" s="62"/>
    </row>
    <row r="100" spans="1:7">
      <c r="A100" s="89"/>
      <c r="B100" s="62"/>
      <c r="C100" s="62"/>
      <c r="D100" s="62"/>
      <c r="E100" s="62"/>
      <c r="F100" s="62"/>
      <c r="G100" s="62"/>
    </row>
    <row r="101" spans="1:7">
      <c r="A101" s="89"/>
      <c r="B101" s="62"/>
      <c r="C101" s="89"/>
      <c r="D101" s="62"/>
      <c r="E101" s="62"/>
      <c r="F101" s="62"/>
      <c r="G101" s="62"/>
    </row>
    <row r="102" spans="1:7">
      <c r="A102" s="62"/>
      <c r="B102" s="62"/>
      <c r="C102" s="62"/>
      <c r="D102" s="62"/>
      <c r="E102" s="62"/>
      <c r="F102" s="62"/>
      <c r="G102" s="62"/>
    </row>
    <row r="103" spans="1:7">
      <c r="A103" s="62"/>
      <c r="B103" s="62"/>
      <c r="C103" s="62"/>
      <c r="D103" s="62"/>
      <c r="E103" s="62"/>
      <c r="F103" s="62"/>
      <c r="G103" s="62"/>
    </row>
    <row r="104" spans="1:7">
      <c r="A104" s="62"/>
      <c r="B104" s="62"/>
      <c r="C104" s="62"/>
      <c r="D104" s="62"/>
      <c r="E104" s="62"/>
      <c r="F104" s="62"/>
      <c r="G104" s="62"/>
    </row>
    <row r="105" spans="1:7">
      <c r="A105" s="89"/>
      <c r="B105" s="62"/>
      <c r="C105" s="89"/>
      <c r="D105" s="62"/>
      <c r="E105" s="62"/>
      <c r="F105" s="62"/>
      <c r="G105" s="62"/>
    </row>
    <row r="106" spans="1:7">
      <c r="A106" s="89"/>
      <c r="B106" s="62"/>
      <c r="C106" s="62"/>
      <c r="D106" s="62"/>
      <c r="E106" s="62"/>
      <c r="F106" s="62"/>
      <c r="G106" s="62"/>
    </row>
    <row r="107" spans="1:7">
      <c r="A107" s="89"/>
      <c r="B107" s="62"/>
      <c r="C107" s="62"/>
      <c r="D107" s="62"/>
      <c r="E107" s="62"/>
      <c r="F107" s="62"/>
      <c r="G107" s="62"/>
    </row>
    <row r="108" spans="1:7">
      <c r="A108" s="89"/>
      <c r="B108" s="62"/>
      <c r="C108" s="89"/>
      <c r="D108" s="62"/>
      <c r="E108" s="62"/>
      <c r="F108" s="62"/>
      <c r="G108" s="62"/>
    </row>
    <row r="109" spans="1:7">
      <c r="A109" s="89"/>
      <c r="B109" s="62"/>
      <c r="C109" s="89"/>
      <c r="D109" s="62"/>
      <c r="E109" s="62"/>
      <c r="F109" s="62"/>
      <c r="G109" s="62"/>
    </row>
    <row r="110" spans="1:7">
      <c r="A110" s="89"/>
      <c r="B110" s="62"/>
      <c r="C110" s="62"/>
      <c r="D110" s="62"/>
      <c r="E110" s="62"/>
      <c r="F110" s="62"/>
      <c r="G110" s="62"/>
    </row>
    <row r="111" spans="1:7">
      <c r="A111" s="62"/>
      <c r="B111" s="62"/>
      <c r="C111" s="89"/>
      <c r="D111" s="62"/>
      <c r="E111" s="62"/>
      <c r="F111" s="62"/>
      <c r="G111" s="62"/>
    </row>
    <row r="112" spans="1:7">
      <c r="A112" s="62"/>
      <c r="B112" s="62"/>
      <c r="C112" s="62"/>
      <c r="D112" s="62"/>
      <c r="E112" s="62"/>
      <c r="F112" s="62"/>
      <c r="G112" s="62"/>
    </row>
  </sheetData>
  <printOptions horizontalCentered="1" verticalCentered="1"/>
  <pageMargins left="0.5" right="0.5" top="0.5" bottom="0.5" header="0" footer="0"/>
  <pageSetup scale="67" orientation="portrait" r:id="rId1"/>
  <headerFooter alignWithMargins="0"/>
  <rowBreaks count="1" manualBreakCount="1">
    <brk id="53"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opLeftCell="A25"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57</v>
      </c>
      <c r="B52" s="128"/>
      <c r="C52" s="128"/>
      <c r="D52" s="128"/>
      <c r="E52" s="128"/>
      <c r="F52" s="128"/>
      <c r="G52" s="128"/>
      <c r="H52" s="128"/>
      <c r="I52" s="128"/>
      <c r="J52" s="128"/>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6"/>
  <sheetViews>
    <sheetView zoomScale="75" zoomScaleNormal="75" workbookViewId="0">
      <selection activeCell="L30" sqref="L30"/>
    </sheetView>
  </sheetViews>
  <sheetFormatPr defaultColWidth="9.84375" defaultRowHeight="15.5"/>
  <cols>
    <col min="1" max="1" width="5.84375" style="579" customWidth="1"/>
    <col min="2" max="2" width="40" style="579" customWidth="1"/>
    <col min="3" max="3" width="16.84375" style="579" customWidth="1"/>
    <col min="4" max="4" width="12.53515625" style="579" customWidth="1"/>
    <col min="5" max="5" width="15.84375" style="579" customWidth="1"/>
    <col min="6" max="6" width="12.84375" style="579" customWidth="1"/>
    <col min="7" max="7" width="14.84375" style="579" customWidth="1"/>
    <col min="8" max="8" width="16.53515625" style="579" bestFit="1" customWidth="1"/>
    <col min="9" max="13" width="14.84375" style="579" customWidth="1"/>
    <col min="14" max="14" width="9" style="579" customWidth="1"/>
    <col min="15" max="15" width="12.4609375" style="579" bestFit="1" customWidth="1"/>
    <col min="16" max="16" width="9.84375" style="579"/>
    <col min="17" max="17" width="19.15234375" style="579" bestFit="1" customWidth="1"/>
    <col min="18" max="19" width="15.3828125" style="579" bestFit="1" customWidth="1"/>
    <col min="20" max="20" width="15.84375" style="579" bestFit="1" customWidth="1"/>
    <col min="21" max="21" width="15" style="579" customWidth="1"/>
    <col min="22" max="16384" width="9.84375" style="579"/>
  </cols>
  <sheetData>
    <row r="1" spans="1:14" ht="16" thickBot="1">
      <c r="A1" s="590" t="str">
        <f>+CONAMEDATE7</f>
        <v>Annual Report of VERIZON NEW YORK INC.                                                                 For the period ending DECEMBER 31, 2021</v>
      </c>
      <c r="B1" s="590"/>
      <c r="C1" s="590"/>
      <c r="D1" s="590"/>
      <c r="E1" s="590"/>
      <c r="F1" s="590"/>
      <c r="G1" s="590"/>
      <c r="H1" s="590"/>
      <c r="I1" s="590"/>
      <c r="J1" s="590"/>
      <c r="K1" s="590"/>
      <c r="L1" s="590"/>
      <c r="M1" s="590"/>
      <c r="N1" s="590"/>
    </row>
    <row r="2" spans="1:14">
      <c r="A2" s="583"/>
      <c r="B2" s="584"/>
      <c r="C2" s="584"/>
      <c r="D2" s="584"/>
      <c r="E2" s="584"/>
      <c r="F2" s="584"/>
      <c r="G2" s="584"/>
      <c r="H2" s="584"/>
      <c r="I2" s="584"/>
      <c r="J2" s="584"/>
      <c r="K2" s="584"/>
      <c r="L2" s="584"/>
      <c r="M2" s="585"/>
      <c r="N2" s="590"/>
    </row>
    <row r="3" spans="1:14">
      <c r="A3" s="586" t="s">
        <v>2760</v>
      </c>
      <c r="B3" s="587"/>
      <c r="C3" s="587"/>
      <c r="D3" s="587"/>
      <c r="E3" s="587"/>
      <c r="F3" s="587"/>
      <c r="G3" s="587"/>
      <c r="H3" s="587"/>
      <c r="I3" s="587"/>
      <c r="J3" s="587"/>
      <c r="K3" s="587"/>
      <c r="L3" s="587"/>
      <c r="M3" s="588"/>
      <c r="N3" s="590"/>
    </row>
    <row r="4" spans="1:14">
      <c r="A4" s="589"/>
      <c r="B4" s="590"/>
      <c r="C4" s="590"/>
      <c r="D4" s="590"/>
      <c r="E4" s="590"/>
      <c r="F4" s="590"/>
      <c r="G4" s="590"/>
      <c r="H4" s="590"/>
      <c r="I4" s="590"/>
      <c r="J4" s="590"/>
      <c r="K4" s="590"/>
      <c r="L4" s="590"/>
      <c r="M4" s="591"/>
      <c r="N4" s="590"/>
    </row>
    <row r="5" spans="1:14">
      <c r="A5" s="589" t="s">
        <v>211</v>
      </c>
      <c r="B5" s="590"/>
      <c r="C5" s="590"/>
      <c r="D5" s="590"/>
      <c r="E5" s="590"/>
      <c r="F5" s="590"/>
      <c r="G5" s="590"/>
      <c r="H5" s="590"/>
      <c r="I5" s="590"/>
      <c r="J5" s="590"/>
      <c r="K5" s="590"/>
      <c r="L5" s="590"/>
      <c r="M5" s="591"/>
      <c r="N5" s="590"/>
    </row>
    <row r="6" spans="1:14">
      <c r="A6" s="589"/>
      <c r="B6" s="590"/>
      <c r="C6" s="590"/>
      <c r="D6" s="590"/>
      <c r="E6" s="590"/>
      <c r="F6" s="590"/>
      <c r="G6" s="590"/>
      <c r="H6" s="590"/>
      <c r="I6" s="590"/>
      <c r="J6" s="590"/>
      <c r="K6" s="590"/>
      <c r="L6" s="590"/>
      <c r="M6" s="591"/>
      <c r="N6" s="590"/>
    </row>
    <row r="7" spans="1:14">
      <c r="A7" s="589" t="s">
        <v>212</v>
      </c>
      <c r="B7" s="590"/>
      <c r="C7" s="590"/>
      <c r="D7" s="590"/>
      <c r="E7" s="590"/>
      <c r="F7" s="590"/>
      <c r="G7" s="590"/>
      <c r="H7" s="590"/>
      <c r="I7" s="590"/>
      <c r="J7" s="590"/>
      <c r="K7" s="590"/>
      <c r="L7" s="590"/>
      <c r="M7" s="591"/>
      <c r="N7" s="590"/>
    </row>
    <row r="8" spans="1:14">
      <c r="A8" s="589"/>
      <c r="B8" s="590"/>
      <c r="C8" s="590"/>
      <c r="D8" s="590"/>
      <c r="E8" s="590"/>
      <c r="F8" s="590"/>
      <c r="G8" s="590"/>
      <c r="H8" s="590"/>
      <c r="I8" s="590"/>
      <c r="J8" s="590"/>
      <c r="K8" s="590"/>
      <c r="L8" s="590"/>
      <c r="M8" s="591"/>
      <c r="N8" s="590"/>
    </row>
    <row r="9" spans="1:14">
      <c r="A9" s="589" t="s">
        <v>213</v>
      </c>
      <c r="B9" s="590"/>
      <c r="C9" s="590"/>
      <c r="D9" s="590"/>
      <c r="E9" s="590"/>
      <c r="F9" s="590"/>
      <c r="G9" s="590"/>
      <c r="H9" s="590"/>
      <c r="I9" s="590"/>
      <c r="J9" s="590"/>
      <c r="K9" s="590"/>
      <c r="L9" s="590"/>
      <c r="M9" s="591"/>
      <c r="N9" s="590"/>
    </row>
    <row r="10" spans="1:14">
      <c r="A10" s="589"/>
      <c r="B10" s="590"/>
      <c r="C10" s="590"/>
      <c r="D10" s="590"/>
      <c r="E10" s="590"/>
      <c r="F10" s="590"/>
      <c r="G10" s="590"/>
      <c r="H10" s="590"/>
      <c r="I10" s="590"/>
      <c r="J10" s="590"/>
      <c r="K10" s="590"/>
      <c r="L10" s="590"/>
      <c r="M10" s="591"/>
      <c r="N10" s="590"/>
    </row>
    <row r="11" spans="1:14">
      <c r="A11" s="592"/>
      <c r="B11" s="593"/>
      <c r="C11" s="594" t="s">
        <v>214</v>
      </c>
      <c r="D11" s="593"/>
      <c r="E11" s="594" t="s">
        <v>215</v>
      </c>
      <c r="F11" s="595" t="s">
        <v>216</v>
      </c>
      <c r="G11" s="596"/>
      <c r="H11" s="597" t="s">
        <v>217</v>
      </c>
      <c r="I11" s="598"/>
      <c r="J11" s="599"/>
      <c r="K11" s="597" t="s">
        <v>283</v>
      </c>
      <c r="L11" s="598"/>
      <c r="M11" s="600"/>
      <c r="N11" s="590"/>
    </row>
    <row r="12" spans="1:14">
      <c r="A12" s="601" t="s">
        <v>35</v>
      </c>
      <c r="B12" s="602" t="s">
        <v>218</v>
      </c>
      <c r="C12" s="603" t="s">
        <v>2241</v>
      </c>
      <c r="D12" s="602" t="s">
        <v>2241</v>
      </c>
      <c r="E12" s="603" t="s">
        <v>1859</v>
      </c>
      <c r="F12" s="604" t="s">
        <v>219</v>
      </c>
      <c r="G12" s="605" t="s">
        <v>1859</v>
      </c>
      <c r="H12" s="605" t="s">
        <v>220</v>
      </c>
      <c r="I12" s="604" t="s">
        <v>221</v>
      </c>
      <c r="J12" s="606" t="s">
        <v>222</v>
      </c>
      <c r="K12" s="604" t="s">
        <v>220</v>
      </c>
      <c r="L12" s="606" t="s">
        <v>222</v>
      </c>
      <c r="M12" s="607" t="s">
        <v>221</v>
      </c>
      <c r="N12" s="590"/>
    </row>
    <row r="13" spans="1:14">
      <c r="A13" s="608" t="s">
        <v>47</v>
      </c>
      <c r="B13" s="609"/>
      <c r="C13" s="610" t="s">
        <v>2244</v>
      </c>
      <c r="D13" s="611" t="s">
        <v>2245</v>
      </c>
      <c r="E13" s="610" t="s">
        <v>223</v>
      </c>
      <c r="F13" s="611" t="s">
        <v>224</v>
      </c>
      <c r="G13" s="612" t="s">
        <v>225</v>
      </c>
      <c r="H13" s="612" t="s">
        <v>226</v>
      </c>
      <c r="I13" s="611" t="s">
        <v>227</v>
      </c>
      <c r="J13" s="613" t="s">
        <v>228</v>
      </c>
      <c r="K13" s="611" t="s">
        <v>229</v>
      </c>
      <c r="L13" s="613" t="s">
        <v>230</v>
      </c>
      <c r="M13" s="614" t="s">
        <v>231</v>
      </c>
      <c r="N13" s="590"/>
    </row>
    <row r="14" spans="1:14">
      <c r="A14" s="589">
        <v>1</v>
      </c>
      <c r="B14" s="1079" t="s">
        <v>232</v>
      </c>
      <c r="C14" s="848"/>
      <c r="D14" s="1037"/>
      <c r="E14" s="848"/>
      <c r="F14" s="1037"/>
      <c r="G14" s="859"/>
      <c r="H14" s="1037"/>
      <c r="I14" s="757"/>
      <c r="J14" s="757"/>
      <c r="K14" s="1037"/>
      <c r="L14" s="1037"/>
      <c r="M14" s="916"/>
      <c r="N14" s="590"/>
    </row>
    <row r="15" spans="1:14">
      <c r="A15" s="589">
        <f>+A14+1</f>
        <v>2</v>
      </c>
      <c r="B15" s="1037"/>
      <c r="C15" s="848"/>
      <c r="D15" s="1037"/>
      <c r="E15" s="1080"/>
      <c r="F15" s="1081"/>
      <c r="G15" s="858"/>
      <c r="H15" s="1082"/>
      <c r="I15" s="856"/>
      <c r="J15" s="856"/>
      <c r="K15" s="1082"/>
      <c r="L15" s="856"/>
      <c r="M15" s="857"/>
      <c r="N15" s="590"/>
    </row>
    <row r="16" spans="1:14">
      <c r="A16" s="589">
        <f t="shared" ref="A16:A28" si="0">+A15+1</f>
        <v>3</v>
      </c>
      <c r="B16" s="1110"/>
      <c r="C16" s="1111"/>
      <c r="D16" s="1112"/>
      <c r="E16" s="1083"/>
      <c r="F16" s="1081"/>
      <c r="G16" s="863"/>
      <c r="H16" s="898"/>
      <c r="I16" s="915"/>
      <c r="J16" s="915"/>
      <c r="K16" s="915"/>
      <c r="L16" s="915"/>
      <c r="M16" s="899"/>
      <c r="N16" s="590"/>
    </row>
    <row r="17" spans="1:14">
      <c r="A17" s="589">
        <f t="shared" si="0"/>
        <v>4</v>
      </c>
      <c r="B17" s="1110"/>
      <c r="C17" s="1111"/>
      <c r="D17" s="1113"/>
      <c r="E17" s="1083"/>
      <c r="F17" s="1081"/>
      <c r="G17" s="863"/>
      <c r="H17" s="898"/>
      <c r="I17" s="915"/>
      <c r="J17" s="915"/>
      <c r="K17" s="915"/>
      <c r="L17" s="915"/>
      <c r="M17" s="899"/>
      <c r="N17" s="590"/>
    </row>
    <row r="18" spans="1:14">
      <c r="A18" s="589">
        <f t="shared" si="0"/>
        <v>5</v>
      </c>
      <c r="B18" s="1037"/>
      <c r="C18" s="848"/>
      <c r="D18" s="1037"/>
      <c r="E18" s="1083"/>
      <c r="F18" s="1081"/>
      <c r="G18" s="863"/>
      <c r="H18" s="898"/>
      <c r="I18" s="915"/>
      <c r="J18" s="915"/>
      <c r="K18" s="898"/>
      <c r="L18" s="898"/>
      <c r="M18" s="899"/>
      <c r="N18" s="590"/>
    </row>
    <row r="19" spans="1:14">
      <c r="A19" s="589">
        <f t="shared" si="0"/>
        <v>6</v>
      </c>
      <c r="B19" s="1037"/>
      <c r="C19" s="848"/>
      <c r="D19" s="1037"/>
      <c r="E19" s="1083"/>
      <c r="F19" s="1081"/>
      <c r="G19" s="863"/>
      <c r="H19" s="898"/>
      <c r="I19" s="915"/>
      <c r="J19" s="915"/>
      <c r="K19" s="898"/>
      <c r="L19" s="898"/>
      <c r="M19" s="899"/>
      <c r="N19" s="590"/>
    </row>
    <row r="20" spans="1:14">
      <c r="A20" s="589">
        <f t="shared" si="0"/>
        <v>7</v>
      </c>
      <c r="B20" s="617" t="s">
        <v>46</v>
      </c>
      <c r="C20" s="590"/>
      <c r="D20" s="618"/>
      <c r="E20" s="619">
        <v>0</v>
      </c>
      <c r="F20" s="620"/>
      <c r="G20" s="621"/>
      <c r="H20" s="622"/>
      <c r="I20" s="623"/>
      <c r="J20" s="623"/>
      <c r="K20" s="622"/>
      <c r="L20" s="622"/>
      <c r="M20" s="624"/>
      <c r="N20" s="590"/>
    </row>
    <row r="21" spans="1:14">
      <c r="A21" s="589">
        <f t="shared" si="0"/>
        <v>8</v>
      </c>
      <c r="B21" s="1079" t="s">
        <v>233</v>
      </c>
      <c r="C21" s="590"/>
      <c r="D21" s="618"/>
      <c r="E21" s="590"/>
      <c r="F21" s="620"/>
      <c r="G21" s="621"/>
      <c r="H21" s="622"/>
      <c r="I21" s="623"/>
      <c r="J21" s="623"/>
      <c r="K21" s="622"/>
      <c r="L21" s="622"/>
      <c r="M21" s="624"/>
      <c r="N21" s="590"/>
    </row>
    <row r="22" spans="1:14">
      <c r="A22" s="589">
        <f t="shared" si="0"/>
        <v>9</v>
      </c>
      <c r="B22" s="1110"/>
      <c r="C22" s="1111"/>
      <c r="D22" s="1113"/>
      <c r="E22" s="1083"/>
      <c r="F22" s="1081"/>
      <c r="G22" s="863"/>
      <c r="H22" s="898"/>
      <c r="I22" s="915"/>
      <c r="J22" s="915"/>
      <c r="K22" s="915"/>
      <c r="L22" s="915"/>
      <c r="M22" s="899"/>
      <c r="N22" s="590"/>
    </row>
    <row r="23" spans="1:14">
      <c r="A23" s="589">
        <f t="shared" si="0"/>
        <v>10</v>
      </c>
      <c r="B23" s="1110"/>
      <c r="C23" s="1111"/>
      <c r="D23" s="1113"/>
      <c r="E23" s="1083"/>
      <c r="F23" s="1081"/>
      <c r="G23" s="863"/>
      <c r="H23" s="898"/>
      <c r="I23" s="915"/>
      <c r="J23" s="915"/>
      <c r="K23" s="915"/>
      <c r="L23" s="915"/>
      <c r="M23" s="899"/>
      <c r="N23" s="590"/>
    </row>
    <row r="24" spans="1:14">
      <c r="A24" s="589">
        <f t="shared" si="0"/>
        <v>11</v>
      </c>
      <c r="B24" s="1110"/>
      <c r="C24" s="1111"/>
      <c r="D24" s="1113"/>
      <c r="E24" s="1083"/>
      <c r="F24" s="1081"/>
      <c r="G24" s="863"/>
      <c r="H24" s="898"/>
      <c r="I24" s="915"/>
      <c r="J24" s="915"/>
      <c r="K24" s="915"/>
      <c r="L24" s="915"/>
      <c r="M24" s="899"/>
      <c r="N24" s="590"/>
    </row>
    <row r="25" spans="1:14">
      <c r="A25" s="589">
        <f t="shared" si="0"/>
        <v>12</v>
      </c>
      <c r="B25" s="1110" t="s">
        <v>3112</v>
      </c>
      <c r="C25" s="1111">
        <v>35892</v>
      </c>
      <c r="D25" s="1112">
        <v>46858</v>
      </c>
      <c r="E25" s="1083">
        <v>34773000</v>
      </c>
      <c r="F25" s="1081">
        <v>6.5000000000000002E-2</v>
      </c>
      <c r="G25" s="1084">
        <v>2260245</v>
      </c>
      <c r="H25" s="898">
        <v>38266.32</v>
      </c>
      <c r="I25" s="915"/>
      <c r="J25" s="915">
        <v>-57819.42</v>
      </c>
      <c r="K25" s="1085">
        <v>4780.0700000000006</v>
      </c>
      <c r="L25" s="1085">
        <v>7222.57</v>
      </c>
      <c r="M25" s="899"/>
      <c r="N25" s="590"/>
    </row>
    <row r="26" spans="1:14">
      <c r="A26" s="589">
        <f t="shared" si="0"/>
        <v>13</v>
      </c>
      <c r="B26" s="1110" t="s">
        <v>3430</v>
      </c>
      <c r="C26" s="1111">
        <v>37343</v>
      </c>
      <c r="D26" s="1113">
        <v>48305</v>
      </c>
      <c r="E26" s="1083">
        <v>108723000</v>
      </c>
      <c r="F26" s="1081">
        <v>7.3749999999999996E-2</v>
      </c>
      <c r="G26" s="1084">
        <v>8019282.8299999982</v>
      </c>
      <c r="H26" s="898">
        <v>494659.09</v>
      </c>
      <c r="I26" s="915"/>
      <c r="J26" s="915">
        <v>-698037.59</v>
      </c>
      <c r="K26" s="1085">
        <v>31109.720000000005</v>
      </c>
      <c r="L26" s="1085">
        <v>43900.450000000004</v>
      </c>
      <c r="M26" s="899"/>
      <c r="N26" s="590"/>
    </row>
    <row r="27" spans="1:14">
      <c r="A27" s="589">
        <f t="shared" si="0"/>
        <v>14</v>
      </c>
      <c r="B27" s="1110"/>
      <c r="C27" s="1111"/>
      <c r="D27" s="1112"/>
      <c r="E27" s="1083"/>
      <c r="F27" s="1081"/>
      <c r="G27" s="863"/>
      <c r="H27" s="898"/>
      <c r="I27" s="915"/>
      <c r="J27" s="915"/>
      <c r="K27" s="915"/>
      <c r="L27" s="915"/>
      <c r="M27" s="899"/>
      <c r="N27" s="590"/>
    </row>
    <row r="28" spans="1:14">
      <c r="A28" s="589">
        <f t="shared" si="0"/>
        <v>15</v>
      </c>
      <c r="B28" s="617" t="s">
        <v>46</v>
      </c>
      <c r="C28" s="590"/>
      <c r="D28" s="618"/>
      <c r="E28" s="619">
        <f>SUM(E25:E27)</f>
        <v>143496000</v>
      </c>
      <c r="F28" s="620"/>
      <c r="G28" s="621"/>
      <c r="H28" s="622"/>
      <c r="I28" s="623"/>
      <c r="J28" s="623"/>
      <c r="K28" s="622"/>
      <c r="L28" s="622"/>
      <c r="M28" s="624"/>
      <c r="N28" s="590"/>
    </row>
    <row r="29" spans="1:14">
      <c r="A29" s="602"/>
      <c r="B29" s="618"/>
      <c r="C29" s="618"/>
      <c r="D29" s="618"/>
      <c r="E29" s="618"/>
      <c r="F29" s="620"/>
      <c r="G29" s="622"/>
      <c r="H29" s="622"/>
      <c r="I29" s="622"/>
      <c r="J29" s="622"/>
      <c r="K29" s="622"/>
      <c r="L29" s="622"/>
      <c r="M29" s="624"/>
      <c r="N29" s="590"/>
    </row>
    <row r="30" spans="1:14">
      <c r="A30" s="589">
        <f>+A28+1</f>
        <v>16</v>
      </c>
      <c r="B30" s="1079" t="s">
        <v>234</v>
      </c>
      <c r="C30" s="848"/>
      <c r="D30" s="1037"/>
      <c r="E30" s="848"/>
      <c r="F30" s="1037"/>
      <c r="G30" s="863"/>
      <c r="H30" s="898"/>
      <c r="I30" s="915"/>
      <c r="J30" s="915"/>
      <c r="K30" s="1083"/>
      <c r="L30" s="898"/>
      <c r="M30" s="899"/>
      <c r="N30" s="590"/>
    </row>
    <row r="31" spans="1:14">
      <c r="A31" s="589">
        <f>+A30+1</f>
        <v>17</v>
      </c>
      <c r="B31" s="1037"/>
      <c r="C31" s="848"/>
      <c r="D31" s="1037"/>
      <c r="E31" s="1080"/>
      <c r="F31" s="1037"/>
      <c r="G31" s="863"/>
      <c r="H31" s="898"/>
      <c r="I31" s="915"/>
      <c r="J31" s="915"/>
      <c r="K31" s="1083"/>
      <c r="L31" s="898"/>
      <c r="M31" s="899"/>
      <c r="N31" s="590"/>
    </row>
    <row r="32" spans="1:14">
      <c r="A32" s="589">
        <f t="shared" ref="A32:A39" si="1">+A31+1</f>
        <v>18</v>
      </c>
      <c r="B32" s="1037"/>
      <c r="C32" s="848"/>
      <c r="D32" s="1037"/>
      <c r="E32" s="1083"/>
      <c r="F32" s="1037"/>
      <c r="G32" s="863"/>
      <c r="H32" s="898"/>
      <c r="I32" s="915"/>
      <c r="J32" s="915"/>
      <c r="K32" s="1083"/>
      <c r="L32" s="898"/>
      <c r="M32" s="899"/>
      <c r="N32" s="590"/>
    </row>
    <row r="33" spans="1:14">
      <c r="A33" s="589">
        <f t="shared" si="1"/>
        <v>19</v>
      </c>
      <c r="B33" s="617" t="s">
        <v>46</v>
      </c>
      <c r="C33" s="590"/>
      <c r="D33" s="618"/>
      <c r="E33" s="619">
        <v>0</v>
      </c>
      <c r="F33" s="620"/>
      <c r="G33" s="621"/>
      <c r="H33" s="622"/>
      <c r="I33" s="623"/>
      <c r="J33" s="623"/>
      <c r="K33" s="622"/>
      <c r="L33" s="622"/>
      <c r="M33" s="624"/>
      <c r="N33" s="590"/>
    </row>
    <row r="34" spans="1:14">
      <c r="A34" s="589">
        <f t="shared" si="1"/>
        <v>20</v>
      </c>
      <c r="B34" s="618"/>
      <c r="C34" s="590"/>
      <c r="D34" s="618"/>
      <c r="E34" s="590"/>
      <c r="F34" s="618"/>
      <c r="G34" s="621"/>
      <c r="H34" s="622"/>
      <c r="I34" s="623"/>
      <c r="J34" s="623"/>
      <c r="K34" s="626"/>
      <c r="L34" s="622"/>
      <c r="M34" s="624"/>
      <c r="N34" s="590"/>
    </row>
    <row r="35" spans="1:14">
      <c r="A35" s="589">
        <f t="shared" si="1"/>
        <v>21</v>
      </c>
      <c r="B35" s="1079" t="s">
        <v>235</v>
      </c>
      <c r="C35" s="848"/>
      <c r="D35" s="1037"/>
      <c r="E35" s="848"/>
      <c r="F35" s="1037"/>
      <c r="G35" s="863"/>
      <c r="H35" s="898"/>
      <c r="I35" s="915"/>
      <c r="J35" s="915"/>
      <c r="K35" s="1083"/>
      <c r="L35" s="898"/>
      <c r="M35" s="899"/>
      <c r="N35" s="590"/>
    </row>
    <row r="36" spans="1:14">
      <c r="A36" s="589">
        <f t="shared" si="1"/>
        <v>22</v>
      </c>
      <c r="B36" s="1037"/>
      <c r="C36" s="848"/>
      <c r="D36" s="1037"/>
      <c r="E36" s="1080"/>
      <c r="F36" s="1037"/>
      <c r="G36" s="863"/>
      <c r="H36" s="898"/>
      <c r="I36" s="915"/>
      <c r="J36" s="915"/>
      <c r="K36" s="1083"/>
      <c r="L36" s="898"/>
      <c r="M36" s="899"/>
      <c r="N36" s="590"/>
    </row>
    <row r="37" spans="1:14">
      <c r="A37" s="589">
        <f t="shared" si="1"/>
        <v>23</v>
      </c>
      <c r="B37" s="1037"/>
      <c r="C37" s="848"/>
      <c r="D37" s="1037"/>
      <c r="E37" s="1083"/>
      <c r="F37" s="1037"/>
      <c r="G37" s="863"/>
      <c r="H37" s="898"/>
      <c r="I37" s="915"/>
      <c r="J37" s="915"/>
      <c r="K37" s="1083"/>
      <c r="L37" s="898"/>
      <c r="M37" s="899"/>
      <c r="N37" s="590"/>
    </row>
    <row r="38" spans="1:14">
      <c r="A38" s="589">
        <f t="shared" si="1"/>
        <v>24</v>
      </c>
      <c r="B38" s="1037"/>
      <c r="C38" s="848"/>
      <c r="D38" s="1037"/>
      <c r="E38" s="1083"/>
      <c r="F38" s="1037"/>
      <c r="G38" s="863"/>
      <c r="H38" s="898"/>
      <c r="I38" s="915"/>
      <c r="J38" s="915"/>
      <c r="K38" s="1083"/>
      <c r="L38" s="898"/>
      <c r="M38" s="899"/>
      <c r="N38" s="590"/>
    </row>
    <row r="39" spans="1:14">
      <c r="A39" s="589">
        <f t="shared" si="1"/>
        <v>25</v>
      </c>
      <c r="B39" s="617" t="s">
        <v>46</v>
      </c>
      <c r="C39" s="590"/>
      <c r="D39" s="618"/>
      <c r="E39" s="619">
        <v>0</v>
      </c>
      <c r="F39" s="620"/>
      <c r="G39" s="621"/>
      <c r="H39" s="622"/>
      <c r="I39" s="623"/>
      <c r="J39" s="623"/>
      <c r="K39" s="622"/>
      <c r="L39" s="622"/>
      <c r="M39" s="624"/>
      <c r="N39" s="590"/>
    </row>
    <row r="40" spans="1:14">
      <c r="A40" s="589"/>
      <c r="B40" s="618"/>
      <c r="C40" s="590"/>
      <c r="D40" s="618"/>
      <c r="E40" s="590"/>
      <c r="F40" s="618"/>
      <c r="G40" s="621"/>
      <c r="H40" s="622"/>
      <c r="I40" s="623"/>
      <c r="J40" s="623"/>
      <c r="K40" s="626"/>
      <c r="L40" s="622"/>
      <c r="M40" s="624"/>
      <c r="N40" s="590"/>
    </row>
    <row r="41" spans="1:14" ht="16" thickBot="1">
      <c r="A41" s="625">
        <f>+A39+1</f>
        <v>26</v>
      </c>
      <c r="B41" s="627" t="s">
        <v>2761</v>
      </c>
      <c r="C41" s="628"/>
      <c r="D41" s="629"/>
      <c r="E41" s="630">
        <v>143496000</v>
      </c>
      <c r="F41" s="1445"/>
      <c r="G41" s="1446">
        <f>SUM(G25:G40)</f>
        <v>10279527.829999998</v>
      </c>
      <c r="H41" s="2036">
        <f t="shared" ref="H41:M41" si="2">SUM(H25:H40)</f>
        <v>532925.41</v>
      </c>
      <c r="I41" s="1446">
        <f t="shared" si="2"/>
        <v>0</v>
      </c>
      <c r="J41" s="1446">
        <f t="shared" si="2"/>
        <v>-755857.01</v>
      </c>
      <c r="K41" s="1446">
        <f t="shared" si="2"/>
        <v>35889.790000000008</v>
      </c>
      <c r="L41" s="1446">
        <f t="shared" si="2"/>
        <v>51123.020000000004</v>
      </c>
      <c r="M41" s="1446">
        <f t="shared" si="2"/>
        <v>0</v>
      </c>
      <c r="N41" s="590"/>
    </row>
    <row r="42" spans="1:14">
      <c r="A42" s="631"/>
      <c r="B42" s="632"/>
      <c r="C42" s="631"/>
      <c r="D42" s="631"/>
      <c r="E42" s="889"/>
      <c r="F42" s="634"/>
      <c r="G42" s="889"/>
      <c r="H42" s="889"/>
      <c r="I42" s="889"/>
      <c r="J42" s="889"/>
      <c r="K42" s="889"/>
      <c r="L42" s="889"/>
      <c r="M42" s="633"/>
      <c r="N42" s="590"/>
    </row>
    <row r="43" spans="1:14">
      <c r="A43" s="635"/>
      <c r="B43" s="636"/>
      <c r="C43" s="637"/>
      <c r="D43" s="638"/>
      <c r="E43" s="636"/>
      <c r="F43" s="636"/>
      <c r="G43" s="763"/>
      <c r="H43" s="637"/>
      <c r="I43" s="636"/>
      <c r="J43" s="637"/>
      <c r="K43" s="636"/>
      <c r="L43" s="639"/>
      <c r="M43" s="633"/>
      <c r="N43" s="590"/>
    </row>
    <row r="44" spans="1:14">
      <c r="A44" s="640" t="s">
        <v>35</v>
      </c>
      <c r="B44" s="568"/>
      <c r="C44" s="641"/>
      <c r="D44" s="642"/>
      <c r="E44" s="570" t="s">
        <v>1164</v>
      </c>
      <c r="F44" s="570"/>
      <c r="G44" s="570"/>
      <c r="H44" s="643"/>
      <c r="I44" s="570" t="s">
        <v>1165</v>
      </c>
      <c r="J44" s="643"/>
      <c r="K44" s="570" t="s">
        <v>1166</v>
      </c>
      <c r="L44" s="571"/>
      <c r="M44" s="633"/>
      <c r="N44" s="590"/>
    </row>
    <row r="45" spans="1:14">
      <c r="A45" s="640" t="s">
        <v>47</v>
      </c>
      <c r="B45" s="568"/>
      <c r="C45" s="642"/>
      <c r="D45" s="642"/>
      <c r="E45" s="638" t="s">
        <v>552</v>
      </c>
      <c r="F45" s="638" t="s">
        <v>2762</v>
      </c>
      <c r="G45" s="637"/>
      <c r="H45" s="638" t="s">
        <v>1167</v>
      </c>
      <c r="I45" s="637"/>
      <c r="J45" s="638" t="s">
        <v>1555</v>
      </c>
      <c r="K45" s="637"/>
      <c r="L45" s="639"/>
      <c r="M45" s="633"/>
      <c r="N45" s="590"/>
    </row>
    <row r="46" spans="1:14">
      <c r="A46" s="644"/>
      <c r="B46" s="568"/>
      <c r="C46" s="642"/>
      <c r="D46" s="642"/>
      <c r="E46" s="642" t="s">
        <v>236</v>
      </c>
      <c r="F46" s="642" t="s">
        <v>2763</v>
      </c>
      <c r="G46" s="641"/>
      <c r="H46" s="642" t="s">
        <v>1168</v>
      </c>
      <c r="I46" s="641"/>
      <c r="J46" s="642" t="s">
        <v>1169</v>
      </c>
      <c r="K46" s="641"/>
      <c r="L46" s="580"/>
      <c r="M46" s="633"/>
      <c r="N46" s="590"/>
    </row>
    <row r="47" spans="1:14">
      <c r="A47" s="644"/>
      <c r="B47" s="568"/>
      <c r="C47" s="641"/>
      <c r="D47" s="642"/>
      <c r="E47" s="642" t="s">
        <v>1170</v>
      </c>
      <c r="F47" s="642" t="s">
        <v>2764</v>
      </c>
      <c r="G47" s="642" t="s">
        <v>1859</v>
      </c>
      <c r="H47" s="642" t="s">
        <v>1171</v>
      </c>
      <c r="I47" s="642" t="s">
        <v>237</v>
      </c>
      <c r="J47" s="642" t="s">
        <v>1172</v>
      </c>
      <c r="K47" s="642" t="s">
        <v>282</v>
      </c>
      <c r="L47" s="645" t="s">
        <v>1173</v>
      </c>
      <c r="M47" s="633"/>
      <c r="N47" s="590"/>
    </row>
    <row r="48" spans="1:14">
      <c r="A48" s="644"/>
      <c r="B48" s="568"/>
      <c r="C48" s="641"/>
      <c r="D48" s="642"/>
      <c r="E48" s="642"/>
      <c r="F48" s="642" t="s">
        <v>2765</v>
      </c>
      <c r="G48" s="642"/>
      <c r="H48" s="642"/>
      <c r="I48" s="642"/>
      <c r="J48" s="642"/>
      <c r="K48" s="642"/>
      <c r="L48" s="645"/>
      <c r="M48" s="633"/>
      <c r="N48" s="590"/>
    </row>
    <row r="49" spans="1:14">
      <c r="A49" s="635"/>
      <c r="B49" s="636"/>
      <c r="C49" s="637"/>
      <c r="D49" s="637"/>
      <c r="E49" s="637"/>
      <c r="F49" s="637"/>
      <c r="G49" s="637"/>
      <c r="H49" s="637"/>
      <c r="I49" s="637"/>
      <c r="J49" s="637"/>
      <c r="K49" s="637"/>
      <c r="L49" s="639"/>
      <c r="M49" s="633"/>
      <c r="N49" s="590"/>
    </row>
    <row r="50" spans="1:14">
      <c r="A50" s="644">
        <f>+A41+1</f>
        <v>27</v>
      </c>
      <c r="B50" s="646" t="s">
        <v>1174</v>
      </c>
      <c r="C50" s="1086"/>
      <c r="D50" s="641"/>
      <c r="E50" s="641"/>
      <c r="F50" s="641"/>
      <c r="G50" s="641"/>
      <c r="H50" s="641"/>
      <c r="I50" s="641"/>
      <c r="J50" s="641"/>
      <c r="K50" s="641"/>
      <c r="L50" s="580"/>
      <c r="M50" s="633"/>
      <c r="N50" s="590"/>
    </row>
    <row r="51" spans="1:14">
      <c r="A51" s="644"/>
      <c r="B51" s="568"/>
      <c r="C51" s="1086"/>
      <c r="D51" s="641"/>
      <c r="E51" s="1087">
        <v>1</v>
      </c>
      <c r="F51" s="1086" t="s">
        <v>2968</v>
      </c>
      <c r="G51" s="1114">
        <v>1000010</v>
      </c>
      <c r="H51" s="1114">
        <v>9096908097.0900002</v>
      </c>
      <c r="I51" s="647"/>
      <c r="J51" s="641"/>
      <c r="K51" s="641"/>
      <c r="L51" s="580"/>
      <c r="M51" s="633"/>
      <c r="N51" s="590"/>
    </row>
    <row r="52" spans="1:14">
      <c r="A52" s="648">
        <f>+A50+1</f>
        <v>28</v>
      </c>
      <c r="B52" s="568"/>
      <c r="C52" s="1086"/>
      <c r="D52" s="1087"/>
      <c r="E52" s="1087"/>
      <c r="F52" s="1086"/>
      <c r="G52" s="1088"/>
      <c r="H52" s="1088"/>
      <c r="I52" s="1087"/>
      <c r="J52" s="1088"/>
      <c r="K52" s="1088"/>
      <c r="L52" s="1089"/>
      <c r="M52" s="633"/>
      <c r="N52" s="590"/>
    </row>
    <row r="53" spans="1:14">
      <c r="A53" s="648">
        <f>+A52+1</f>
        <v>29</v>
      </c>
      <c r="B53" s="568"/>
      <c r="C53" s="1086"/>
      <c r="D53" s="1087"/>
      <c r="E53" s="1087"/>
      <c r="F53" s="1086"/>
      <c r="G53" s="1087"/>
      <c r="H53" s="1087"/>
      <c r="I53" s="1087"/>
      <c r="J53" s="1087"/>
      <c r="K53" s="1087"/>
      <c r="L53" s="1090"/>
      <c r="M53" s="633"/>
      <c r="N53" s="590"/>
    </row>
    <row r="54" spans="1:14">
      <c r="A54" s="648">
        <f>+A53+1</f>
        <v>30</v>
      </c>
      <c r="B54" s="568"/>
      <c r="C54" s="1086"/>
      <c r="D54" s="1087"/>
      <c r="E54" s="1087"/>
      <c r="F54" s="1086"/>
      <c r="G54" s="1087"/>
      <c r="H54" s="1087"/>
      <c r="I54" s="1087"/>
      <c r="J54" s="1087"/>
      <c r="K54" s="1087"/>
      <c r="L54" s="1090"/>
      <c r="M54" s="633"/>
      <c r="N54" s="590"/>
    </row>
    <row r="55" spans="1:14">
      <c r="A55" s="648">
        <f>+A54+1</f>
        <v>31</v>
      </c>
      <c r="B55" s="568"/>
      <c r="C55" s="649" t="s">
        <v>1175</v>
      </c>
      <c r="D55" s="650"/>
      <c r="E55" s="758">
        <v>0</v>
      </c>
      <c r="F55" s="651"/>
      <c r="G55" s="758">
        <v>1000010</v>
      </c>
      <c r="H55" s="758">
        <v>9096908097.0900002</v>
      </c>
      <c r="I55" s="650">
        <v>0</v>
      </c>
      <c r="J55" s="652">
        <v>0</v>
      </c>
      <c r="K55" s="652">
        <v>0</v>
      </c>
      <c r="L55" s="653">
        <v>0</v>
      </c>
      <c r="M55" s="633"/>
      <c r="N55" s="590"/>
    </row>
    <row r="56" spans="1:14">
      <c r="A56" s="654"/>
      <c r="B56" s="636"/>
      <c r="C56" s="637"/>
      <c r="D56" s="637"/>
      <c r="E56" s="637"/>
      <c r="F56" s="641"/>
      <c r="G56" s="637"/>
      <c r="H56" s="637"/>
      <c r="I56" s="637"/>
      <c r="J56" s="637"/>
      <c r="K56" s="637"/>
      <c r="L56" s="639"/>
      <c r="M56" s="633"/>
      <c r="N56" s="590"/>
    </row>
    <row r="57" spans="1:14">
      <c r="A57" s="648">
        <f>+A55+1</f>
        <v>32</v>
      </c>
      <c r="B57" s="646" t="s">
        <v>1176</v>
      </c>
      <c r="C57" s="1091"/>
      <c r="D57" s="641"/>
      <c r="E57" s="641"/>
      <c r="F57" s="641"/>
      <c r="G57" s="641"/>
      <c r="H57" s="641"/>
      <c r="I57" s="641"/>
      <c r="J57" s="641"/>
      <c r="K57" s="641"/>
      <c r="L57" s="580"/>
      <c r="M57" s="655"/>
      <c r="N57" s="590"/>
    </row>
    <row r="58" spans="1:14">
      <c r="A58" s="648"/>
      <c r="B58" s="568"/>
      <c r="C58" s="641"/>
      <c r="D58" s="641"/>
      <c r="E58" s="647"/>
      <c r="F58" s="641"/>
      <c r="G58" s="641"/>
      <c r="H58" s="641"/>
      <c r="I58" s="647"/>
      <c r="J58" s="641"/>
      <c r="K58" s="641"/>
      <c r="L58" s="580"/>
      <c r="M58" s="633"/>
      <c r="N58" s="590"/>
    </row>
    <row r="59" spans="1:14">
      <c r="A59" s="648">
        <f>+A57+1</f>
        <v>33</v>
      </c>
      <c r="B59" s="568"/>
      <c r="C59" s="1086"/>
      <c r="D59" s="1087"/>
      <c r="E59" s="1087"/>
      <c r="F59" s="1088"/>
      <c r="G59" s="1088"/>
      <c r="H59" s="1088"/>
      <c r="I59" s="1087"/>
      <c r="J59" s="1088"/>
      <c r="K59" s="1088"/>
      <c r="L59" s="1089"/>
      <c r="M59" s="633"/>
      <c r="N59" s="590"/>
    </row>
    <row r="60" spans="1:14">
      <c r="A60" s="648">
        <f>+A59+1</f>
        <v>34</v>
      </c>
      <c r="B60" s="568"/>
      <c r="C60" s="1086"/>
      <c r="D60" s="1087"/>
      <c r="E60" s="1087"/>
      <c r="F60" s="1087"/>
      <c r="G60" s="1087"/>
      <c r="H60" s="1087"/>
      <c r="I60" s="1087"/>
      <c r="J60" s="1087"/>
      <c r="K60" s="1087"/>
      <c r="L60" s="1090"/>
      <c r="M60" s="633"/>
      <c r="N60" s="590"/>
    </row>
    <row r="61" spans="1:14">
      <c r="A61" s="648">
        <f>+A60+1</f>
        <v>35</v>
      </c>
      <c r="B61" s="568"/>
      <c r="C61" s="1086"/>
      <c r="D61" s="1087"/>
      <c r="E61" s="1087"/>
      <c r="F61" s="1087"/>
      <c r="G61" s="1087"/>
      <c r="H61" s="1087"/>
      <c r="I61" s="1087"/>
      <c r="J61" s="1087"/>
      <c r="K61" s="1087"/>
      <c r="L61" s="1090"/>
      <c r="M61" s="633"/>
      <c r="N61" s="590"/>
    </row>
    <row r="62" spans="1:14" ht="16" thickBot="1">
      <c r="A62" s="656">
        <f>+A61+1</f>
        <v>36</v>
      </c>
      <c r="B62" s="657"/>
      <c r="C62" s="658" t="s">
        <v>1177</v>
      </c>
      <c r="D62" s="659"/>
      <c r="E62" s="659">
        <v>0</v>
      </c>
      <c r="F62" s="659"/>
      <c r="G62" s="660">
        <v>0</v>
      </c>
      <c r="H62" s="660">
        <v>0</v>
      </c>
      <c r="I62" s="659">
        <v>0</v>
      </c>
      <c r="J62" s="660">
        <v>0</v>
      </c>
      <c r="K62" s="659">
        <v>0</v>
      </c>
      <c r="L62" s="659">
        <v>0</v>
      </c>
      <c r="M62" s="633"/>
      <c r="N62" s="590"/>
    </row>
    <row r="63" spans="1:14">
      <c r="A63" s="661"/>
      <c r="B63" s="618"/>
      <c r="C63" s="590"/>
      <c r="D63" s="618"/>
      <c r="E63" s="590"/>
      <c r="F63" s="631"/>
      <c r="G63" s="655"/>
      <c r="H63" s="655"/>
      <c r="I63" s="655"/>
      <c r="J63" s="655"/>
      <c r="K63" s="655"/>
      <c r="L63" s="1089"/>
      <c r="M63" s="633"/>
      <c r="N63" s="590"/>
    </row>
    <row r="64" spans="1:14" ht="16" thickBot="1">
      <c r="A64" s="662">
        <f>+A62+1</f>
        <v>37</v>
      </c>
      <c r="B64" s="627" t="s">
        <v>2766</v>
      </c>
      <c r="C64" s="628"/>
      <c r="D64" s="629"/>
      <c r="E64" s="659">
        <f>+E41+Sch.11!E114</f>
        <v>-7301777203.0400028</v>
      </c>
      <c r="F64" s="630"/>
      <c r="G64" s="630"/>
      <c r="H64" s="630"/>
      <c r="I64" s="630"/>
      <c r="J64" s="630"/>
      <c r="K64" s="630"/>
      <c r="L64" s="663"/>
      <c r="M64" s="633"/>
      <c r="N64" s="590"/>
    </row>
    <row r="65" spans="1:14" ht="16" thickBot="1">
      <c r="A65" s="631"/>
      <c r="B65" s="632"/>
      <c r="C65" s="631"/>
      <c r="D65" s="631"/>
      <c r="E65" s="633"/>
      <c r="F65" s="633"/>
      <c r="G65" s="633"/>
      <c r="H65" s="633"/>
      <c r="I65" s="633"/>
      <c r="J65" s="633"/>
      <c r="K65" s="633"/>
      <c r="L65" s="633"/>
      <c r="M65" s="633"/>
      <c r="N65" s="590"/>
    </row>
    <row r="66" spans="1:14" ht="18">
      <c r="A66" s="956"/>
      <c r="B66" s="664"/>
      <c r="C66" s="664"/>
      <c r="D66" s="664"/>
      <c r="E66" s="664"/>
      <c r="F66" s="664"/>
      <c r="G66" s="664"/>
      <c r="H66" s="664"/>
      <c r="I66" s="664"/>
      <c r="J66" s="664"/>
      <c r="K66" s="957"/>
      <c r="L66" s="633"/>
      <c r="M66" s="633"/>
      <c r="N66" s="590"/>
    </row>
    <row r="67" spans="1:14" ht="17.5">
      <c r="A67" s="665"/>
      <c r="B67" s="581"/>
      <c r="C67" s="581"/>
      <c r="D67" s="581"/>
      <c r="E67" s="586" t="s">
        <v>2760</v>
      </c>
      <c r="F67" s="581"/>
      <c r="G67" s="581"/>
      <c r="H67" s="581"/>
      <c r="I67" s="581"/>
      <c r="J67" s="581"/>
      <c r="K67" s="582"/>
      <c r="L67" s="633"/>
      <c r="M67" s="633"/>
      <c r="N67" s="590"/>
    </row>
    <row r="68" spans="1:14" ht="17.5">
      <c r="A68" s="958" t="s">
        <v>3374</v>
      </c>
      <c r="B68" s="666"/>
      <c r="C68" s="666"/>
      <c r="D68" s="666"/>
      <c r="E68" s="666"/>
      <c r="F68" s="666"/>
      <c r="G68" s="666"/>
      <c r="H68" s="666"/>
      <c r="I68" s="666"/>
      <c r="J68" s="666"/>
      <c r="K68" s="667"/>
      <c r="L68" s="633"/>
      <c r="M68" s="633"/>
      <c r="N68" s="590"/>
    </row>
    <row r="69" spans="1:14" ht="17.5">
      <c r="A69" s="665"/>
      <c r="B69" s="581"/>
      <c r="C69" s="581"/>
      <c r="D69" s="581"/>
      <c r="E69" s="581"/>
      <c r="F69" s="581"/>
      <c r="G69" s="581"/>
      <c r="H69" s="581"/>
      <c r="I69" s="581"/>
      <c r="J69" s="581"/>
      <c r="K69" s="582"/>
      <c r="L69" s="633"/>
      <c r="M69" s="633"/>
      <c r="N69" s="590"/>
    </row>
    <row r="70" spans="1:14" ht="17.5">
      <c r="A70" s="959" t="s">
        <v>1537</v>
      </c>
      <c r="B70" s="581" t="s">
        <v>3375</v>
      </c>
      <c r="C70" s="581"/>
      <c r="D70" s="581"/>
      <c r="E70" s="581"/>
      <c r="F70" s="581"/>
      <c r="G70" s="581"/>
      <c r="H70" s="581"/>
      <c r="I70" s="581"/>
      <c r="J70" s="581"/>
      <c r="K70" s="582"/>
      <c r="L70" s="633"/>
      <c r="M70" s="633"/>
      <c r="N70" s="590"/>
    </row>
    <row r="71" spans="1:14" ht="18">
      <c r="A71" s="960"/>
      <c r="B71" s="581" t="s">
        <v>3376</v>
      </c>
      <c r="C71" s="581"/>
      <c r="D71" s="581"/>
      <c r="E71" s="581"/>
      <c r="F71" s="581"/>
      <c r="G71" s="581"/>
      <c r="H71" s="581"/>
      <c r="I71" s="581"/>
      <c r="J71" s="581"/>
      <c r="K71" s="582"/>
      <c r="L71" s="633"/>
      <c r="M71" s="633"/>
      <c r="N71" s="590"/>
    </row>
    <row r="72" spans="1:14" ht="17.5">
      <c r="A72" s="959" t="s">
        <v>1543</v>
      </c>
      <c r="B72" s="581" t="s">
        <v>3377</v>
      </c>
      <c r="C72" s="581"/>
      <c r="D72" s="581"/>
      <c r="E72" s="581"/>
      <c r="F72" s="581"/>
      <c r="G72" s="581"/>
      <c r="H72" s="581"/>
      <c r="I72" s="581"/>
      <c r="J72" s="581"/>
      <c r="K72" s="582"/>
      <c r="L72" s="633"/>
      <c r="M72" s="633"/>
      <c r="N72" s="590"/>
    </row>
    <row r="73" spans="1:14" ht="18">
      <c r="A73" s="960"/>
      <c r="B73" s="581" t="s">
        <v>3378</v>
      </c>
      <c r="C73" s="581"/>
      <c r="D73" s="581"/>
      <c r="E73" s="581"/>
      <c r="F73" s="581"/>
      <c r="G73" s="581"/>
      <c r="H73" s="581"/>
      <c r="I73" s="581"/>
      <c r="J73" s="581"/>
      <c r="K73" s="582"/>
      <c r="L73" s="633"/>
      <c r="M73" s="633"/>
      <c r="N73" s="590"/>
    </row>
    <row r="74" spans="1:14" ht="17.5">
      <c r="A74" s="959" t="s">
        <v>2332</v>
      </c>
      <c r="B74" s="581" t="s">
        <v>3379</v>
      </c>
      <c r="C74" s="581"/>
      <c r="D74" s="581"/>
      <c r="E74" s="581"/>
      <c r="F74" s="581"/>
      <c r="G74" s="581"/>
      <c r="H74" s="581"/>
      <c r="I74" s="581"/>
      <c r="J74" s="581"/>
      <c r="K74" s="582"/>
      <c r="L74" s="633"/>
      <c r="M74" s="633"/>
      <c r="N74" s="590"/>
    </row>
    <row r="75" spans="1:14" ht="18">
      <c r="A75" s="960"/>
      <c r="B75" s="581" t="s">
        <v>3380</v>
      </c>
      <c r="C75" s="581"/>
      <c r="D75" s="581"/>
      <c r="E75" s="581"/>
      <c r="F75" s="581"/>
      <c r="G75" s="581"/>
      <c r="H75" s="581"/>
      <c r="I75" s="581"/>
      <c r="J75" s="581"/>
      <c r="K75" s="582"/>
      <c r="L75" s="633"/>
      <c r="M75" s="633"/>
      <c r="N75" s="590"/>
    </row>
    <row r="76" spans="1:14" ht="17.5">
      <c r="A76" s="959" t="s">
        <v>189</v>
      </c>
      <c r="B76" s="581" t="s">
        <v>3381</v>
      </c>
      <c r="C76" s="581"/>
      <c r="D76" s="581"/>
      <c r="E76" s="581"/>
      <c r="F76" s="581"/>
      <c r="G76" s="581"/>
      <c r="H76" s="581"/>
      <c r="I76" s="581"/>
      <c r="J76" s="581"/>
      <c r="K76" s="582"/>
      <c r="L76" s="633"/>
      <c r="M76" s="633"/>
      <c r="N76" s="590"/>
    </row>
    <row r="77" spans="1:14" ht="18">
      <c r="A77" s="960"/>
      <c r="B77" s="581" t="s">
        <v>3382</v>
      </c>
      <c r="C77" s="581"/>
      <c r="D77" s="581"/>
      <c r="E77" s="581"/>
      <c r="F77" s="581"/>
      <c r="G77" s="581"/>
      <c r="H77" s="581"/>
      <c r="I77" s="581"/>
      <c r="J77" s="581"/>
      <c r="K77" s="582"/>
      <c r="L77" s="633"/>
      <c r="M77" s="633"/>
      <c r="N77" s="590"/>
    </row>
    <row r="78" spans="1:14" ht="18">
      <c r="A78" s="960"/>
      <c r="B78" s="581" t="s">
        <v>3383</v>
      </c>
      <c r="C78" s="581"/>
      <c r="D78" s="581"/>
      <c r="E78" s="581"/>
      <c r="F78" s="581"/>
      <c r="G78" s="581"/>
      <c r="H78" s="581"/>
      <c r="I78" s="581"/>
      <c r="J78" s="581"/>
      <c r="K78" s="582"/>
      <c r="L78" s="633"/>
      <c r="M78" s="633"/>
      <c r="N78" s="590"/>
    </row>
    <row r="79" spans="1:14" ht="18">
      <c r="A79" s="960"/>
      <c r="B79" s="581" t="s">
        <v>3384</v>
      </c>
      <c r="C79" s="581"/>
      <c r="D79" s="581"/>
      <c r="E79" s="581"/>
      <c r="F79" s="581"/>
      <c r="G79" s="581"/>
      <c r="H79" s="581"/>
      <c r="I79" s="581"/>
      <c r="J79" s="581"/>
      <c r="K79" s="582"/>
      <c r="L79" s="633"/>
      <c r="M79" s="633"/>
      <c r="N79" s="590"/>
    </row>
    <row r="80" spans="1:14" ht="18">
      <c r="A80" s="960"/>
      <c r="B80" s="581" t="s">
        <v>3385</v>
      </c>
      <c r="C80" s="581"/>
      <c r="D80" s="581"/>
      <c r="E80" s="581"/>
      <c r="F80" s="581"/>
      <c r="G80" s="581"/>
      <c r="H80" s="581"/>
      <c r="I80" s="581"/>
      <c r="J80" s="581"/>
      <c r="K80" s="582"/>
      <c r="L80" s="633"/>
      <c r="M80" s="633"/>
      <c r="N80" s="590"/>
    </row>
    <row r="81" spans="1:14" ht="18">
      <c r="A81" s="960"/>
      <c r="B81" s="581" t="s">
        <v>3386</v>
      </c>
      <c r="C81" s="581"/>
      <c r="D81" s="581"/>
      <c r="E81" s="581"/>
      <c r="F81" s="581"/>
      <c r="G81" s="581"/>
      <c r="H81" s="581"/>
      <c r="I81" s="581"/>
      <c r="J81" s="581"/>
      <c r="K81" s="582"/>
      <c r="L81" s="633"/>
      <c r="M81" s="633"/>
      <c r="N81" s="590"/>
    </row>
    <row r="82" spans="1:14" ht="17.5">
      <c r="A82" s="959" t="s">
        <v>191</v>
      </c>
      <c r="B82" s="581" t="s">
        <v>3387</v>
      </c>
      <c r="C82" s="581"/>
      <c r="D82" s="581"/>
      <c r="E82" s="581"/>
      <c r="F82" s="581"/>
      <c r="G82" s="581"/>
      <c r="H82" s="581"/>
      <c r="I82" s="581"/>
      <c r="J82" s="581"/>
      <c r="K82" s="582"/>
      <c r="L82" s="633"/>
      <c r="M82" s="633"/>
      <c r="N82" s="590"/>
    </row>
    <row r="83" spans="1:14" ht="18">
      <c r="A83" s="961"/>
      <c r="B83" s="962" t="s">
        <v>3388</v>
      </c>
      <c r="C83" s="962"/>
      <c r="D83" s="962"/>
      <c r="E83" s="962"/>
      <c r="F83" s="962"/>
      <c r="G83" s="962"/>
      <c r="H83" s="962"/>
      <c r="I83" s="962"/>
      <c r="J83" s="962"/>
      <c r="K83" s="963"/>
      <c r="L83" s="633"/>
      <c r="M83" s="633"/>
      <c r="N83" s="590"/>
    </row>
    <row r="84" spans="1:14" ht="18">
      <c r="A84" s="964"/>
      <c r="B84" s="965"/>
      <c r="C84" s="965"/>
      <c r="D84" s="965"/>
      <c r="E84" s="668"/>
      <c r="F84" s="965"/>
      <c r="G84" s="965"/>
      <c r="H84" s="965"/>
      <c r="I84" s="668"/>
      <c r="J84" s="965"/>
      <c r="K84" s="966"/>
      <c r="L84" s="633"/>
      <c r="M84" s="633"/>
      <c r="N84" s="590"/>
    </row>
    <row r="85" spans="1:14" ht="18">
      <c r="A85" s="967"/>
      <c r="B85" s="581"/>
      <c r="C85" s="581"/>
      <c r="D85" s="581"/>
      <c r="E85" s="669"/>
      <c r="F85" s="666" t="s">
        <v>3389</v>
      </c>
      <c r="G85" s="666"/>
      <c r="H85" s="666"/>
      <c r="I85" s="670"/>
      <c r="J85" s="666" t="s">
        <v>3390</v>
      </c>
      <c r="K85" s="667"/>
      <c r="L85" s="633"/>
      <c r="M85" s="633"/>
      <c r="N85" s="590"/>
    </row>
    <row r="86" spans="1:14" ht="18">
      <c r="A86" s="967"/>
      <c r="B86" s="581"/>
      <c r="C86" s="581"/>
      <c r="D86" s="581"/>
      <c r="E86" s="669"/>
      <c r="F86" s="968" t="s">
        <v>3391</v>
      </c>
      <c r="G86" s="969"/>
      <c r="H86" s="668"/>
      <c r="I86" s="671"/>
      <c r="J86" s="965"/>
      <c r="K86" s="970"/>
      <c r="L86" s="633"/>
      <c r="M86" s="633"/>
      <c r="N86" s="590"/>
    </row>
    <row r="87" spans="1:14" ht="18">
      <c r="A87" s="967"/>
      <c r="B87" s="581"/>
      <c r="C87" s="581"/>
      <c r="D87" s="581"/>
      <c r="E87" s="669"/>
      <c r="F87" s="971" t="s">
        <v>3392</v>
      </c>
      <c r="G87" s="972"/>
      <c r="H87" s="669"/>
      <c r="I87" s="672"/>
      <c r="J87" s="669"/>
      <c r="K87" s="973"/>
      <c r="L87" s="633"/>
      <c r="M87" s="633"/>
      <c r="N87" s="590"/>
    </row>
    <row r="88" spans="1:14" ht="18">
      <c r="A88" s="967"/>
      <c r="B88" s="581"/>
      <c r="C88" s="581"/>
      <c r="D88" s="581"/>
      <c r="E88" s="669"/>
      <c r="F88" s="668"/>
      <c r="G88" s="671"/>
      <c r="H88" s="669"/>
      <c r="I88" s="672"/>
      <c r="J88" s="566"/>
      <c r="K88" s="974"/>
      <c r="L88" s="633"/>
      <c r="M88" s="633"/>
      <c r="N88" s="590"/>
    </row>
    <row r="89" spans="1:14" ht="18">
      <c r="A89" s="967"/>
      <c r="B89" s="581"/>
      <c r="C89" s="581"/>
      <c r="D89" s="581"/>
      <c r="E89" s="669"/>
      <c r="F89" s="669"/>
      <c r="G89" s="673" t="s">
        <v>3393</v>
      </c>
      <c r="H89" s="669"/>
      <c r="I89" s="672"/>
      <c r="J89" s="669"/>
      <c r="K89" s="973"/>
      <c r="L89" s="633"/>
      <c r="M89" s="633"/>
      <c r="N89" s="590"/>
    </row>
    <row r="90" spans="1:14" ht="17.5">
      <c r="A90" s="975"/>
      <c r="B90" s="581"/>
      <c r="C90" s="581"/>
      <c r="D90" s="581"/>
      <c r="E90" s="669"/>
      <c r="F90" s="674" t="s">
        <v>3393</v>
      </c>
      <c r="G90" s="673" t="s">
        <v>3394</v>
      </c>
      <c r="H90" s="674" t="s">
        <v>3395</v>
      </c>
      <c r="I90" s="673" t="s">
        <v>3396</v>
      </c>
      <c r="J90" s="674" t="s">
        <v>3395</v>
      </c>
      <c r="K90" s="976" t="s">
        <v>3396</v>
      </c>
      <c r="L90" s="633"/>
      <c r="M90" s="633"/>
      <c r="N90" s="590"/>
    </row>
    <row r="91" spans="1:14" ht="17.5">
      <c r="A91" s="975"/>
      <c r="B91" s="581"/>
      <c r="C91" s="581"/>
      <c r="D91" s="581"/>
      <c r="E91" s="669"/>
      <c r="F91" s="674" t="s">
        <v>3397</v>
      </c>
      <c r="G91" s="673" t="s">
        <v>236</v>
      </c>
      <c r="H91" s="674" t="s">
        <v>215</v>
      </c>
      <c r="I91" s="673" t="s">
        <v>237</v>
      </c>
      <c r="J91" s="674" t="s">
        <v>215</v>
      </c>
      <c r="K91" s="976" t="s">
        <v>237</v>
      </c>
      <c r="L91" s="633"/>
      <c r="M91" s="633"/>
      <c r="N91" s="590"/>
    </row>
    <row r="92" spans="1:14" ht="17.5">
      <c r="A92" s="977" t="s">
        <v>35</v>
      </c>
      <c r="B92" s="581"/>
      <c r="C92" s="581" t="s">
        <v>3398</v>
      </c>
      <c r="D92" s="581"/>
      <c r="E92" s="669"/>
      <c r="F92" s="674" t="s">
        <v>3399</v>
      </c>
      <c r="G92" s="673" t="s">
        <v>43</v>
      </c>
      <c r="H92" s="674" t="s">
        <v>1859</v>
      </c>
      <c r="I92" s="673" t="s">
        <v>3400</v>
      </c>
      <c r="J92" s="674" t="s">
        <v>1859</v>
      </c>
      <c r="K92" s="976" t="s">
        <v>3400</v>
      </c>
      <c r="L92" s="633"/>
      <c r="M92" s="633"/>
      <c r="N92" s="590"/>
    </row>
    <row r="93" spans="1:14" ht="17.5">
      <c r="A93" s="978" t="s">
        <v>47</v>
      </c>
      <c r="B93" s="962"/>
      <c r="C93" s="979" t="s">
        <v>462</v>
      </c>
      <c r="D93" s="962"/>
      <c r="E93" s="980"/>
      <c r="F93" s="981" t="s">
        <v>463</v>
      </c>
      <c r="G93" s="982" t="s">
        <v>464</v>
      </c>
      <c r="H93" s="981" t="s">
        <v>61</v>
      </c>
      <c r="I93" s="982" t="s">
        <v>62</v>
      </c>
      <c r="J93" s="981" t="s">
        <v>63</v>
      </c>
      <c r="K93" s="983" t="s">
        <v>64</v>
      </c>
      <c r="L93" s="633"/>
      <c r="M93" s="633"/>
      <c r="N93" s="590"/>
    </row>
    <row r="94" spans="1:14" ht="18">
      <c r="A94" s="984"/>
      <c r="B94" s="985"/>
      <c r="C94" s="985"/>
      <c r="D94" s="985"/>
      <c r="E94" s="986"/>
      <c r="F94" s="668"/>
      <c r="G94" s="671"/>
      <c r="H94" s="668"/>
      <c r="I94" s="671"/>
      <c r="J94" s="668"/>
      <c r="K94" s="970"/>
      <c r="L94" s="633"/>
      <c r="M94" s="633"/>
      <c r="N94" s="590"/>
    </row>
    <row r="95" spans="1:14" ht="17.5">
      <c r="A95" s="977">
        <v>36</v>
      </c>
      <c r="B95" s="1092"/>
      <c r="C95" s="1093"/>
      <c r="D95" s="1094"/>
      <c r="E95" s="1095"/>
      <c r="F95" s="1096"/>
      <c r="G95" s="1097"/>
      <c r="H95" s="1096"/>
      <c r="I95" s="1098"/>
      <c r="J95" s="1099"/>
      <c r="K95" s="1100"/>
      <c r="L95" s="633"/>
      <c r="M95" s="633"/>
      <c r="N95" s="590"/>
    </row>
    <row r="96" spans="1:14" ht="17.5">
      <c r="A96" s="977">
        <v>37</v>
      </c>
      <c r="B96" s="1101"/>
      <c r="C96" s="1101"/>
      <c r="D96" s="1101"/>
      <c r="E96" s="1095"/>
      <c r="F96" s="1095"/>
      <c r="G96" s="1097"/>
      <c r="H96" s="1095"/>
      <c r="I96" s="1102"/>
      <c r="J96" s="1103"/>
      <c r="K96" s="1100"/>
      <c r="L96" s="633"/>
      <c r="M96" s="633"/>
      <c r="N96" s="590"/>
    </row>
    <row r="97" spans="1:14" ht="17.5">
      <c r="A97" s="977">
        <v>38</v>
      </c>
      <c r="B97" s="1092"/>
      <c r="C97" s="1104"/>
      <c r="D97" s="1101"/>
      <c r="E97" s="1095"/>
      <c r="F97" s="1095"/>
      <c r="G97" s="1097"/>
      <c r="H97" s="1095"/>
      <c r="I97" s="1102"/>
      <c r="J97" s="1103"/>
      <c r="K97" s="1105"/>
      <c r="L97" s="633"/>
      <c r="M97" s="633"/>
      <c r="N97" s="590"/>
    </row>
    <row r="98" spans="1:14" ht="18.5" thickBot="1">
      <c r="A98" s="978">
        <v>39</v>
      </c>
      <c r="B98" s="987" t="s">
        <v>2250</v>
      </c>
      <c r="C98" s="988"/>
      <c r="D98" s="988"/>
      <c r="E98" s="989"/>
      <c r="F98" s="990" t="s">
        <v>3401</v>
      </c>
      <c r="G98" s="991" t="s">
        <v>3402</v>
      </c>
      <c r="H98" s="992">
        <v>0</v>
      </c>
      <c r="I98" s="982" t="s">
        <v>3402</v>
      </c>
      <c r="J98" s="992">
        <v>0</v>
      </c>
      <c r="K98" s="983" t="s">
        <v>2251</v>
      </c>
      <c r="L98" s="633"/>
      <c r="M98" s="633"/>
      <c r="N98" s="590"/>
    </row>
    <row r="99" spans="1:14" ht="17.5">
      <c r="A99" s="984"/>
      <c r="B99" s="668"/>
      <c r="C99" s="993" t="s">
        <v>3403</v>
      </c>
      <c r="D99" s="971"/>
      <c r="E99" s="971"/>
      <c r="F99" s="971"/>
      <c r="G99" s="971"/>
      <c r="H99" s="972"/>
      <c r="I99" s="965"/>
      <c r="J99" s="965"/>
      <c r="K99" s="966"/>
      <c r="L99" s="633"/>
      <c r="M99" s="633"/>
      <c r="N99" s="590"/>
    </row>
    <row r="100" spans="1:14" ht="17.5">
      <c r="A100" s="975"/>
      <c r="B100" s="669"/>
      <c r="C100" s="994"/>
      <c r="D100" s="668"/>
      <c r="E100" s="994"/>
      <c r="F100" s="668"/>
      <c r="G100" s="994"/>
      <c r="H100" s="668"/>
      <c r="I100" s="581"/>
      <c r="J100" s="581"/>
      <c r="K100" s="582"/>
      <c r="L100" s="633"/>
      <c r="N100" s="590"/>
    </row>
    <row r="101" spans="1:14" ht="17.5">
      <c r="A101" s="975"/>
      <c r="B101" s="669"/>
      <c r="C101" s="678" t="s">
        <v>3404</v>
      </c>
      <c r="D101" s="670"/>
      <c r="E101" s="678" t="s">
        <v>3405</v>
      </c>
      <c r="F101" s="670"/>
      <c r="G101" s="678" t="s">
        <v>3406</v>
      </c>
      <c r="H101" s="670"/>
      <c r="I101" s="581"/>
      <c r="J101" s="581"/>
      <c r="K101" s="582"/>
      <c r="L101" s="633"/>
      <c r="N101" s="590"/>
    </row>
    <row r="102" spans="1:14" ht="17.5">
      <c r="A102" s="975"/>
      <c r="B102" s="669"/>
      <c r="C102" s="678" t="s">
        <v>3407</v>
      </c>
      <c r="D102" s="670"/>
      <c r="E102" s="678" t="s">
        <v>3408</v>
      </c>
      <c r="F102" s="670"/>
      <c r="G102" s="678" t="s">
        <v>3409</v>
      </c>
      <c r="H102" s="670"/>
      <c r="I102" s="581"/>
      <c r="J102" s="581"/>
      <c r="K102" s="582"/>
      <c r="L102" s="633"/>
      <c r="N102" s="590"/>
    </row>
    <row r="103" spans="1:14" ht="17.5">
      <c r="A103" s="975"/>
      <c r="B103" s="674" t="s">
        <v>3410</v>
      </c>
      <c r="C103" s="678" t="s">
        <v>3411</v>
      </c>
      <c r="D103" s="670"/>
      <c r="E103" s="678" t="s">
        <v>3412</v>
      </c>
      <c r="F103" s="670"/>
      <c r="G103" s="678" t="s">
        <v>3413</v>
      </c>
      <c r="H103" s="670"/>
      <c r="I103" s="581"/>
      <c r="J103" s="581"/>
      <c r="K103" s="582"/>
      <c r="L103" s="633"/>
      <c r="N103" s="590"/>
    </row>
    <row r="104" spans="1:14" ht="17.5">
      <c r="A104" s="975"/>
      <c r="B104" s="674" t="s">
        <v>1532</v>
      </c>
      <c r="C104" s="995" t="s">
        <v>716</v>
      </c>
      <c r="D104" s="996"/>
      <c r="E104" s="993" t="s">
        <v>3414</v>
      </c>
      <c r="F104" s="972"/>
      <c r="G104" s="995"/>
      <c r="H104" s="996"/>
      <c r="I104" s="581"/>
      <c r="J104" s="581"/>
      <c r="K104" s="582"/>
      <c r="L104" s="633"/>
      <c r="N104" s="590"/>
    </row>
    <row r="105" spans="1:14" ht="17.5">
      <c r="A105" s="975"/>
      <c r="B105" s="674" t="s">
        <v>3415</v>
      </c>
      <c r="C105" s="671"/>
      <c r="D105" s="668"/>
      <c r="E105" s="671"/>
      <c r="F105" s="668"/>
      <c r="G105" s="671"/>
      <c r="H105" s="668"/>
      <c r="I105" s="581"/>
      <c r="J105" s="581"/>
      <c r="K105" s="582"/>
      <c r="L105" s="633"/>
      <c r="N105" s="590"/>
    </row>
    <row r="106" spans="1:14" ht="17.5">
      <c r="A106" s="977" t="s">
        <v>35</v>
      </c>
      <c r="B106" s="674" t="s">
        <v>3416</v>
      </c>
      <c r="C106" s="673" t="s">
        <v>2028</v>
      </c>
      <c r="D106" s="674" t="s">
        <v>1859</v>
      </c>
      <c r="E106" s="673" t="s">
        <v>3417</v>
      </c>
      <c r="F106" s="674" t="s">
        <v>1859</v>
      </c>
      <c r="G106" s="673" t="s">
        <v>3417</v>
      </c>
      <c r="H106" s="674" t="s">
        <v>1859</v>
      </c>
      <c r="I106" s="581"/>
      <c r="J106" s="997" t="s">
        <v>3418</v>
      </c>
      <c r="K106" s="582"/>
      <c r="N106" s="590"/>
    </row>
    <row r="107" spans="1:14" ht="17.5">
      <c r="A107" s="978" t="s">
        <v>47</v>
      </c>
      <c r="B107" s="998" t="s">
        <v>65</v>
      </c>
      <c r="C107" s="982" t="s">
        <v>66</v>
      </c>
      <c r="D107" s="981" t="s">
        <v>67</v>
      </c>
      <c r="E107" s="982" t="s">
        <v>68</v>
      </c>
      <c r="F107" s="981" t="s">
        <v>69</v>
      </c>
      <c r="G107" s="982" t="s">
        <v>238</v>
      </c>
      <c r="H107" s="981" t="s">
        <v>3419</v>
      </c>
      <c r="I107" s="962"/>
      <c r="J107" s="998" t="s">
        <v>3420</v>
      </c>
      <c r="K107" s="963"/>
      <c r="N107" s="590"/>
    </row>
    <row r="108" spans="1:14" ht="17.5">
      <c r="A108" s="977">
        <v>40</v>
      </c>
      <c r="B108" s="1102"/>
      <c r="C108" s="1095"/>
      <c r="D108" s="1106"/>
      <c r="E108" s="1102"/>
      <c r="F108" s="1106"/>
      <c r="G108" s="1102"/>
      <c r="H108" s="1106"/>
      <c r="I108" s="1101"/>
      <c r="J108" s="1101"/>
      <c r="K108" s="1107"/>
      <c r="N108" s="590"/>
    </row>
    <row r="109" spans="1:14" ht="17.5">
      <c r="A109" s="977">
        <v>41</v>
      </c>
      <c r="B109" s="1092"/>
      <c r="C109" s="1108"/>
      <c r="D109" s="1099"/>
      <c r="E109" s="1102"/>
      <c r="F109" s="1099"/>
      <c r="G109" s="1102"/>
      <c r="H109" s="1099"/>
      <c r="I109" s="1109"/>
      <c r="J109" s="1101"/>
      <c r="K109" s="1107"/>
      <c r="N109" s="590"/>
    </row>
    <row r="110" spans="1:14" ht="17.5">
      <c r="A110" s="977">
        <v>42</v>
      </c>
      <c r="B110" s="1095"/>
      <c r="C110" s="1102"/>
      <c r="D110" s="1099"/>
      <c r="E110" s="1102"/>
      <c r="F110" s="1099"/>
      <c r="G110" s="1102"/>
      <c r="H110" s="1099"/>
      <c r="I110" s="1101"/>
      <c r="J110" s="1101"/>
      <c r="K110" s="1107"/>
      <c r="N110" s="590"/>
    </row>
    <row r="111" spans="1:14" ht="17.5">
      <c r="A111" s="977">
        <v>43</v>
      </c>
      <c r="B111" s="1095"/>
      <c r="C111" s="1102"/>
      <c r="D111" s="1095"/>
      <c r="E111" s="1102"/>
      <c r="F111" s="1095"/>
      <c r="G111" s="1102"/>
      <c r="H111" s="1095"/>
      <c r="I111" s="1101"/>
      <c r="J111" s="1101"/>
      <c r="K111" s="1107"/>
      <c r="N111" s="590"/>
    </row>
    <row r="112" spans="1:14" ht="18" thickBot="1">
      <c r="A112" s="999">
        <v>44</v>
      </c>
      <c r="B112" s="990" t="s">
        <v>3421</v>
      </c>
      <c r="C112" s="991" t="s">
        <v>3421</v>
      </c>
      <c r="D112" s="992">
        <v>0</v>
      </c>
      <c r="E112" s="991" t="s">
        <v>3421</v>
      </c>
      <c r="F112" s="992">
        <v>0</v>
      </c>
      <c r="G112" s="991" t="s">
        <v>3421</v>
      </c>
      <c r="H112" s="992">
        <v>0</v>
      </c>
      <c r="I112" s="679"/>
      <c r="J112" s="679"/>
      <c r="K112" s="1000"/>
      <c r="N112" s="590"/>
    </row>
    <row r="113" spans="1:14" ht="17.5">
      <c r="A113" s="1001"/>
      <c r="B113" s="581"/>
      <c r="C113" s="581"/>
      <c r="D113" s="581"/>
      <c r="E113" s="581"/>
      <c r="F113" s="581">
        <v>58</v>
      </c>
      <c r="G113" s="581"/>
      <c r="H113" s="581"/>
      <c r="I113" s="581"/>
      <c r="J113" s="581"/>
      <c r="K113" s="581"/>
      <c r="N113" s="590"/>
    </row>
    <row r="114" spans="1:14">
      <c r="M114" s="633"/>
      <c r="N114" s="590"/>
    </row>
    <row r="115" spans="1:14" s="795" customFormat="1"/>
    <row r="116" spans="1:14" s="795" customFormat="1"/>
    <row r="117" spans="1:14" s="795" customFormat="1"/>
    <row r="118" spans="1:14" s="795" customFormat="1"/>
    <row r="119" spans="1:14" s="795" customFormat="1"/>
    <row r="120" spans="1:14" s="795" customFormat="1"/>
    <row r="121" spans="1:14" s="795" customFormat="1"/>
    <row r="122" spans="1:14" s="795" customFormat="1"/>
    <row r="123" spans="1:14" s="795" customFormat="1"/>
    <row r="124" spans="1:14" s="795" customFormat="1"/>
    <row r="129" s="795" customFormat="1"/>
    <row r="130" s="795" customFormat="1"/>
    <row r="131" s="795" customFormat="1"/>
    <row r="132" s="795" customFormat="1"/>
    <row r="133" s="795" customFormat="1"/>
    <row r="134" s="795" customFormat="1"/>
    <row r="135" s="795" customFormat="1"/>
    <row r="136" s="795" customFormat="1"/>
    <row r="137" s="795" customFormat="1"/>
    <row r="138" s="795" customFormat="1"/>
    <row r="139" s="795" customFormat="1"/>
    <row r="140" s="795" customFormat="1"/>
    <row r="141" s="795" customFormat="1"/>
    <row r="142" s="795" customFormat="1"/>
    <row r="143" s="795" customFormat="1"/>
    <row r="144" s="795" customFormat="1"/>
    <row r="145" s="795" customFormat="1"/>
    <row r="146" s="795" customFormat="1"/>
    <row r="147" s="795" customFormat="1"/>
    <row r="148" s="795" customFormat="1"/>
    <row r="149" s="795" customFormat="1"/>
    <row r="150" s="795" customFormat="1"/>
    <row r="151" s="795" customFormat="1"/>
    <row r="152" s="795" customFormat="1"/>
    <row r="153" s="795" customFormat="1"/>
    <row r="154" s="795" customFormat="1"/>
    <row r="155" s="795" customFormat="1"/>
    <row r="156" s="795" customFormat="1"/>
    <row r="157" s="795" customFormat="1"/>
    <row r="158" s="795" customFormat="1"/>
    <row r="159" s="795" customFormat="1"/>
    <row r="160" s="795" customFormat="1"/>
    <row r="161" s="795" customFormat="1"/>
    <row r="162" s="795" customFormat="1"/>
    <row r="163" s="795" customFormat="1"/>
    <row r="164" s="795" customFormat="1"/>
    <row r="165" s="795" customFormat="1"/>
    <row r="166" s="795" customFormat="1"/>
    <row r="167" s="795" customFormat="1"/>
    <row r="168" s="795" customFormat="1"/>
    <row r="169" s="795" customFormat="1"/>
    <row r="170" s="795" customFormat="1"/>
    <row r="171" s="795" customFormat="1"/>
    <row r="172" s="795" customFormat="1"/>
    <row r="173" s="795" customFormat="1"/>
    <row r="174" s="795" customFormat="1"/>
    <row r="175" s="795" customFormat="1"/>
    <row r="176" s="795" customFormat="1"/>
    <row r="177" s="795" customFormat="1"/>
    <row r="178" s="795" customFormat="1"/>
    <row r="179" s="795" customFormat="1"/>
    <row r="180" s="795" customFormat="1"/>
    <row r="181" s="795" customFormat="1"/>
    <row r="182" s="795" customFormat="1"/>
    <row r="183" s="795" customFormat="1"/>
    <row r="184" s="795" customFormat="1"/>
    <row r="185" s="795" customFormat="1"/>
    <row r="186" s="795" customFormat="1"/>
    <row r="187" s="795" customFormat="1"/>
    <row r="188" s="795" customFormat="1"/>
    <row r="189" s="795" customFormat="1"/>
    <row r="190" s="795" customFormat="1"/>
    <row r="191" s="795" customFormat="1"/>
    <row r="192" s="795" customFormat="1"/>
    <row r="193" s="795" customFormat="1"/>
    <row r="194" s="795" customFormat="1"/>
    <row r="195" s="795" customFormat="1"/>
    <row r="196" s="795" customFormat="1"/>
    <row r="197" s="795" customFormat="1"/>
    <row r="198" s="795" customFormat="1"/>
    <row r="199" s="795" customFormat="1"/>
    <row r="200" s="795" customFormat="1"/>
    <row r="201" s="795" customFormat="1"/>
    <row r="202" s="795" customFormat="1"/>
    <row r="203" s="795" customFormat="1"/>
    <row r="204" s="795" customFormat="1"/>
    <row r="205" s="795" customFormat="1"/>
    <row r="206" s="795" customFormat="1"/>
    <row r="207" s="795" customFormat="1"/>
    <row r="208" s="795" customFormat="1"/>
    <row r="209" s="795" customFormat="1"/>
    <row r="210" s="795" customFormat="1"/>
    <row r="211" s="795" customFormat="1"/>
    <row r="212" s="795" customFormat="1"/>
    <row r="213" s="795" customFormat="1"/>
    <row r="214" s="795" customFormat="1"/>
    <row r="215" s="795" customFormat="1"/>
    <row r="216" s="795" customFormat="1"/>
    <row r="217" s="795" customFormat="1"/>
    <row r="218" s="795" customFormat="1"/>
    <row r="219" s="795" customFormat="1"/>
    <row r="220" s="795" customFormat="1"/>
    <row r="221" s="795" customFormat="1"/>
    <row r="222" s="795" customFormat="1"/>
    <row r="223" s="795" customFormat="1"/>
    <row r="224" s="795" customFormat="1"/>
    <row r="225" spans="5:5" s="795" customFormat="1"/>
    <row r="226" spans="5:5" s="795" customFormat="1"/>
    <row r="227" spans="5:5" s="795" customFormat="1"/>
    <row r="228" spans="5:5" s="795" customFormat="1"/>
    <row r="229" spans="5:5" s="795" customFormat="1"/>
    <row r="230" spans="5:5" s="795" customFormat="1"/>
    <row r="231" spans="5:5" s="795" customFormat="1"/>
    <row r="232" spans="5:5" s="795" customFormat="1"/>
    <row r="233" spans="5:5" s="795" customFormat="1"/>
    <row r="234" spans="5:5" s="795" customFormat="1"/>
    <row r="235" spans="5:5" s="795" customFormat="1"/>
    <row r="236" spans="5:5" s="795" customFormat="1">
      <c r="E236" s="913"/>
    </row>
    <row r="237" spans="5:5" s="795" customFormat="1">
      <c r="E237" s="913"/>
    </row>
    <row r="238" spans="5:5" s="795" customFormat="1">
      <c r="E238" s="913"/>
    </row>
    <row r="239" spans="5:5" s="795" customFormat="1">
      <c r="E239" s="913"/>
    </row>
    <row r="240" spans="5:5" s="795" customFormat="1">
      <c r="E240" s="913"/>
    </row>
    <row r="241" spans="5:5" s="795" customFormat="1">
      <c r="E241" s="913"/>
    </row>
    <row r="242" spans="5:5" s="795" customFormat="1">
      <c r="E242" s="913"/>
    </row>
    <row r="243" spans="5:5" s="795" customFormat="1">
      <c r="E243" s="913"/>
    </row>
    <row r="244" spans="5:5" s="795" customFormat="1">
      <c r="E244" s="913"/>
    </row>
    <row r="245" spans="5:5" s="795" customFormat="1"/>
    <row r="246" spans="5:5" s="795" customFormat="1"/>
    <row r="247" spans="5:5" s="795" customFormat="1"/>
    <row r="248" spans="5:5" s="795" customFormat="1"/>
    <row r="249" spans="5:5" s="795" customFormat="1"/>
    <row r="250" spans="5:5" s="795" customFormat="1"/>
    <row r="251" spans="5:5" s="795" customFormat="1"/>
    <row r="252" spans="5:5" s="795" customFormat="1"/>
    <row r="253" spans="5:5" s="795" customFormat="1"/>
    <row r="254" spans="5:5" s="795" customFormat="1"/>
    <row r="255" spans="5:5" s="795" customFormat="1"/>
    <row r="256" spans="5:5" s="795" customFormat="1"/>
    <row r="257" s="795" customFormat="1"/>
    <row r="258" s="795" customFormat="1"/>
    <row r="259" s="795" customFormat="1"/>
    <row r="260" s="795" customFormat="1"/>
    <row r="261" s="795" customFormat="1"/>
    <row r="262" s="795" customFormat="1"/>
    <row r="263" s="795" customFormat="1"/>
    <row r="264" s="795" customFormat="1"/>
    <row r="265" s="795" customFormat="1"/>
    <row r="266" s="795" customFormat="1"/>
    <row r="267" s="795" customFormat="1"/>
    <row r="417" spans="10:10">
      <c r="J417" s="832"/>
    </row>
    <row r="466" spans="10:10">
      <c r="J466" s="832"/>
    </row>
  </sheetData>
  <printOptions horizontalCentered="1"/>
  <pageMargins left="0.5" right="0.5" top="0.5" bottom="0.5" header="0.5" footer="0.5"/>
  <pageSetup scale="29" orientation="landscape" r:id="rId1"/>
  <headerFooter alignWithMargins="0"/>
  <rowBreaks count="1" manualBreakCount="1">
    <brk id="4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topLeftCell="A19" workbookViewId="0">
      <selection activeCell="N15" sqref="N15"/>
    </sheetView>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59</v>
      </c>
      <c r="B52" s="128"/>
      <c r="C52" s="128"/>
      <c r="D52" s="128"/>
      <c r="E52" s="128"/>
      <c r="F52" s="128"/>
      <c r="G52" s="128"/>
      <c r="H52" s="128"/>
      <c r="I52" s="128"/>
      <c r="J52" s="128"/>
    </row>
    <row r="55" spans="1:10" ht="16" thickBot="1">
      <c r="A55" s="142" t="str">
        <f>'Data Sheet'!A48</f>
        <v>Annual Report of VERIZON NEW YORK INC.                                                 For the period ending DECEMBER 31, 2021</v>
      </c>
      <c r="B55" s="2"/>
      <c r="C55" s="2"/>
      <c r="D55" s="2"/>
      <c r="E55" s="2"/>
      <c r="F55" s="2"/>
      <c r="G55" s="2"/>
      <c r="H55" s="2"/>
      <c r="I55" s="2"/>
      <c r="J55" s="2"/>
    </row>
    <row r="56" spans="1:10">
      <c r="A56" s="253"/>
      <c r="B56" s="155"/>
      <c r="C56" s="155"/>
      <c r="D56" s="155"/>
      <c r="E56" s="155"/>
      <c r="F56" s="155"/>
      <c r="G56" s="155"/>
      <c r="H56" s="155"/>
      <c r="I56" s="155"/>
      <c r="J56" s="254"/>
    </row>
    <row r="57" spans="1:10" ht="18">
      <c r="A57" s="339"/>
      <c r="B57" s="153"/>
      <c r="C57" s="153"/>
      <c r="D57" s="153"/>
      <c r="E57" s="153"/>
      <c r="F57" s="153"/>
      <c r="G57" s="153"/>
      <c r="H57" s="153"/>
      <c r="I57" s="153"/>
      <c r="J57" s="255"/>
    </row>
    <row r="58" spans="1:10" ht="18">
      <c r="A58" s="339"/>
      <c r="B58" s="153"/>
      <c r="C58" s="153"/>
      <c r="D58" s="153"/>
      <c r="E58" s="153"/>
      <c r="F58" s="153"/>
      <c r="G58" s="153"/>
      <c r="H58" s="153"/>
      <c r="I58" s="153"/>
      <c r="J58" s="255"/>
    </row>
    <row r="59" spans="1:10" ht="18">
      <c r="A59" s="339"/>
      <c r="B59" s="153"/>
      <c r="C59" s="153"/>
      <c r="D59" s="153"/>
      <c r="E59" s="153"/>
      <c r="F59" s="153"/>
      <c r="G59" s="153"/>
      <c r="H59" s="153"/>
      <c r="I59" s="153"/>
      <c r="J59" s="255"/>
    </row>
    <row r="60" spans="1:10">
      <c r="A60" s="146"/>
      <c r="B60" s="2"/>
      <c r="C60" s="2"/>
      <c r="D60" s="2"/>
      <c r="E60" s="2"/>
      <c r="F60" s="2"/>
      <c r="G60" s="2"/>
      <c r="H60" s="2"/>
      <c r="I60" s="2"/>
      <c r="J60" s="257"/>
    </row>
    <row r="61" spans="1:10">
      <c r="A61" s="146"/>
      <c r="B61" s="2"/>
      <c r="C61" s="2"/>
      <c r="D61" s="2"/>
      <c r="E61" s="2"/>
      <c r="F61" s="2"/>
      <c r="G61" s="2"/>
      <c r="H61" s="2"/>
      <c r="I61" s="2"/>
      <c r="J61" s="257"/>
    </row>
    <row r="62" spans="1:10">
      <c r="A62" s="146"/>
      <c r="B62" s="2"/>
      <c r="C62" s="2"/>
      <c r="D62" s="2"/>
      <c r="E62" s="2"/>
      <c r="F62" s="2"/>
      <c r="G62" s="2"/>
      <c r="H62" s="2"/>
      <c r="I62" s="2"/>
      <c r="J62" s="257"/>
    </row>
    <row r="63" spans="1:10">
      <c r="A63" s="146"/>
      <c r="B63" s="2"/>
      <c r="C63" s="2"/>
      <c r="D63" s="2"/>
      <c r="E63" s="2"/>
      <c r="F63" s="2"/>
      <c r="G63" s="2"/>
      <c r="H63" s="2"/>
      <c r="I63" s="2"/>
      <c r="J63" s="257"/>
    </row>
    <row r="64" spans="1:10">
      <c r="A64" s="146"/>
      <c r="B64" s="2"/>
      <c r="C64" s="2"/>
      <c r="D64" s="2"/>
      <c r="E64" s="2"/>
      <c r="F64" s="2"/>
      <c r="G64" s="2"/>
      <c r="H64" s="2"/>
      <c r="I64" s="2"/>
      <c r="J64" s="257"/>
    </row>
    <row r="65" spans="1:10">
      <c r="A65" s="146"/>
      <c r="B65" s="2"/>
      <c r="C65" s="2"/>
      <c r="D65" s="2"/>
      <c r="E65" s="2"/>
      <c r="F65" s="2"/>
      <c r="G65" s="2"/>
      <c r="H65" s="2"/>
      <c r="I65" s="2"/>
      <c r="J65" s="257"/>
    </row>
    <row r="66" spans="1:10">
      <c r="A66" s="146"/>
      <c r="B66" s="2"/>
      <c r="C66" s="2"/>
      <c r="D66" s="2"/>
      <c r="E66" s="2"/>
      <c r="F66" s="153"/>
      <c r="G66" s="153"/>
      <c r="H66" s="153"/>
      <c r="I66" s="153"/>
      <c r="J66" s="255"/>
    </row>
    <row r="67" spans="1:10">
      <c r="A67" s="146"/>
      <c r="B67" s="2"/>
      <c r="C67" s="2"/>
      <c r="D67" s="2"/>
      <c r="E67" s="2"/>
      <c r="F67" s="2"/>
      <c r="G67" s="2"/>
      <c r="H67" s="2"/>
      <c r="I67" s="2"/>
      <c r="J67" s="257"/>
    </row>
    <row r="68" spans="1:10">
      <c r="A68" s="146"/>
      <c r="B68" s="2"/>
      <c r="C68" s="2"/>
      <c r="D68" s="2"/>
      <c r="E68" s="62"/>
      <c r="F68" s="2"/>
      <c r="G68" s="2"/>
      <c r="H68" s="2"/>
      <c r="I68" s="2"/>
      <c r="J68" s="70"/>
    </row>
    <row r="69" spans="1:10">
      <c r="A69" s="146"/>
      <c r="B69" s="954"/>
      <c r="C69" s="2"/>
      <c r="D69" s="2"/>
      <c r="E69" s="2"/>
      <c r="F69" s="2"/>
      <c r="G69" s="2"/>
      <c r="H69" s="2"/>
      <c r="I69" s="2"/>
      <c r="J69" s="257"/>
    </row>
    <row r="70" spans="1:10">
      <c r="A70" s="146"/>
      <c r="B70" s="2"/>
      <c r="C70" s="2"/>
      <c r="D70" s="2"/>
      <c r="E70" s="2"/>
      <c r="F70" s="2"/>
      <c r="G70" s="2"/>
      <c r="H70" s="2"/>
      <c r="I70" s="2"/>
      <c r="J70" s="257"/>
    </row>
    <row r="71" spans="1:10">
      <c r="A71" s="146"/>
      <c r="B71" s="147"/>
      <c r="C71" s="300"/>
      <c r="D71" s="300"/>
      <c r="E71" s="289"/>
      <c r="F71" s="300"/>
      <c r="G71" s="300"/>
      <c r="H71" s="300"/>
      <c r="I71" s="300"/>
      <c r="J71" s="340"/>
    </row>
    <row r="72" spans="1:10">
      <c r="A72" s="146"/>
      <c r="B72" s="147"/>
      <c r="C72" s="147"/>
      <c r="D72" s="147"/>
      <c r="E72" s="2"/>
      <c r="F72" s="147"/>
      <c r="G72" s="147"/>
      <c r="H72" s="147"/>
      <c r="I72" s="147"/>
      <c r="J72" s="261"/>
    </row>
    <row r="73" spans="1:10">
      <c r="A73" s="146"/>
      <c r="B73" s="147"/>
      <c r="C73" s="147"/>
      <c r="D73" s="147"/>
      <c r="E73" s="2"/>
      <c r="F73" s="147"/>
      <c r="G73" s="147"/>
      <c r="H73" s="147"/>
      <c r="I73" s="147"/>
      <c r="J73" s="261"/>
    </row>
    <row r="74" spans="1:10">
      <c r="A74" s="146"/>
      <c r="B74" s="147"/>
      <c r="C74" s="147"/>
      <c r="D74" s="147"/>
      <c r="E74" s="2"/>
      <c r="F74" s="147"/>
      <c r="G74" s="147"/>
      <c r="H74" s="147"/>
      <c r="I74" s="147"/>
      <c r="J74" s="261"/>
    </row>
    <row r="75" spans="1:10">
      <c r="A75" s="146"/>
      <c r="B75" s="147"/>
      <c r="C75" s="147"/>
      <c r="D75" s="147"/>
      <c r="E75" s="2"/>
      <c r="F75" s="147"/>
      <c r="G75" s="147"/>
      <c r="H75" s="147"/>
      <c r="I75" s="147"/>
      <c r="J75" s="261"/>
    </row>
    <row r="76" spans="1:10">
      <c r="A76" s="146"/>
      <c r="B76" s="147"/>
      <c r="C76" s="147"/>
      <c r="D76" s="147"/>
      <c r="E76" s="2"/>
      <c r="F76" s="147"/>
      <c r="G76" s="147"/>
      <c r="H76" s="147"/>
      <c r="I76" s="147"/>
      <c r="J76" s="261"/>
    </row>
    <row r="77" spans="1:10">
      <c r="A77" s="146"/>
      <c r="B77" s="147"/>
      <c r="C77" s="147"/>
      <c r="D77" s="147"/>
      <c r="E77" s="2"/>
      <c r="F77" s="147"/>
      <c r="G77" s="147"/>
      <c r="H77" s="147"/>
      <c r="I77" s="147"/>
      <c r="J77" s="261"/>
    </row>
    <row r="78" spans="1:10">
      <c r="A78" s="146"/>
      <c r="B78" s="147"/>
      <c r="C78" s="147"/>
      <c r="D78" s="147"/>
      <c r="E78" s="2"/>
      <c r="F78" s="147"/>
      <c r="G78" s="147"/>
      <c r="H78" s="147"/>
      <c r="I78" s="147"/>
      <c r="J78" s="261"/>
    </row>
    <row r="79" spans="1:10" ht="18">
      <c r="A79" s="339" t="s">
        <v>1535</v>
      </c>
      <c r="B79" s="341"/>
      <c r="C79" s="341"/>
      <c r="D79" s="341"/>
      <c r="E79" s="1"/>
      <c r="F79" s="341"/>
      <c r="G79" s="341"/>
      <c r="H79" s="341"/>
      <c r="I79" s="341"/>
      <c r="J79" s="342"/>
    </row>
    <row r="80" spans="1:10">
      <c r="A80" s="146"/>
      <c r="B80" s="147"/>
      <c r="C80" s="147"/>
      <c r="D80" s="147"/>
      <c r="E80" s="2"/>
      <c r="F80" s="147"/>
      <c r="G80" s="147"/>
      <c r="H80" s="147"/>
      <c r="I80" s="147"/>
      <c r="J80" s="261"/>
    </row>
    <row r="81" spans="1:10">
      <c r="A81" s="146"/>
      <c r="B81" s="147"/>
      <c r="C81" s="147"/>
      <c r="D81" s="147"/>
      <c r="E81" s="2"/>
      <c r="F81" s="147"/>
      <c r="G81" s="147"/>
      <c r="H81" s="147"/>
      <c r="I81" s="147"/>
      <c r="J81" s="261"/>
    </row>
    <row r="82" spans="1:10">
      <c r="A82" s="146"/>
      <c r="B82" s="147"/>
      <c r="C82" s="147"/>
      <c r="D82" s="147"/>
      <c r="E82" s="2"/>
      <c r="F82" s="147"/>
      <c r="G82" s="147"/>
      <c r="H82" s="147"/>
      <c r="I82" s="147"/>
      <c r="J82" s="261"/>
    </row>
    <row r="83" spans="1:10">
      <c r="A83" s="146"/>
      <c r="B83" s="147"/>
      <c r="C83" s="147"/>
      <c r="D83" s="147"/>
      <c r="E83" s="2"/>
      <c r="F83" s="147"/>
      <c r="G83" s="147"/>
      <c r="H83" s="147"/>
      <c r="I83" s="147"/>
      <c r="J83" s="261"/>
    </row>
    <row r="84" spans="1:10">
      <c r="A84" s="146"/>
      <c r="B84" s="147"/>
      <c r="C84" s="147"/>
      <c r="D84" s="147"/>
      <c r="E84" s="2"/>
      <c r="F84" s="147"/>
      <c r="G84" s="147"/>
      <c r="H84" s="147"/>
      <c r="I84" s="147"/>
      <c r="J84" s="261"/>
    </row>
    <row r="85" spans="1:10">
      <c r="A85" s="146"/>
      <c r="B85" s="147"/>
      <c r="C85" s="147"/>
      <c r="D85" s="147"/>
      <c r="E85" s="2"/>
      <c r="F85" s="147"/>
      <c r="G85" s="147"/>
      <c r="H85" s="147"/>
      <c r="I85" s="147"/>
      <c r="J85" s="261"/>
    </row>
    <row r="86" spans="1:10">
      <c r="A86" s="146"/>
      <c r="B86" s="147"/>
      <c r="C86" s="147"/>
      <c r="D86" s="147"/>
      <c r="E86" s="2"/>
      <c r="F86" s="147"/>
      <c r="G86" s="147"/>
      <c r="H86" s="147"/>
      <c r="I86" s="147"/>
      <c r="J86" s="261"/>
    </row>
    <row r="87" spans="1:10">
      <c r="A87" s="146"/>
      <c r="B87" s="147"/>
      <c r="C87" s="147"/>
      <c r="D87" s="147"/>
      <c r="E87" s="2"/>
      <c r="F87" s="147"/>
      <c r="G87" s="147"/>
      <c r="H87" s="147"/>
      <c r="I87" s="147"/>
      <c r="J87" s="261"/>
    </row>
    <row r="88" spans="1:10">
      <c r="A88" s="146"/>
      <c r="B88" s="147"/>
      <c r="C88" s="147"/>
      <c r="D88" s="147"/>
      <c r="E88" s="2"/>
      <c r="F88" s="147"/>
      <c r="G88" s="147"/>
      <c r="H88" s="147"/>
      <c r="I88" s="147"/>
      <c r="J88" s="261"/>
    </row>
    <row r="89" spans="1:10">
      <c r="A89" s="146"/>
      <c r="B89" s="147"/>
      <c r="C89" s="147"/>
      <c r="D89" s="147"/>
      <c r="E89" s="2"/>
      <c r="F89" s="147"/>
      <c r="G89" s="147"/>
      <c r="H89" s="147"/>
      <c r="I89" s="147"/>
      <c r="J89" s="261"/>
    </row>
    <row r="90" spans="1:10">
      <c r="A90" s="146"/>
      <c r="B90" s="147"/>
      <c r="C90" s="147"/>
      <c r="D90" s="147"/>
      <c r="E90" s="2"/>
      <c r="F90" s="147"/>
      <c r="G90" s="147"/>
      <c r="H90" s="147"/>
      <c r="I90" s="147"/>
      <c r="J90" s="261"/>
    </row>
    <row r="91" spans="1:10">
      <c r="A91" s="146"/>
      <c r="B91" s="147"/>
      <c r="C91" s="147"/>
      <c r="D91" s="147"/>
      <c r="E91" s="2"/>
      <c r="F91" s="147"/>
      <c r="G91" s="147"/>
      <c r="H91" s="147"/>
      <c r="I91" s="147"/>
      <c r="J91" s="261"/>
    </row>
    <row r="92" spans="1:10">
      <c r="A92" s="146"/>
      <c r="B92" s="147"/>
      <c r="C92" s="147"/>
      <c r="D92" s="147"/>
      <c r="E92" s="2"/>
      <c r="F92" s="147"/>
      <c r="G92" s="147"/>
      <c r="H92" s="147"/>
      <c r="I92" s="147"/>
      <c r="J92" s="261"/>
    </row>
    <row r="93" spans="1:10">
      <c r="A93" s="146"/>
      <c r="B93" s="147"/>
      <c r="C93" s="147"/>
      <c r="D93" s="147"/>
      <c r="E93" s="2"/>
      <c r="F93" s="147"/>
      <c r="G93" s="147"/>
      <c r="H93" s="147"/>
      <c r="I93" s="147"/>
      <c r="J93" s="261"/>
    </row>
    <row r="94" spans="1:10">
      <c r="A94" s="146"/>
      <c r="B94" s="147"/>
      <c r="C94" s="147"/>
      <c r="D94" s="147"/>
      <c r="E94" s="2"/>
      <c r="F94" s="147"/>
      <c r="G94" s="147"/>
      <c r="H94" s="147"/>
      <c r="I94" s="147"/>
      <c r="J94" s="261"/>
    </row>
    <row r="95" spans="1:10">
      <c r="A95" s="146"/>
      <c r="B95" s="147"/>
      <c r="C95" s="147"/>
      <c r="D95" s="147"/>
      <c r="E95" s="2"/>
      <c r="F95" s="147"/>
      <c r="G95" s="147"/>
      <c r="H95" s="147"/>
      <c r="I95" s="147"/>
      <c r="J95" s="261"/>
    </row>
    <row r="96" spans="1:10">
      <c r="A96" s="146"/>
      <c r="B96" s="147"/>
      <c r="C96" s="147"/>
      <c r="D96" s="147"/>
      <c r="E96" s="2"/>
      <c r="F96" s="147"/>
      <c r="G96" s="147"/>
      <c r="H96" s="147"/>
      <c r="I96" s="147"/>
      <c r="J96" s="261"/>
    </row>
    <row r="97" spans="1:10">
      <c r="A97" s="146"/>
      <c r="B97" s="147"/>
      <c r="C97" s="147"/>
      <c r="D97" s="147"/>
      <c r="E97" s="2"/>
      <c r="F97" s="147"/>
      <c r="G97" s="147"/>
      <c r="H97" s="147"/>
      <c r="I97" s="147"/>
      <c r="J97" s="261"/>
    </row>
    <row r="98" spans="1:10">
      <c r="A98" s="146"/>
      <c r="B98" s="147"/>
      <c r="C98" s="147"/>
      <c r="D98" s="147"/>
      <c r="E98" s="2"/>
      <c r="F98" s="147"/>
      <c r="G98" s="147"/>
      <c r="H98" s="147"/>
      <c r="I98" s="147"/>
      <c r="J98" s="261"/>
    </row>
    <row r="99" spans="1:10">
      <c r="A99" s="146"/>
      <c r="B99" s="147"/>
      <c r="C99" s="147"/>
      <c r="D99" s="147"/>
      <c r="E99" s="2"/>
      <c r="F99" s="147"/>
      <c r="G99" s="147"/>
      <c r="H99" s="147"/>
      <c r="I99" s="147"/>
      <c r="J99" s="261"/>
    </row>
    <row r="100" spans="1:10">
      <c r="A100" s="146"/>
      <c r="B100" s="147"/>
      <c r="C100" s="147"/>
      <c r="D100" s="147"/>
      <c r="E100" s="2"/>
      <c r="F100" s="147"/>
      <c r="G100" s="147"/>
      <c r="H100" s="147"/>
      <c r="I100" s="147"/>
      <c r="J100" s="261"/>
    </row>
    <row r="101" spans="1:10">
      <c r="A101" s="146"/>
      <c r="B101" s="147"/>
      <c r="C101" s="147"/>
      <c r="D101" s="147"/>
      <c r="E101" s="2"/>
      <c r="F101" s="147"/>
      <c r="G101" s="147"/>
      <c r="H101" s="147"/>
      <c r="I101" s="147"/>
      <c r="J101" s="261"/>
    </row>
    <row r="102" spans="1:10">
      <c r="A102" s="146"/>
      <c r="B102" s="147"/>
      <c r="C102" s="147"/>
      <c r="D102" s="147"/>
      <c r="E102" s="2"/>
      <c r="F102" s="147"/>
      <c r="G102" s="147"/>
      <c r="H102" s="147"/>
      <c r="I102" s="147"/>
      <c r="J102" s="261"/>
    </row>
    <row r="103" spans="1:10" ht="16" thickBot="1">
      <c r="A103" s="272"/>
      <c r="B103" s="273"/>
      <c r="C103" s="343"/>
      <c r="D103" s="343"/>
      <c r="E103" s="343"/>
      <c r="F103" s="343"/>
      <c r="G103" s="343"/>
      <c r="H103" s="343"/>
      <c r="I103" s="343"/>
      <c r="J103" s="344"/>
    </row>
    <row r="104" spans="1:10">
      <c r="A104" s="153"/>
      <c r="B104" s="2"/>
      <c r="C104" s="2"/>
      <c r="D104" s="2"/>
      <c r="E104" s="2"/>
      <c r="F104" s="2"/>
      <c r="G104" s="2"/>
      <c r="H104" s="2"/>
      <c r="I104" s="2"/>
      <c r="J104" s="282" t="s">
        <v>1652</v>
      </c>
    </row>
    <row r="105" spans="1:10">
      <c r="A105" s="62"/>
      <c r="B105" s="62"/>
      <c r="C105" s="271"/>
      <c r="D105" s="271"/>
      <c r="E105" s="62"/>
      <c r="F105" s="62"/>
      <c r="G105" s="62"/>
      <c r="H105" s="62"/>
      <c r="I105" s="62"/>
      <c r="J105" s="62"/>
    </row>
    <row r="106" spans="1:10">
      <c r="A106" s="128">
        <v>60</v>
      </c>
      <c r="B106" s="128"/>
      <c r="C106" s="128"/>
      <c r="D106" s="128"/>
      <c r="E106" s="128"/>
      <c r="F106" s="128"/>
      <c r="G106" s="128"/>
      <c r="H106" s="128"/>
      <c r="I106" s="128"/>
      <c r="J106" s="128"/>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6"/>
  <sheetViews>
    <sheetView zoomScale="70" zoomScaleNormal="70" workbookViewId="0">
      <selection activeCell="E34" sqref="E34"/>
    </sheetView>
  </sheetViews>
  <sheetFormatPr defaultColWidth="9.84375" defaultRowHeight="15.5"/>
  <cols>
    <col min="1" max="1" width="7.84375" style="677" customWidth="1"/>
    <col min="2" max="2" width="42.15234375" style="677" customWidth="1"/>
    <col min="3" max="3" width="18.07421875" style="677" customWidth="1"/>
    <col min="4" max="4" width="9.84375" style="677"/>
    <col min="5" max="5" width="20.53515625" style="677" customWidth="1"/>
    <col min="6" max="6" width="18.921875" style="677" bestFit="1" customWidth="1"/>
    <col min="7" max="7" width="16.4609375" style="677" bestFit="1" customWidth="1"/>
    <col min="8" max="8" width="20.921875" style="1717" customWidth="1"/>
    <col min="9" max="16384" width="9.84375" style="677"/>
  </cols>
  <sheetData>
    <row r="1" spans="1:8" ht="18.5" thickBot="1">
      <c r="A1" s="756" t="str">
        <f>'Data Sheet'!A56</f>
        <v>Annual Report of VERIZON NEW YORK INC.                                                                                    For the period ending DECEMBER 31, 2021</v>
      </c>
      <c r="B1" s="1216"/>
      <c r="C1" s="1216"/>
      <c r="D1" s="1216"/>
      <c r="E1" s="1216"/>
      <c r="F1" s="581"/>
      <c r="G1" s="566"/>
      <c r="H1" s="1706"/>
    </row>
    <row r="2" spans="1:8" ht="18.5" thickTop="1">
      <c r="A2" s="680" t="s">
        <v>716</v>
      </c>
      <c r="B2" s="681"/>
      <c r="C2" s="681"/>
      <c r="D2" s="681"/>
      <c r="E2" s="681"/>
      <c r="F2" s="681" t="s">
        <v>716</v>
      </c>
      <c r="G2" s="681" t="s">
        <v>716</v>
      </c>
      <c r="H2" s="1417"/>
    </row>
    <row r="3" spans="1:8" ht="18">
      <c r="A3" s="682" t="s">
        <v>3294</v>
      </c>
      <c r="B3" s="683"/>
      <c r="C3" s="684"/>
      <c r="D3" s="685"/>
      <c r="E3" s="685"/>
      <c r="F3" s="685"/>
      <c r="G3" s="685"/>
      <c r="H3" s="1418"/>
    </row>
    <row r="4" spans="1:8" ht="18">
      <c r="A4" s="686"/>
      <c r="B4" s="685"/>
      <c r="C4" s="684"/>
      <c r="D4" s="685"/>
      <c r="E4" s="685"/>
      <c r="F4" s="685"/>
      <c r="G4" s="685"/>
      <c r="H4" s="1418"/>
    </row>
    <row r="5" spans="1:8" ht="18">
      <c r="A5" s="682" t="s">
        <v>2767</v>
      </c>
      <c r="B5" s="683"/>
      <c r="C5" s="684"/>
      <c r="D5" s="685"/>
      <c r="E5" s="685"/>
      <c r="F5" s="685"/>
      <c r="G5" s="685"/>
      <c r="H5" s="1418"/>
    </row>
    <row r="6" spans="1:8" ht="17.5">
      <c r="A6" s="687"/>
      <c r="B6" s="688"/>
      <c r="C6" s="688"/>
      <c r="D6" s="688"/>
      <c r="E6" s="688"/>
      <c r="F6" s="688"/>
      <c r="G6" s="688"/>
      <c r="H6" s="1419"/>
    </row>
    <row r="7" spans="1:8" ht="17.5">
      <c r="A7" s="687"/>
      <c r="B7" s="689" t="s">
        <v>239</v>
      </c>
      <c r="C7" s="690"/>
      <c r="D7" s="690"/>
      <c r="E7" s="690"/>
      <c r="F7" s="690"/>
      <c r="G7" s="690"/>
      <c r="H7" s="1420"/>
    </row>
    <row r="8" spans="1:8" ht="17.5">
      <c r="A8" s="687"/>
      <c r="B8" s="689" t="s">
        <v>240</v>
      </c>
      <c r="C8" s="690"/>
      <c r="D8" s="690"/>
      <c r="E8" s="690"/>
      <c r="F8" s="690"/>
      <c r="G8" s="690"/>
      <c r="H8" s="1420"/>
    </row>
    <row r="9" spans="1:8" ht="18" thickBot="1">
      <c r="A9" s="691"/>
      <c r="B9" s="692"/>
      <c r="C9" s="692"/>
      <c r="D9" s="692"/>
      <c r="E9" s="692"/>
      <c r="F9" s="692" t="s">
        <v>716</v>
      </c>
      <c r="G9" s="692"/>
      <c r="H9" s="1421"/>
    </row>
    <row r="10" spans="1:8" ht="18" thickTop="1">
      <c r="A10" s="693"/>
      <c r="B10" s="669"/>
      <c r="C10" s="688"/>
      <c r="D10" s="678" t="s">
        <v>241</v>
      </c>
      <c r="E10" s="670"/>
      <c r="F10" s="690" t="s">
        <v>242</v>
      </c>
      <c r="G10" s="670"/>
      <c r="H10" s="1422"/>
    </row>
    <row r="11" spans="1:8" ht="17.5">
      <c r="A11" s="694" t="s">
        <v>35</v>
      </c>
      <c r="B11" s="674" t="s">
        <v>1548</v>
      </c>
      <c r="C11" s="695" t="s">
        <v>1049</v>
      </c>
      <c r="D11" s="696" t="s">
        <v>2035</v>
      </c>
      <c r="E11" s="668"/>
      <c r="F11" s="697" t="s">
        <v>2035</v>
      </c>
      <c r="G11" s="668"/>
      <c r="H11" s="1423" t="s">
        <v>1049</v>
      </c>
    </row>
    <row r="12" spans="1:8" ht="17.5">
      <c r="A12" s="694" t="s">
        <v>47</v>
      </c>
      <c r="B12" s="674" t="s">
        <v>243</v>
      </c>
      <c r="C12" s="695" t="s">
        <v>370</v>
      </c>
      <c r="D12" s="673" t="s">
        <v>2028</v>
      </c>
      <c r="E12" s="674" t="s">
        <v>1859</v>
      </c>
      <c r="F12" s="674" t="s">
        <v>2028</v>
      </c>
      <c r="G12" s="674" t="s">
        <v>1859</v>
      </c>
      <c r="H12" s="1423" t="s">
        <v>374</v>
      </c>
    </row>
    <row r="13" spans="1:8" ht="17.5">
      <c r="A13" s="693"/>
      <c r="B13" s="669"/>
      <c r="C13" s="695" t="s">
        <v>2342</v>
      </c>
      <c r="D13" s="673" t="s">
        <v>47</v>
      </c>
      <c r="E13" s="669"/>
      <c r="F13" s="674" t="s">
        <v>47</v>
      </c>
      <c r="G13" s="669"/>
      <c r="H13" s="1423" t="s">
        <v>2342</v>
      </c>
    </row>
    <row r="14" spans="1:8" ht="17.5">
      <c r="A14" s="693"/>
      <c r="B14" s="674" t="s">
        <v>462</v>
      </c>
      <c r="C14" s="695" t="s">
        <v>463</v>
      </c>
      <c r="D14" s="673" t="s">
        <v>464</v>
      </c>
      <c r="E14" s="674" t="s">
        <v>61</v>
      </c>
      <c r="F14" s="674" t="s">
        <v>62</v>
      </c>
      <c r="G14" s="674" t="s">
        <v>63</v>
      </c>
      <c r="H14" s="1423" t="s">
        <v>64</v>
      </c>
    </row>
    <row r="15" spans="1:8" ht="18" thickBot="1">
      <c r="A15" s="698"/>
      <c r="B15" s="699"/>
      <c r="C15" s="679"/>
      <c r="D15" s="700"/>
      <c r="E15" s="699"/>
      <c r="F15" s="699"/>
      <c r="G15" s="699"/>
      <c r="H15" s="1424"/>
    </row>
    <row r="16" spans="1:8" ht="17.5">
      <c r="A16" s="687"/>
      <c r="B16" s="672"/>
      <c r="C16" s="672"/>
      <c r="D16" s="701"/>
      <c r="E16" s="672"/>
      <c r="F16" s="688"/>
      <c r="G16" s="672"/>
      <c r="H16" s="1419"/>
    </row>
    <row r="17" spans="1:8" ht="17.5">
      <c r="A17" s="702">
        <v>1</v>
      </c>
      <c r="B17" s="1119" t="s">
        <v>3012</v>
      </c>
      <c r="C17" s="1115">
        <v>503440000.01000005</v>
      </c>
      <c r="D17" s="1116"/>
      <c r="E17" s="1117">
        <v>103765370.71000001</v>
      </c>
      <c r="F17" s="1118"/>
      <c r="G17" s="1117">
        <v>607205370.72000003</v>
      </c>
      <c r="H17" s="1833">
        <v>0</v>
      </c>
    </row>
    <row r="18" spans="1:8" ht="17.5">
      <c r="A18" s="702">
        <v>2</v>
      </c>
      <c r="B18" s="1119" t="s">
        <v>3509</v>
      </c>
      <c r="C18" s="1115">
        <v>4697502384.0500002</v>
      </c>
      <c r="D18" s="1116"/>
      <c r="E18" s="1117">
        <v>206621459.11000001</v>
      </c>
      <c r="F18" s="1118"/>
      <c r="G18" s="1117">
        <v>587725950.41999996</v>
      </c>
      <c r="H18" s="1710">
        <v>4316397892.7399998</v>
      </c>
    </row>
    <row r="19" spans="1:8" ht="17.5">
      <c r="A19" s="702">
        <v>3</v>
      </c>
      <c r="B19" s="1119" t="s">
        <v>3013</v>
      </c>
      <c r="C19" s="1115">
        <v>3036982.5599999996</v>
      </c>
      <c r="D19" s="1116"/>
      <c r="E19" s="1117">
        <v>236412.40000000002</v>
      </c>
      <c r="F19" s="1118"/>
      <c r="G19" s="1117">
        <v>658442.09000000008</v>
      </c>
      <c r="H19" s="1710">
        <v>2614952.8699999996</v>
      </c>
    </row>
    <row r="20" spans="1:8" ht="17.5">
      <c r="A20" s="702">
        <v>4</v>
      </c>
      <c r="B20" s="1119" t="s">
        <v>3014</v>
      </c>
      <c r="C20" s="1115">
        <v>2119703.5999999996</v>
      </c>
      <c r="D20" s="1116"/>
      <c r="E20" s="1117">
        <v>458914.8</v>
      </c>
      <c r="F20" s="1118"/>
      <c r="G20" s="1117">
        <v>306022.84999999998</v>
      </c>
      <c r="H20" s="1710">
        <v>2272595.5499999993</v>
      </c>
    </row>
    <row r="21" spans="1:8" ht="17.5">
      <c r="A21" s="702">
        <v>5</v>
      </c>
      <c r="B21" s="1119" t="s">
        <v>3515</v>
      </c>
      <c r="C21" s="1115">
        <v>151297465.73999977</v>
      </c>
      <c r="D21" s="1116"/>
      <c r="E21" s="1117">
        <v>2103089018.8499997</v>
      </c>
      <c r="F21" s="1118"/>
      <c r="G21" s="1117">
        <v>2111246340.29</v>
      </c>
      <c r="H21" s="1710">
        <v>143140144.29999948</v>
      </c>
    </row>
    <row r="22" spans="1:8" ht="17.5">
      <c r="A22" s="702">
        <v>6</v>
      </c>
      <c r="B22" s="1119" t="s">
        <v>3015</v>
      </c>
      <c r="C22" s="1115">
        <v>261496.68</v>
      </c>
      <c r="D22" s="1116"/>
      <c r="E22" s="1117">
        <v>0</v>
      </c>
      <c r="F22" s="1118"/>
      <c r="G22" s="1117">
        <v>132440</v>
      </c>
      <c r="H22" s="1710">
        <v>129056.68</v>
      </c>
    </row>
    <row r="23" spans="1:8" ht="17.5">
      <c r="A23" s="702">
        <v>7</v>
      </c>
      <c r="B23" s="1119" t="s">
        <v>3016</v>
      </c>
      <c r="C23" s="1115">
        <v>24857000.059999999</v>
      </c>
      <c r="D23" s="1116"/>
      <c r="E23" s="1117">
        <v>0</v>
      </c>
      <c r="F23" s="1118"/>
      <c r="G23" s="1117">
        <v>24857000.059999999</v>
      </c>
      <c r="H23" s="1710">
        <v>0</v>
      </c>
    </row>
    <row r="24" spans="1:8" ht="17.5">
      <c r="A24" s="702">
        <v>8</v>
      </c>
      <c r="B24" s="1119" t="s">
        <v>3296</v>
      </c>
      <c r="C24" s="1115">
        <v>37399086.469999999</v>
      </c>
      <c r="D24" s="1116"/>
      <c r="E24" s="1117">
        <v>28549264.660000004</v>
      </c>
      <c r="F24" s="1118"/>
      <c r="G24" s="1117">
        <v>18250000</v>
      </c>
      <c r="H24" s="1710">
        <v>47698351.130000003</v>
      </c>
    </row>
    <row r="25" spans="1:8" ht="17.5">
      <c r="A25" s="702">
        <v>9</v>
      </c>
      <c r="B25" s="1119" t="s">
        <v>3295</v>
      </c>
      <c r="C25" s="1115">
        <v>4310559.5700001828</v>
      </c>
      <c r="D25" s="1120"/>
      <c r="E25" s="1117">
        <v>20857972.059999999</v>
      </c>
      <c r="F25" s="1118"/>
      <c r="G25" s="1117">
        <v>19734645.559999999</v>
      </c>
      <c r="H25" s="1710">
        <v>5433886.0700001828</v>
      </c>
    </row>
    <row r="26" spans="1:8" ht="17.5">
      <c r="A26" s="702">
        <v>10</v>
      </c>
      <c r="B26" s="1119" t="s">
        <v>3510</v>
      </c>
      <c r="C26" s="1115">
        <v>296341389.22999996</v>
      </c>
      <c r="D26" s="1116"/>
      <c r="E26" s="1117">
        <v>25535832.770000003</v>
      </c>
      <c r="F26" s="1118"/>
      <c r="G26" s="1117">
        <v>36661863.380000003</v>
      </c>
      <c r="H26" s="1710">
        <v>285215358.61999995</v>
      </c>
    </row>
    <row r="27" spans="1:8" ht="17.5">
      <c r="A27" s="702">
        <v>11</v>
      </c>
      <c r="B27" s="1119" t="s">
        <v>3324</v>
      </c>
      <c r="C27" s="1115">
        <v>41256822.639999993</v>
      </c>
      <c r="D27" s="1116"/>
      <c r="E27" s="1117"/>
      <c r="F27" s="1118"/>
      <c r="G27" s="1117">
        <v>41256822.640000001</v>
      </c>
      <c r="H27" s="1710">
        <v>-7.4505805969238281E-9</v>
      </c>
    </row>
    <row r="28" spans="1:8" ht="17.5">
      <c r="A28" s="702"/>
      <c r="B28" s="1119"/>
      <c r="C28" s="1115"/>
      <c r="D28" s="1116"/>
      <c r="E28" s="1117"/>
      <c r="F28" s="1118"/>
      <c r="G28" s="1117"/>
      <c r="H28" s="1430"/>
    </row>
    <row r="29" spans="1:8" ht="17.5">
      <c r="A29" s="702"/>
      <c r="B29" s="1119"/>
      <c r="C29" s="1115"/>
      <c r="D29" s="1116"/>
      <c r="E29" s="1117"/>
      <c r="F29" s="1118"/>
      <c r="G29" s="1117"/>
      <c r="H29" s="1419"/>
    </row>
    <row r="30" spans="1:8" ht="17.5">
      <c r="A30" s="702"/>
      <c r="B30" s="1119"/>
      <c r="C30" s="1115"/>
      <c r="D30" s="1116"/>
      <c r="E30" s="1117"/>
      <c r="F30" s="1118"/>
      <c r="G30" s="1117"/>
      <c r="H30" s="1419"/>
    </row>
    <row r="31" spans="1:8" ht="17.5">
      <c r="A31" s="702"/>
      <c r="B31" s="1119"/>
      <c r="C31" s="1115"/>
      <c r="D31" s="1116"/>
      <c r="E31" s="1117"/>
      <c r="F31" s="1118"/>
      <c r="G31" s="1117"/>
      <c r="H31" s="1419"/>
    </row>
    <row r="32" spans="1:8" ht="17.5">
      <c r="A32" s="702"/>
      <c r="B32" s="839"/>
      <c r="C32" s="875"/>
      <c r="D32" s="837"/>
      <c r="E32" s="836"/>
      <c r="F32" s="838"/>
      <c r="G32" s="836"/>
      <c r="H32" s="1419"/>
    </row>
    <row r="33" spans="1:8" ht="17.5">
      <c r="A33" s="702"/>
      <c r="B33" s="839"/>
      <c r="C33" s="875"/>
      <c r="D33" s="837"/>
      <c r="E33" s="836"/>
      <c r="F33" s="838"/>
      <c r="G33" s="836"/>
      <c r="H33" s="1419"/>
    </row>
    <row r="34" spans="1:8" ht="18.5" thickBot="1">
      <c r="A34" s="705"/>
      <c r="B34" s="706" t="s">
        <v>244</v>
      </c>
      <c r="C34" s="1707">
        <f>SUM(C17:C32)</f>
        <v>5761822890.6100025</v>
      </c>
      <c r="D34" s="1708"/>
      <c r="E34" s="1707">
        <f>SUM(E17:E32)</f>
        <v>2489114245.3599997</v>
      </c>
      <c r="F34" s="1709"/>
      <c r="G34" s="1707">
        <f>SUM(G17:G32)</f>
        <v>3448034898.0099998</v>
      </c>
      <c r="H34" s="1710">
        <f>SUM(H17:H32)</f>
        <v>4802902237.96</v>
      </c>
    </row>
    <row r="35" spans="1:8">
      <c r="A35" s="707"/>
      <c r="B35" s="708"/>
      <c r="C35" s="708"/>
      <c r="D35" s="708"/>
      <c r="E35" s="708"/>
      <c r="F35" s="708"/>
      <c r="G35" s="708"/>
      <c r="H35" s="1425"/>
    </row>
    <row r="36" spans="1:8" ht="16" thickBot="1">
      <c r="A36" s="709"/>
      <c r="B36" s="631"/>
      <c r="C36" s="876"/>
      <c r="D36" s="876"/>
      <c r="E36" s="876"/>
      <c r="F36" s="876"/>
      <c r="G36" s="876"/>
      <c r="H36" s="1426"/>
    </row>
    <row r="37" spans="1:8" ht="18.5" thickTop="1">
      <c r="A37" s="1834" t="s">
        <v>2768</v>
      </c>
      <c r="B37" s="1835"/>
      <c r="C37" s="1836"/>
      <c r="D37" s="1836"/>
      <c r="E37" s="1836"/>
      <c r="F37" s="1836"/>
      <c r="G37" s="1836"/>
      <c r="H37" s="1837"/>
    </row>
    <row r="38" spans="1:8" ht="17.5">
      <c r="A38" s="1838"/>
      <c r="B38" s="1839"/>
      <c r="C38" s="1839"/>
      <c r="D38" s="1839"/>
      <c r="E38" s="1839"/>
      <c r="F38" s="1839"/>
      <c r="G38" s="1839"/>
      <c r="H38" s="1840"/>
    </row>
    <row r="39" spans="1:8" ht="17.5">
      <c r="A39" s="1838"/>
      <c r="B39" s="1839" t="s">
        <v>1143</v>
      </c>
      <c r="C39" s="1839"/>
      <c r="D39" s="1839"/>
      <c r="E39" s="1839"/>
      <c r="F39" s="1839"/>
      <c r="G39" s="1839"/>
      <c r="H39" s="1840"/>
    </row>
    <row r="40" spans="1:8" ht="17.5">
      <c r="A40" s="1838"/>
      <c r="B40" s="1839" t="s">
        <v>2769</v>
      </c>
      <c r="C40" s="1839"/>
      <c r="D40" s="1839"/>
      <c r="E40" s="1839"/>
      <c r="F40" s="1839"/>
      <c r="G40" s="1839"/>
      <c r="H40" s="1840"/>
    </row>
    <row r="41" spans="1:8" ht="17.5">
      <c r="A41" s="1838"/>
      <c r="B41" s="1839" t="s">
        <v>2770</v>
      </c>
      <c r="C41" s="1839"/>
      <c r="D41" s="1839"/>
      <c r="E41" s="1839"/>
      <c r="F41" s="1839"/>
      <c r="G41" s="1839"/>
      <c r="H41" s="1840"/>
    </row>
    <row r="42" spans="1:8" ht="17.5">
      <c r="A42" s="1838"/>
      <c r="B42" s="1839" t="s">
        <v>2113</v>
      </c>
      <c r="C42" s="1839"/>
      <c r="D42" s="1839"/>
      <c r="E42" s="1839"/>
      <c r="F42" s="1839"/>
      <c r="G42" s="1839"/>
      <c r="H42" s="1840"/>
    </row>
    <row r="43" spans="1:8" ht="18" thickBot="1">
      <c r="A43" s="1841"/>
      <c r="B43" s="1842" t="s">
        <v>2771</v>
      </c>
      <c r="C43" s="1842"/>
      <c r="D43" s="1842"/>
      <c r="E43" s="1842"/>
      <c r="F43" s="1842"/>
      <c r="G43" s="1842"/>
      <c r="H43" s="1843"/>
    </row>
    <row r="44" spans="1:8" ht="18" thickTop="1">
      <c r="A44" s="1844"/>
      <c r="B44" s="1845"/>
      <c r="C44" s="1845"/>
      <c r="D44" s="1839"/>
      <c r="E44" s="1845"/>
      <c r="F44" s="1845"/>
      <c r="G44" s="1846"/>
      <c r="H44" s="1840"/>
    </row>
    <row r="45" spans="1:8" ht="17.5">
      <c r="A45" s="1844"/>
      <c r="B45" s="1845"/>
      <c r="C45" s="1847" t="s">
        <v>1049</v>
      </c>
      <c r="D45" s="1848" t="s">
        <v>2234</v>
      </c>
      <c r="E45" s="1849"/>
      <c r="F45" s="1845"/>
      <c r="G45" s="1850"/>
      <c r="H45" s="1851" t="s">
        <v>1512</v>
      </c>
    </row>
    <row r="46" spans="1:8" ht="17.5">
      <c r="A46" s="1852" t="s">
        <v>1160</v>
      </c>
      <c r="B46" s="1847" t="s">
        <v>2034</v>
      </c>
      <c r="C46" s="1847" t="s">
        <v>370</v>
      </c>
      <c r="D46" s="1853" t="s">
        <v>1161</v>
      </c>
      <c r="E46" s="1853" t="s">
        <v>1859</v>
      </c>
      <c r="F46" s="1847" t="s">
        <v>1514</v>
      </c>
      <c r="G46" s="1850"/>
      <c r="H46" s="1851" t="s">
        <v>1162</v>
      </c>
    </row>
    <row r="47" spans="1:8" ht="17.5">
      <c r="A47" s="1852" t="s">
        <v>1163</v>
      </c>
      <c r="B47" s="1847" t="s">
        <v>462</v>
      </c>
      <c r="C47" s="1847" t="s">
        <v>2342</v>
      </c>
      <c r="D47" s="1847" t="s">
        <v>464</v>
      </c>
      <c r="E47" s="1847" t="s">
        <v>61</v>
      </c>
      <c r="F47" s="1847" t="s">
        <v>62</v>
      </c>
      <c r="G47" s="1850"/>
      <c r="H47" s="1851" t="s">
        <v>2342</v>
      </c>
    </row>
    <row r="48" spans="1:8" ht="18" thickBot="1">
      <c r="A48" s="1854"/>
      <c r="B48" s="1855"/>
      <c r="C48" s="1856" t="s">
        <v>463</v>
      </c>
      <c r="D48" s="1855"/>
      <c r="E48" s="1855"/>
      <c r="F48" s="1855"/>
      <c r="G48" s="1857"/>
      <c r="H48" s="1858" t="s">
        <v>63</v>
      </c>
    </row>
    <row r="49" spans="1:8" ht="17.5">
      <c r="A49" s="702"/>
      <c r="B49" s="676"/>
      <c r="C49" s="675"/>
      <c r="D49" s="703"/>
      <c r="E49" s="675"/>
      <c r="F49" s="704"/>
      <c r="G49" s="675"/>
      <c r="H49" s="1419"/>
    </row>
    <row r="50" spans="1:8" ht="17.5">
      <c r="A50" s="702">
        <v>1</v>
      </c>
      <c r="B50" s="1102" t="s">
        <v>3511</v>
      </c>
      <c r="C50" s="1859">
        <v>45291264</v>
      </c>
      <c r="D50" s="1860"/>
      <c r="E50" s="1098">
        <v>3351081</v>
      </c>
      <c r="F50" s="1098">
        <v>0</v>
      </c>
      <c r="G50" s="1098"/>
      <c r="H50" s="1710">
        <v>41940183</v>
      </c>
    </row>
    <row r="51" spans="1:8" ht="17.5">
      <c r="A51" s="702">
        <v>2</v>
      </c>
      <c r="B51" s="1102" t="s">
        <v>3512</v>
      </c>
      <c r="C51" s="1859">
        <v>8885693</v>
      </c>
      <c r="D51" s="1860"/>
      <c r="E51" s="1098">
        <v>1</v>
      </c>
      <c r="F51" s="1098">
        <v>397440</v>
      </c>
      <c r="G51" s="1098"/>
      <c r="H51" s="1710">
        <v>9283132</v>
      </c>
    </row>
    <row r="52" spans="1:8" ht="17.5">
      <c r="A52" s="702">
        <v>3</v>
      </c>
      <c r="B52" s="1102" t="s">
        <v>3513</v>
      </c>
      <c r="C52" s="1859">
        <v>478860</v>
      </c>
      <c r="D52" s="1860"/>
      <c r="E52" s="1098">
        <v>190420</v>
      </c>
      <c r="F52" s="1098">
        <v>0</v>
      </c>
      <c r="G52" s="1098"/>
      <c r="H52" s="1710">
        <v>288440</v>
      </c>
    </row>
    <row r="53" spans="1:8" ht="17.5">
      <c r="A53" s="702">
        <v>4</v>
      </c>
      <c r="B53" s="1102" t="s">
        <v>3506</v>
      </c>
      <c r="C53" s="1859">
        <v>24469525.17999997</v>
      </c>
      <c r="D53" s="1860"/>
      <c r="E53" s="1098">
        <v>14434397.650000004</v>
      </c>
      <c r="F53" s="1098">
        <v>8262307.6499999976</v>
      </c>
      <c r="G53" s="1098"/>
      <c r="H53" s="1710">
        <v>18297435.179999962</v>
      </c>
    </row>
    <row r="54" spans="1:8" ht="17.5">
      <c r="A54" s="702">
        <v>5</v>
      </c>
      <c r="B54" s="1102" t="s">
        <v>3507</v>
      </c>
      <c r="C54" s="1859">
        <v>630486.53999996011</v>
      </c>
      <c r="D54" s="1860"/>
      <c r="E54" s="1098">
        <v>2920678.06</v>
      </c>
      <c r="F54" s="1098">
        <v>6245009.7400000002</v>
      </c>
      <c r="G54" s="1098"/>
      <c r="H54" s="1710">
        <v>3954818.2199999602</v>
      </c>
    </row>
    <row r="55" spans="1:8" ht="17.5">
      <c r="A55" s="702">
        <v>6</v>
      </c>
      <c r="B55" s="1102" t="s">
        <v>3508</v>
      </c>
      <c r="C55" s="1859">
        <v>3166719.7899999935</v>
      </c>
      <c r="D55" s="1860"/>
      <c r="E55" s="1098">
        <v>3166719.79</v>
      </c>
      <c r="F55" s="1098"/>
      <c r="G55" s="1098"/>
      <c r="H55" s="1710">
        <v>-6.5192580223083496E-9</v>
      </c>
    </row>
    <row r="56" spans="1:8" ht="17.5">
      <c r="A56" s="702">
        <v>7</v>
      </c>
      <c r="B56" s="1102" t="s">
        <v>3514</v>
      </c>
      <c r="C56" s="1859">
        <v>45678767.779999986</v>
      </c>
      <c r="D56" s="1860"/>
      <c r="E56" s="1098">
        <v>38991161.369999997</v>
      </c>
      <c r="F56" s="1098">
        <v>41692621.950000003</v>
      </c>
      <c r="G56" s="1098"/>
      <c r="H56" s="1710">
        <v>48380228.359999992</v>
      </c>
    </row>
    <row r="57" spans="1:8" ht="17.5">
      <c r="A57" s="702"/>
      <c r="B57" s="1102"/>
      <c r="C57" s="1098"/>
      <c r="D57" s="1120"/>
      <c r="E57" s="1098"/>
      <c r="F57" s="1109"/>
      <c r="G57" s="1098"/>
      <c r="H57" s="1710"/>
    </row>
    <row r="58" spans="1:8" ht="17.5">
      <c r="A58" s="702"/>
      <c r="B58" s="676"/>
      <c r="C58" s="675"/>
      <c r="D58" s="675"/>
      <c r="E58" s="675"/>
      <c r="F58" s="704"/>
      <c r="G58" s="675"/>
      <c r="H58" s="1710"/>
    </row>
    <row r="59" spans="1:8" ht="17.5">
      <c r="A59" s="687"/>
      <c r="B59" s="672"/>
      <c r="C59" s="671"/>
      <c r="D59" s="701"/>
      <c r="E59" s="671"/>
      <c r="F59" s="671"/>
      <c r="G59" s="671"/>
      <c r="H59" s="1427"/>
    </row>
    <row r="60" spans="1:8" ht="18.5" thickBot="1">
      <c r="A60" s="714"/>
      <c r="B60" s="715" t="s">
        <v>244</v>
      </c>
      <c r="C60" s="1711">
        <f>SUM(C49:C58)</f>
        <v>128601316.28999992</v>
      </c>
      <c r="D60" s="1712"/>
      <c r="E60" s="1711">
        <f>SUM(E49:E58)</f>
        <v>63054458.870000005</v>
      </c>
      <c r="F60" s="1711">
        <f>SUM(F49:F58)</f>
        <v>56597379.340000004</v>
      </c>
      <c r="G60" s="1711"/>
      <c r="H60" s="1713">
        <f>SUM(H49:H58)</f>
        <v>122144236.7599999</v>
      </c>
    </row>
    <row r="61" spans="1:8" ht="18" thickTop="1">
      <c r="A61" s="665"/>
      <c r="B61" s="581"/>
      <c r="C61" s="581"/>
      <c r="D61" s="581"/>
      <c r="E61" s="581"/>
      <c r="F61" s="581"/>
      <c r="G61" s="581"/>
      <c r="H61" s="1428"/>
    </row>
    <row r="62" spans="1:8" ht="17.5">
      <c r="A62" s="1714"/>
      <c r="B62" s="688"/>
      <c r="C62" s="688"/>
      <c r="D62" s="688">
        <v>61</v>
      </c>
      <c r="E62" s="688"/>
      <c r="F62" s="688"/>
      <c r="G62" s="688"/>
      <c r="H62" s="1428"/>
    </row>
    <row r="63" spans="1:8" ht="17.5">
      <c r="A63" s="688"/>
      <c r="B63" s="688"/>
      <c r="C63" s="688"/>
      <c r="D63" s="688"/>
      <c r="E63" s="688"/>
      <c r="F63" s="688"/>
      <c r="G63" s="688"/>
      <c r="H63" s="1428"/>
    </row>
    <row r="64" spans="1:8" ht="17.5">
      <c r="A64" s="688"/>
      <c r="B64" s="688"/>
      <c r="C64" s="688"/>
      <c r="D64" s="688"/>
      <c r="E64" s="877"/>
      <c r="F64" s="878"/>
      <c r="G64" s="581"/>
      <c r="H64" s="1429"/>
    </row>
    <row r="65" spans="1:8" ht="17.5">
      <c r="A65" s="688"/>
      <c r="B65" s="688"/>
      <c r="C65" s="688"/>
      <c r="D65" s="688"/>
      <c r="E65" s="870"/>
      <c r="F65" s="879"/>
      <c r="G65" s="688"/>
      <c r="H65" s="1428"/>
    </row>
    <row r="66" spans="1:8" ht="17.5">
      <c r="A66" s="688"/>
      <c r="B66" s="688"/>
      <c r="C66" s="688"/>
      <c r="D66" s="688"/>
      <c r="E66" s="688"/>
      <c r="F66" s="688"/>
      <c r="G66" s="688"/>
      <c r="H66" s="1428"/>
    </row>
    <row r="67" spans="1:8" ht="17.5">
      <c r="A67" s="688"/>
      <c r="B67" s="688"/>
      <c r="C67" s="688"/>
      <c r="D67" s="688"/>
      <c r="E67" s="688"/>
      <c r="F67" s="688"/>
      <c r="G67" s="688"/>
      <c r="H67" s="1428"/>
    </row>
    <row r="68" spans="1:8" ht="17.5">
      <c r="A68" s="688"/>
      <c r="B68" s="688"/>
      <c r="C68" s="688"/>
      <c r="D68" s="688"/>
      <c r="E68" s="688"/>
      <c r="F68" s="688"/>
      <c r="G68" s="688"/>
      <c r="H68" s="1428"/>
    </row>
    <row r="69" spans="1:8" ht="17.5">
      <c r="A69" s="688"/>
      <c r="B69" s="688"/>
      <c r="C69" s="688"/>
      <c r="D69" s="688"/>
      <c r="E69" s="688"/>
      <c r="F69" s="688"/>
      <c r="G69" s="688"/>
      <c r="H69" s="1428"/>
    </row>
    <row r="70" spans="1:8" ht="17.5">
      <c r="A70" s="688"/>
      <c r="B70" s="688"/>
      <c r="C70" s="688"/>
      <c r="D70" s="688"/>
      <c r="E70" s="688"/>
      <c r="F70" s="688"/>
      <c r="G70" s="688"/>
      <c r="H70" s="1715"/>
    </row>
    <row r="71" spans="1:8" ht="17.5">
      <c r="A71" s="690"/>
      <c r="B71" s="690"/>
      <c r="C71" s="690"/>
      <c r="D71" s="690"/>
      <c r="E71" s="690"/>
      <c r="F71" s="690"/>
      <c r="G71" s="690"/>
      <c r="H71" s="1716"/>
    </row>
    <row r="72" spans="1:8" ht="17.5">
      <c r="A72" s="581"/>
      <c r="B72" s="581"/>
      <c r="C72" s="581"/>
      <c r="D72" s="581"/>
      <c r="E72" s="581"/>
      <c r="F72" s="581"/>
      <c r="G72" s="581"/>
      <c r="H72" s="1429"/>
    </row>
    <row r="73" spans="1:8" ht="17.5">
      <c r="A73" s="581"/>
      <c r="B73" s="581"/>
      <c r="C73" s="581"/>
      <c r="D73" s="581"/>
      <c r="E73" s="581"/>
      <c r="F73" s="581"/>
      <c r="G73" s="581"/>
      <c r="H73" s="1429"/>
    </row>
    <row r="74" spans="1:8" ht="17.5">
      <c r="A74" s="581"/>
      <c r="B74" s="581"/>
      <c r="C74" s="581"/>
      <c r="D74" s="581"/>
      <c r="E74" s="581"/>
      <c r="F74" s="581"/>
      <c r="G74" s="581"/>
      <c r="H74" s="1429"/>
    </row>
    <row r="75" spans="1:8" ht="17.5">
      <c r="A75" s="581"/>
      <c r="B75" s="581"/>
      <c r="C75" s="874"/>
      <c r="D75" s="874"/>
      <c r="E75" s="874"/>
      <c r="F75" s="874"/>
      <c r="G75" s="874"/>
      <c r="H75" s="1429"/>
    </row>
    <row r="76" spans="1:8" ht="17.5">
      <c r="A76" s="581"/>
      <c r="B76" s="581"/>
      <c r="C76" s="581"/>
      <c r="D76" s="581"/>
      <c r="E76" s="581"/>
      <c r="F76" s="581"/>
      <c r="G76" s="581"/>
      <c r="H76" s="1429"/>
    </row>
    <row r="77" spans="1:8" ht="17.5">
      <c r="A77" s="581"/>
      <c r="B77" s="581"/>
      <c r="C77" s="581"/>
      <c r="D77" s="581"/>
      <c r="E77" s="581"/>
      <c r="F77" s="581"/>
      <c r="G77" s="581"/>
      <c r="H77" s="1429"/>
    </row>
    <row r="78" spans="1:8" ht="17.5">
      <c r="A78" s="581"/>
      <c r="B78" s="581"/>
      <c r="C78" s="581"/>
      <c r="D78" s="581"/>
      <c r="E78" s="581"/>
      <c r="F78" s="581"/>
      <c r="G78" s="581"/>
      <c r="H78" s="1429"/>
    </row>
    <row r="79" spans="1:8" ht="17.5">
      <c r="A79" s="581"/>
      <c r="B79" s="581"/>
      <c r="C79" s="581"/>
      <c r="D79" s="581"/>
      <c r="E79" s="581"/>
      <c r="F79" s="581"/>
      <c r="G79" s="581"/>
      <c r="H79" s="1429"/>
    </row>
    <row r="80" spans="1:8" ht="17.5">
      <c r="A80" s="581"/>
      <c r="B80" s="581"/>
      <c r="C80" s="581"/>
      <c r="D80" s="581"/>
      <c r="E80" s="581"/>
      <c r="F80" s="581"/>
      <c r="G80" s="581"/>
      <c r="H80" s="1429"/>
    </row>
    <row r="81" spans="1:8" ht="17.5">
      <c r="A81" s="581"/>
      <c r="B81" s="581"/>
      <c r="C81" s="581"/>
      <c r="D81" s="581"/>
      <c r="E81" s="581"/>
      <c r="F81" s="581"/>
      <c r="G81" s="581"/>
      <c r="H81" s="1429"/>
    </row>
    <row r="82" spans="1:8" ht="17.5">
      <c r="A82" s="581"/>
      <c r="B82" s="581"/>
      <c r="C82" s="581"/>
      <c r="D82" s="581"/>
      <c r="E82" s="581"/>
      <c r="F82" s="581"/>
      <c r="G82" s="581"/>
      <c r="H82" s="1429"/>
    </row>
    <row r="83" spans="1:8" ht="17.5">
      <c r="A83" s="581"/>
      <c r="B83" s="581"/>
      <c r="C83" s="581"/>
      <c r="D83" s="581"/>
      <c r="E83" s="581"/>
      <c r="F83" s="581"/>
      <c r="G83" s="581"/>
      <c r="H83" s="1429"/>
    </row>
    <row r="84" spans="1:8" ht="17.5">
      <c r="A84" s="581"/>
      <c r="B84" s="581"/>
      <c r="C84" s="581"/>
      <c r="D84" s="581"/>
      <c r="E84" s="581"/>
      <c r="F84" s="581"/>
      <c r="G84" s="581"/>
      <c r="H84" s="1429"/>
    </row>
    <row r="85" spans="1:8" ht="17.5">
      <c r="A85" s="581"/>
      <c r="B85" s="581"/>
      <c r="C85" s="581"/>
      <c r="D85" s="581"/>
      <c r="E85" s="581"/>
      <c r="F85" s="581"/>
      <c r="G85" s="581"/>
      <c r="H85" s="1429"/>
    </row>
    <row r="86" spans="1:8" ht="17.5">
      <c r="A86" s="581"/>
      <c r="B86" s="581"/>
      <c r="C86" s="581"/>
      <c r="D86" s="581"/>
      <c r="E86" s="581"/>
      <c r="F86" s="581"/>
      <c r="G86" s="581"/>
      <c r="H86" s="1429"/>
    </row>
    <row r="87" spans="1:8" ht="17.5">
      <c r="A87" s="581"/>
      <c r="B87" s="581"/>
      <c r="C87" s="581"/>
      <c r="D87" s="581"/>
      <c r="E87" s="581"/>
      <c r="F87" s="581"/>
      <c r="G87" s="581"/>
      <c r="H87" s="1429"/>
    </row>
    <row r="88" spans="1:8" ht="17.5">
      <c r="A88" s="581"/>
      <c r="B88" s="581"/>
      <c r="C88" s="581"/>
      <c r="D88" s="581"/>
      <c r="E88" s="581"/>
      <c r="F88" s="581"/>
      <c r="G88" s="581"/>
      <c r="H88" s="1429"/>
    </row>
    <row r="89" spans="1:8" ht="17.5">
      <c r="A89" s="581"/>
      <c r="B89" s="581"/>
      <c r="C89" s="581"/>
      <c r="D89" s="581"/>
      <c r="E89" s="581"/>
      <c r="F89" s="581"/>
      <c r="G89" s="581"/>
      <c r="H89" s="1429"/>
    </row>
    <row r="90" spans="1:8" ht="17.5">
      <c r="A90" s="581"/>
      <c r="B90" s="581"/>
      <c r="C90" s="581"/>
      <c r="D90" s="581"/>
      <c r="E90" s="581"/>
      <c r="F90" s="581"/>
      <c r="G90" s="581"/>
      <c r="H90" s="1429"/>
    </row>
    <row r="91" spans="1:8" ht="17.5">
      <c r="A91" s="581"/>
      <c r="B91" s="581"/>
      <c r="C91" s="581"/>
      <c r="D91" s="581"/>
      <c r="E91" s="581"/>
      <c r="F91" s="581"/>
      <c r="G91" s="581"/>
      <c r="H91" s="1429"/>
    </row>
    <row r="92" spans="1:8" ht="17.5">
      <c r="A92" s="581"/>
      <c r="B92" s="581"/>
      <c r="C92" s="581"/>
      <c r="D92" s="581"/>
      <c r="E92" s="581"/>
      <c r="F92" s="581"/>
      <c r="G92" s="581"/>
      <c r="H92" s="1429"/>
    </row>
    <row r="93" spans="1:8" ht="17.5">
      <c r="A93" s="581"/>
      <c r="B93" s="581"/>
      <c r="C93" s="581"/>
      <c r="D93" s="581"/>
      <c r="E93" s="581"/>
      <c r="F93" s="581"/>
      <c r="G93" s="581"/>
      <c r="H93" s="1429"/>
    </row>
    <row r="94" spans="1:8" ht="17.5">
      <c r="A94" s="581"/>
      <c r="B94" s="581"/>
      <c r="C94" s="581"/>
      <c r="D94" s="581"/>
      <c r="E94" s="581"/>
      <c r="F94" s="581"/>
      <c r="G94" s="581"/>
      <c r="H94" s="1429"/>
    </row>
    <row r="95" spans="1:8" ht="17.5">
      <c r="A95" s="581"/>
      <c r="B95" s="581"/>
      <c r="C95" s="581"/>
      <c r="D95" s="581"/>
      <c r="E95" s="581"/>
      <c r="F95" s="581"/>
      <c r="G95" s="581"/>
      <c r="H95" s="1429"/>
    </row>
    <row r="96" spans="1:8" ht="17.5">
      <c r="A96" s="581"/>
      <c r="B96" s="581"/>
      <c r="C96" s="581"/>
      <c r="D96" s="581"/>
      <c r="E96" s="581"/>
      <c r="F96" s="581"/>
      <c r="G96" s="581"/>
      <c r="H96" s="1429"/>
    </row>
  </sheetData>
  <pageMargins left="0.7" right="0.7" top="0.75" bottom="0.75" header="0.3" footer="0.3"/>
  <pageSetup scale="5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opLeftCell="A25"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62</v>
      </c>
      <c r="B52" s="128"/>
      <c r="C52" s="128"/>
      <c r="D52" s="128"/>
      <c r="E52" s="128"/>
      <c r="F52" s="128"/>
      <c r="G52" s="128"/>
      <c r="H52" s="128"/>
      <c r="I52" s="128"/>
      <c r="J52" s="128"/>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selection activeCell="L48" sqref="L48"/>
    </sheetView>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63</v>
      </c>
      <c r="B52" s="128"/>
      <c r="C52" s="128"/>
      <c r="D52" s="128"/>
      <c r="E52" s="128"/>
      <c r="F52" s="128"/>
      <c r="G52" s="128"/>
      <c r="H52" s="128"/>
      <c r="I52" s="128"/>
      <c r="J52" s="128"/>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66"/>
  <sheetViews>
    <sheetView topLeftCell="A13" workbookViewId="0">
      <selection activeCell="K99" sqref="K99"/>
    </sheetView>
  </sheetViews>
  <sheetFormatPr defaultRowHeight="15.5"/>
  <cols>
    <col min="4" max="4" width="15" bestFit="1" customWidth="1"/>
    <col min="5" max="5" width="13.921875" bestFit="1" customWidth="1"/>
  </cols>
  <sheetData>
    <row r="3" spans="1:5">
      <c r="A3" s="825"/>
      <c r="B3" s="828" t="s">
        <v>3273</v>
      </c>
      <c r="C3" s="825"/>
      <c r="D3" s="825"/>
      <c r="E3" s="825"/>
    </row>
    <row r="4" spans="1:5">
      <c r="A4" s="828" t="s">
        <v>3242</v>
      </c>
      <c r="B4" s="825" t="s">
        <v>3274</v>
      </c>
      <c r="C4" s="825" t="s">
        <v>3275</v>
      </c>
      <c r="D4" s="827" t="s">
        <v>3276</v>
      </c>
      <c r="E4" s="825"/>
    </row>
    <row r="5" spans="1:5">
      <c r="A5" s="825" t="s">
        <v>2669</v>
      </c>
      <c r="B5" s="826"/>
      <c r="C5" s="826">
        <v>0</v>
      </c>
      <c r="D5" s="827">
        <v>0</v>
      </c>
      <c r="E5" s="825"/>
    </row>
    <row r="6" spans="1:5">
      <c r="A6" s="825" t="s">
        <v>2697</v>
      </c>
      <c r="B6" s="826"/>
      <c r="C6" s="826">
        <v>0</v>
      </c>
      <c r="D6" s="827">
        <v>0</v>
      </c>
      <c r="E6" s="825"/>
    </row>
    <row r="7" spans="1:5">
      <c r="A7" s="825" t="s">
        <v>2698</v>
      </c>
      <c r="B7" s="826"/>
      <c r="C7" s="826">
        <v>567180794.20000005</v>
      </c>
      <c r="D7" s="827">
        <v>567180794.20000005</v>
      </c>
      <c r="E7" s="825"/>
    </row>
    <row r="8" spans="1:5">
      <c r="A8" s="825" t="s">
        <v>2700</v>
      </c>
      <c r="B8" s="826"/>
      <c r="C8" s="826">
        <v>-14325888.410000019</v>
      </c>
      <c r="D8" s="827">
        <v>-14325888.410000019</v>
      </c>
      <c r="E8" s="825"/>
    </row>
    <row r="9" spans="1:5">
      <c r="A9" s="825" t="s">
        <v>2702</v>
      </c>
      <c r="B9" s="826"/>
      <c r="C9" s="826">
        <v>461528160.25999999</v>
      </c>
      <c r="D9" s="827">
        <v>461528160.25999999</v>
      </c>
      <c r="E9" s="825"/>
    </row>
    <row r="10" spans="1:5">
      <c r="A10" s="825" t="s">
        <v>2704</v>
      </c>
      <c r="B10" s="826"/>
      <c r="C10" s="826">
        <v>-22060388.249999996</v>
      </c>
      <c r="D10" s="827">
        <v>-22060388.249999996</v>
      </c>
      <c r="E10" s="825"/>
    </row>
    <row r="11" spans="1:5">
      <c r="A11" s="825" t="s">
        <v>2706</v>
      </c>
      <c r="B11" s="826"/>
      <c r="C11" s="826">
        <v>-8164624.4500000002</v>
      </c>
      <c r="D11" s="827">
        <v>-8164624.4500000002</v>
      </c>
      <c r="E11" s="825"/>
    </row>
    <row r="12" spans="1:5">
      <c r="A12" s="825" t="s">
        <v>2714</v>
      </c>
      <c r="B12" s="826"/>
      <c r="C12" s="826">
        <v>-936338.26</v>
      </c>
      <c r="D12" s="827">
        <v>-936338.26</v>
      </c>
      <c r="E12" s="825"/>
    </row>
    <row r="13" spans="1:5">
      <c r="A13" s="825" t="s">
        <v>2716</v>
      </c>
      <c r="B13" s="826">
        <v>-1605742.37</v>
      </c>
      <c r="C13" s="826">
        <v>8165929.2800000003</v>
      </c>
      <c r="D13" s="827">
        <v>6560186.9100000001</v>
      </c>
      <c r="E13" s="825"/>
    </row>
    <row r="14" spans="1:5">
      <c r="A14" s="825" t="s">
        <v>2720</v>
      </c>
      <c r="B14" s="826"/>
      <c r="C14" s="826">
        <v>42838471.93</v>
      </c>
      <c r="D14" s="827">
        <v>42838471.93</v>
      </c>
      <c r="E14" s="825"/>
    </row>
    <row r="15" spans="1:5">
      <c r="A15" s="825" t="s">
        <v>2726</v>
      </c>
      <c r="B15" s="826"/>
      <c r="C15" s="826">
        <v>846433.26</v>
      </c>
      <c r="D15" s="827">
        <v>846433.26</v>
      </c>
      <c r="E15" s="825"/>
    </row>
    <row r="16" spans="1:5">
      <c r="A16" s="825" t="s">
        <v>1656</v>
      </c>
      <c r="B16" s="826"/>
      <c r="C16" s="826">
        <v>31482076.539999999</v>
      </c>
      <c r="D16" s="827">
        <v>31482076.539999999</v>
      </c>
      <c r="E16" s="831"/>
    </row>
    <row r="17" spans="1:5">
      <c r="A17" s="825" t="s">
        <v>2563</v>
      </c>
      <c r="B17" s="826"/>
      <c r="C17" s="826">
        <v>432585909.10000002</v>
      </c>
      <c r="D17" s="827">
        <v>432585909.10000002</v>
      </c>
      <c r="E17" s="825"/>
    </row>
    <row r="18" spans="1:5">
      <c r="A18" s="825" t="s">
        <v>2567</v>
      </c>
      <c r="B18" s="826"/>
      <c r="C18" s="826">
        <v>3166666.67</v>
      </c>
      <c r="D18" s="827">
        <v>3166666.67</v>
      </c>
      <c r="E18" s="825"/>
    </row>
    <row r="19" spans="1:5">
      <c r="A19" s="825" t="s">
        <v>2571</v>
      </c>
      <c r="B19" s="826"/>
      <c r="C19" s="826">
        <v>1596465</v>
      </c>
      <c r="D19" s="827">
        <v>1596465</v>
      </c>
      <c r="E19" s="825"/>
    </row>
    <row r="20" spans="1:5">
      <c r="A20" s="825" t="s">
        <v>2575</v>
      </c>
      <c r="B20" s="826"/>
      <c r="C20" s="826">
        <v>30307293.070000019</v>
      </c>
      <c r="D20" s="827">
        <v>30307293.070000019</v>
      </c>
      <c r="E20" s="825"/>
    </row>
    <row r="21" spans="1:5">
      <c r="A21" s="825" t="s">
        <v>2581</v>
      </c>
      <c r="B21" s="826">
        <v>-3743514.93</v>
      </c>
      <c r="C21" s="826">
        <v>76323994.26000005</v>
      </c>
      <c r="D21" s="827">
        <v>72580479.330000058</v>
      </c>
      <c r="E21" s="825"/>
    </row>
    <row r="22" spans="1:5">
      <c r="A22" s="825" t="s">
        <v>2584</v>
      </c>
      <c r="B22" s="826"/>
      <c r="C22" s="826">
        <v>0</v>
      </c>
      <c r="D22" s="827">
        <v>0</v>
      </c>
      <c r="E22" s="831"/>
    </row>
    <row r="23" spans="1:5">
      <c r="A23" s="825" t="s">
        <v>2600</v>
      </c>
      <c r="B23" s="826">
        <v>67708284.61999999</v>
      </c>
      <c r="C23" s="826">
        <v>631457355.98000002</v>
      </c>
      <c r="D23" s="829">
        <v>699165640.60000002</v>
      </c>
      <c r="E23" s="830"/>
    </row>
    <row r="24" spans="1:5">
      <c r="A24" s="825" t="s">
        <v>2604</v>
      </c>
      <c r="B24" s="826">
        <v>-63962562.340000004</v>
      </c>
      <c r="C24" s="826">
        <v>63845287.469999999</v>
      </c>
      <c r="D24" s="829">
        <v>-117274.87000000477</v>
      </c>
      <c r="E24" s="830"/>
    </row>
    <row r="25" spans="1:5">
      <c r="A25" s="825" t="s">
        <v>384</v>
      </c>
      <c r="B25" s="826"/>
      <c r="C25" s="826">
        <v>54692530.640000001</v>
      </c>
      <c r="D25" s="829">
        <v>54692530.640000001</v>
      </c>
      <c r="E25" s="830"/>
    </row>
    <row r="26" spans="1:5">
      <c r="A26" s="825" t="s">
        <v>386</v>
      </c>
      <c r="B26" s="826">
        <v>818836.12</v>
      </c>
      <c r="C26" s="826">
        <v>130276188.58</v>
      </c>
      <c r="D26" s="829">
        <v>131095024.7</v>
      </c>
      <c r="E26" s="830"/>
    </row>
    <row r="27" spans="1:5">
      <c r="A27" s="825" t="s">
        <v>390</v>
      </c>
      <c r="B27" s="826">
        <v>721146.37000000011</v>
      </c>
      <c r="C27" s="826">
        <v>150777621.72999999</v>
      </c>
      <c r="D27" s="829">
        <v>151498768.09999999</v>
      </c>
      <c r="E27" s="830"/>
    </row>
    <row r="28" spans="1:5">
      <c r="A28" s="825" t="s">
        <v>396</v>
      </c>
      <c r="B28" s="826">
        <v>802079.14</v>
      </c>
      <c r="C28" s="826">
        <v>2921409109.0300002</v>
      </c>
      <c r="D28" s="829">
        <v>2922211188.1700001</v>
      </c>
      <c r="E28" s="830"/>
    </row>
    <row r="29" spans="1:5">
      <c r="A29" s="825" t="s">
        <v>398</v>
      </c>
      <c r="B29" s="826"/>
      <c r="C29" s="826">
        <v>5274626.2699999996</v>
      </c>
      <c r="D29" s="829">
        <v>5274626.2699999996</v>
      </c>
      <c r="E29" s="830"/>
    </row>
    <row r="30" spans="1:5">
      <c r="A30" s="825" t="s">
        <v>400</v>
      </c>
      <c r="B30" s="826"/>
      <c r="C30" s="826">
        <v>5999255.3000000007</v>
      </c>
      <c r="D30" s="829">
        <v>5999255.3000000007</v>
      </c>
      <c r="E30" s="830"/>
    </row>
    <row r="31" spans="1:5">
      <c r="A31" s="825" t="s">
        <v>2390</v>
      </c>
      <c r="B31" s="826"/>
      <c r="C31" s="826">
        <v>54766619.579999998</v>
      </c>
      <c r="D31" s="829">
        <v>54766619.579999998</v>
      </c>
      <c r="E31" s="830"/>
    </row>
    <row r="32" spans="1:5">
      <c r="A32" s="825" t="s">
        <v>2394</v>
      </c>
      <c r="B32" s="826"/>
      <c r="C32" s="826">
        <v>4097.92</v>
      </c>
      <c r="D32" s="829">
        <v>4097.92</v>
      </c>
      <c r="E32" s="830"/>
    </row>
    <row r="33" spans="1:5">
      <c r="A33" s="825" t="s">
        <v>2396</v>
      </c>
      <c r="B33" s="826">
        <v>0</v>
      </c>
      <c r="C33" s="826">
        <v>3103850323.52</v>
      </c>
      <c r="D33" s="829">
        <v>3103850323.52</v>
      </c>
      <c r="E33" s="764"/>
    </row>
    <row r="34" spans="1:5">
      <c r="A34" s="825" t="s">
        <v>625</v>
      </c>
      <c r="B34" s="826"/>
      <c r="C34" s="826">
        <v>19061446.960000001</v>
      </c>
      <c r="D34" s="829">
        <v>19061446.960000001</v>
      </c>
      <c r="E34" s="764"/>
    </row>
    <row r="35" spans="1:5">
      <c r="A35" s="825" t="s">
        <v>627</v>
      </c>
      <c r="B35" s="826"/>
      <c r="C35" s="826">
        <v>1543325.56</v>
      </c>
      <c r="D35" s="829">
        <v>1543325.56</v>
      </c>
      <c r="E35" s="764"/>
    </row>
    <row r="36" spans="1:5">
      <c r="A36" s="825" t="s">
        <v>631</v>
      </c>
      <c r="B36" s="826">
        <v>564534.47</v>
      </c>
      <c r="C36" s="826">
        <v>7271073934.3999996</v>
      </c>
      <c r="D36" s="829">
        <v>7271638468.8700008</v>
      </c>
      <c r="E36" s="764"/>
    </row>
    <row r="37" spans="1:5">
      <c r="A37" s="825" t="s">
        <v>642</v>
      </c>
      <c r="B37" s="826"/>
      <c r="C37" s="826">
        <v>10880767.41</v>
      </c>
      <c r="D37" s="829">
        <v>10880767.41</v>
      </c>
      <c r="E37" s="764"/>
    </row>
    <row r="38" spans="1:5">
      <c r="A38" s="825" t="s">
        <v>644</v>
      </c>
      <c r="B38" s="826"/>
      <c r="C38" s="826">
        <v>182763563.56999999</v>
      </c>
      <c r="D38" s="829">
        <v>182763563.56999999</v>
      </c>
      <c r="E38" s="764"/>
    </row>
    <row r="39" spans="1:5">
      <c r="A39" s="825" t="s">
        <v>1519</v>
      </c>
      <c r="B39" s="826">
        <v>124131.36</v>
      </c>
      <c r="C39" s="826">
        <v>840946117.28999996</v>
      </c>
      <c r="D39" s="829">
        <v>841070248.64999998</v>
      </c>
      <c r="E39" s="764"/>
    </row>
    <row r="40" spans="1:5">
      <c r="A40" s="825" t="s">
        <v>1520</v>
      </c>
      <c r="B40" s="826">
        <v>-188220318.43000001</v>
      </c>
      <c r="C40" s="826">
        <v>6365416071.6199989</v>
      </c>
      <c r="D40" s="829">
        <v>6177195753.1899996</v>
      </c>
      <c r="E40" s="764"/>
    </row>
    <row r="41" spans="1:5">
      <c r="A41" s="825" t="s">
        <v>1521</v>
      </c>
      <c r="B41" s="826">
        <v>-55835715.560000055</v>
      </c>
      <c r="C41" s="826">
        <v>2700824731.9699998</v>
      </c>
      <c r="D41" s="829">
        <v>2644989016.4099998</v>
      </c>
      <c r="E41" s="764"/>
    </row>
    <row r="42" spans="1:5">
      <c r="A42" s="825" t="s">
        <v>1522</v>
      </c>
      <c r="B42" s="826">
        <v>-12138914.060000001</v>
      </c>
      <c r="C42" s="826">
        <v>1281321144.4200001</v>
      </c>
      <c r="D42" s="829">
        <v>1269182230.3600001</v>
      </c>
      <c r="E42" s="764"/>
    </row>
    <row r="43" spans="1:5">
      <c r="A43" s="825" t="s">
        <v>1523</v>
      </c>
      <c r="B43" s="826"/>
      <c r="C43" s="826">
        <v>5020231.43</v>
      </c>
      <c r="D43" s="829">
        <v>5020231.43</v>
      </c>
      <c r="E43" s="764"/>
    </row>
    <row r="44" spans="1:5">
      <c r="A44" s="825" t="s">
        <v>1525</v>
      </c>
      <c r="B44" s="826">
        <v>-4951090.25</v>
      </c>
      <c r="C44" s="826">
        <v>1230441178.75</v>
      </c>
      <c r="D44" s="829">
        <v>1225490088.5</v>
      </c>
      <c r="E44" s="764"/>
    </row>
    <row r="45" spans="1:5">
      <c r="A45" s="825" t="s">
        <v>1527</v>
      </c>
      <c r="B45" s="826">
        <v>86307.05</v>
      </c>
      <c r="C45" s="826">
        <v>2089225970.3000002</v>
      </c>
      <c r="D45" s="829">
        <v>2089312277.3500001</v>
      </c>
      <c r="E45" s="764"/>
    </row>
    <row r="46" spans="1:5">
      <c r="A46" s="825" t="s">
        <v>3206</v>
      </c>
      <c r="B46" s="826"/>
      <c r="C46" s="826">
        <v>25313785.859999999</v>
      </c>
      <c r="D46" s="829">
        <v>25313785.859999999</v>
      </c>
      <c r="E46" s="764"/>
    </row>
    <row r="47" spans="1:5">
      <c r="A47" s="825" t="s">
        <v>3207</v>
      </c>
      <c r="B47" s="826">
        <v>6363.7700000000186</v>
      </c>
      <c r="C47" s="826">
        <v>73510569.590000018</v>
      </c>
      <c r="D47" s="829">
        <v>73516933.360000014</v>
      </c>
      <c r="E47" s="764"/>
    </row>
    <row r="48" spans="1:5">
      <c r="A48" s="825" t="s">
        <v>3208</v>
      </c>
      <c r="B48" s="826">
        <v>23519739.700000033</v>
      </c>
      <c r="C48" s="826">
        <v>21181611.99000001</v>
      </c>
      <c r="D48" s="829">
        <v>44701351.690000057</v>
      </c>
      <c r="E48" s="829">
        <f>SUM(D23:D48)</f>
        <v>29010120289.099998</v>
      </c>
    </row>
    <row r="49" spans="1:4">
      <c r="A49" s="825" t="s">
        <v>2368</v>
      </c>
      <c r="B49" s="826">
        <v>264811452.30000004</v>
      </c>
      <c r="C49" s="826">
        <v>-18735377826.309998</v>
      </c>
      <c r="D49" s="827">
        <v>-18470566374.009998</v>
      </c>
    </row>
    <row r="50" spans="1:4">
      <c r="A50" s="825" t="s">
        <v>2373</v>
      </c>
      <c r="B50" s="826">
        <v>-134174.53</v>
      </c>
      <c r="C50" s="826">
        <v>134174.53</v>
      </c>
      <c r="D50" s="827">
        <v>0</v>
      </c>
    </row>
    <row r="51" spans="1:4">
      <c r="A51" s="825" t="s">
        <v>2376</v>
      </c>
      <c r="B51" s="826">
        <v>15777.540000000037</v>
      </c>
      <c r="C51" s="826">
        <v>-18818617.890000001</v>
      </c>
      <c r="D51" s="827">
        <v>-18802840.350000001</v>
      </c>
    </row>
    <row r="52" spans="1:4">
      <c r="A52" s="825" t="s">
        <v>2624</v>
      </c>
      <c r="B52" s="826"/>
      <c r="C52" s="826">
        <v>-718019267.72000003</v>
      </c>
      <c r="D52" s="827">
        <v>-718019267.72000003</v>
      </c>
    </row>
    <row r="53" spans="1:4">
      <c r="A53" s="825" t="s">
        <v>2626</v>
      </c>
      <c r="B53" s="826"/>
      <c r="C53" s="826">
        <v>-104521132.36000009</v>
      </c>
      <c r="D53" s="827">
        <v>-104521132.36000009</v>
      </c>
    </row>
    <row r="54" spans="1:4">
      <c r="A54" s="825" t="s">
        <v>2628</v>
      </c>
      <c r="B54" s="826"/>
      <c r="C54" s="826">
        <v>-4569653698</v>
      </c>
      <c r="D54" s="827">
        <v>-4569653698</v>
      </c>
    </row>
    <row r="55" spans="1:4">
      <c r="A55" s="825" t="s">
        <v>2632</v>
      </c>
      <c r="B55" s="826">
        <v>533261.19999999995</v>
      </c>
      <c r="C55" s="826">
        <v>-184813782.49000001</v>
      </c>
      <c r="D55" s="827">
        <v>-184280521.29000002</v>
      </c>
    </row>
    <row r="56" spans="1:4">
      <c r="A56" s="825" t="s">
        <v>2634</v>
      </c>
      <c r="B56" s="826"/>
      <c r="C56" s="826">
        <v>-694735.26</v>
      </c>
      <c r="D56" s="827">
        <v>-694735.26</v>
      </c>
    </row>
    <row r="57" spans="1:4">
      <c r="A57" s="825" t="s">
        <v>2636</v>
      </c>
      <c r="B57" s="826"/>
      <c r="C57" s="826">
        <v>0</v>
      </c>
      <c r="D57" s="827">
        <v>0</v>
      </c>
    </row>
    <row r="58" spans="1:4">
      <c r="A58" s="825" t="s">
        <v>2638</v>
      </c>
      <c r="B58" s="826"/>
      <c r="C58" s="826">
        <v>-622076.99</v>
      </c>
      <c r="D58" s="827">
        <v>-622076.99</v>
      </c>
    </row>
    <row r="59" spans="1:4">
      <c r="A59" s="825" t="s">
        <v>2640</v>
      </c>
      <c r="B59" s="826"/>
      <c r="C59" s="826">
        <v>93102461.220000014</v>
      </c>
      <c r="D59" s="827">
        <v>93102461.220000014</v>
      </c>
    </row>
    <row r="60" spans="1:4">
      <c r="A60" s="825" t="s">
        <v>2642</v>
      </c>
      <c r="B60" s="826"/>
      <c r="C60" s="826">
        <v>-19657531.529999997</v>
      </c>
      <c r="D60" s="827">
        <v>-19657531.529999997</v>
      </c>
    </row>
    <row r="61" spans="1:4">
      <c r="A61" s="825" t="s">
        <v>2648</v>
      </c>
      <c r="B61" s="826"/>
      <c r="C61" s="826">
        <v>-193149961.88</v>
      </c>
      <c r="D61" s="827">
        <v>-193149961.88</v>
      </c>
    </row>
    <row r="62" spans="1:4">
      <c r="A62" s="825" t="s">
        <v>2650</v>
      </c>
      <c r="B62" s="826"/>
      <c r="C62" s="826">
        <v>-101507574.90000001</v>
      </c>
      <c r="D62" s="827">
        <v>-101507574.90000001</v>
      </c>
    </row>
    <row r="63" spans="1:4">
      <c r="A63" s="825" t="s">
        <v>2654</v>
      </c>
      <c r="B63" s="826"/>
      <c r="C63" s="826">
        <v>-315180000</v>
      </c>
      <c r="D63" s="827">
        <v>-315180000</v>
      </c>
    </row>
    <row r="64" spans="1:4">
      <c r="A64" s="825" t="s">
        <v>2658</v>
      </c>
      <c r="B64" s="826"/>
      <c r="C64" s="826">
        <v>2265940.75</v>
      </c>
      <c r="D64" s="827">
        <v>2265940.75</v>
      </c>
    </row>
    <row r="65" spans="1:4">
      <c r="A65" s="825" t="s">
        <v>1459</v>
      </c>
      <c r="B65" s="826"/>
      <c r="C65" s="826">
        <v>-2405159.15</v>
      </c>
      <c r="D65" s="827">
        <v>-2405159.15</v>
      </c>
    </row>
    <row r="66" spans="1:4">
      <c r="A66" s="825" t="s">
        <v>1467</v>
      </c>
      <c r="B66" s="826"/>
      <c r="C66" s="826">
        <v>-7165166241.9699984</v>
      </c>
      <c r="D66" s="827">
        <v>-7165166241.9699984</v>
      </c>
    </row>
    <row r="67" spans="1:4">
      <c r="A67" s="825" t="s">
        <v>1469</v>
      </c>
      <c r="B67" s="826"/>
      <c r="C67" s="826">
        <v>-5730894</v>
      </c>
      <c r="D67" s="827">
        <v>-5730894</v>
      </c>
    </row>
    <row r="68" spans="1:4">
      <c r="A68" s="825" t="s">
        <v>1473</v>
      </c>
      <c r="B68" s="826">
        <v>79117966.405000001</v>
      </c>
      <c r="C68" s="826">
        <v>-458697330.39999998</v>
      </c>
      <c r="D68" s="827">
        <v>-379579363.99500024</v>
      </c>
    </row>
    <row r="69" spans="1:4">
      <c r="A69" s="825" t="s">
        <v>1475</v>
      </c>
      <c r="B69" s="826">
        <v>-89626395.234999985</v>
      </c>
      <c r="C69" s="826">
        <v>152148927.84999999</v>
      </c>
      <c r="D69" s="827">
        <v>62522532.61500001</v>
      </c>
    </row>
    <row r="70" spans="1:4">
      <c r="A70" s="825" t="s">
        <v>1477</v>
      </c>
      <c r="B70" s="826"/>
      <c r="C70" s="826">
        <v>-121632927.16</v>
      </c>
      <c r="D70" s="827">
        <v>-121632927.16</v>
      </c>
    </row>
    <row r="71" spans="1:4">
      <c r="A71" s="825" t="s">
        <v>3244</v>
      </c>
      <c r="B71" s="826"/>
      <c r="C71" s="826">
        <v>-1000010</v>
      </c>
      <c r="D71" s="827">
        <v>-1000010</v>
      </c>
    </row>
    <row r="72" spans="1:4">
      <c r="A72" s="825" t="s">
        <v>1487</v>
      </c>
      <c r="B72" s="826">
        <v>484599999.84999996</v>
      </c>
      <c r="C72" s="826">
        <v>-9560539828.8499985</v>
      </c>
      <c r="D72" s="827">
        <v>-9075939829</v>
      </c>
    </row>
    <row r="73" spans="1:4">
      <c r="A73" s="825" t="s">
        <v>3245</v>
      </c>
      <c r="B73" s="826">
        <v>-503154277.98999977</v>
      </c>
      <c r="C73" s="826">
        <v>10129820767.33</v>
      </c>
      <c r="D73" s="827">
        <v>9626666489.3400002</v>
      </c>
    </row>
    <row r="74" spans="1:4">
      <c r="A74" s="825" t="s">
        <v>3246</v>
      </c>
      <c r="B74" s="826"/>
      <c r="C74" s="826">
        <v>-636266163.89999998</v>
      </c>
      <c r="D74" s="827">
        <v>-636266163.89999998</v>
      </c>
    </row>
    <row r="75" spans="1:4">
      <c r="A75" s="825" t="s">
        <v>3247</v>
      </c>
      <c r="B75" s="826"/>
      <c r="C75" s="826">
        <v>37356.49</v>
      </c>
      <c r="D75" s="827">
        <v>37356.49</v>
      </c>
    </row>
    <row r="76" spans="1:4">
      <c r="A76" s="825" t="s">
        <v>3248</v>
      </c>
      <c r="B76" s="826"/>
      <c r="C76" s="826">
        <v>-20166437.120000001</v>
      </c>
      <c r="D76" s="827">
        <v>-20166437.120000001</v>
      </c>
    </row>
    <row r="77" spans="1:4">
      <c r="A77" s="825" t="s">
        <v>3249</v>
      </c>
      <c r="B77" s="826"/>
      <c r="C77" s="826">
        <v>-44149315.43</v>
      </c>
      <c r="D77" s="827">
        <v>-44149315.43</v>
      </c>
    </row>
    <row r="78" spans="1:4">
      <c r="A78" s="825" t="s">
        <v>3250</v>
      </c>
      <c r="B78" s="826"/>
      <c r="C78" s="826">
        <v>37152.120000000003</v>
      </c>
      <c r="D78" s="827">
        <v>37152.120000000003</v>
      </c>
    </row>
    <row r="79" spans="1:4">
      <c r="A79" s="825" t="s">
        <v>3251</v>
      </c>
      <c r="B79" s="826"/>
      <c r="C79" s="826">
        <v>-246210304.20999998</v>
      </c>
      <c r="D79" s="827">
        <v>-246210304.20999998</v>
      </c>
    </row>
    <row r="80" spans="1:4">
      <c r="A80" s="825" t="s">
        <v>3252</v>
      </c>
      <c r="B80" s="826"/>
      <c r="C80" s="826">
        <v>-268513142.11000001</v>
      </c>
      <c r="D80" s="827">
        <v>-268513142.11000001</v>
      </c>
    </row>
    <row r="81" spans="1:4">
      <c r="A81" s="825" t="s">
        <v>3254</v>
      </c>
      <c r="B81" s="826"/>
      <c r="C81" s="826">
        <v>-79320774.180000007</v>
      </c>
      <c r="D81" s="827">
        <v>-79320774.180000007</v>
      </c>
    </row>
    <row r="82" spans="1:4">
      <c r="A82" s="825" t="s">
        <v>3255</v>
      </c>
      <c r="B82" s="826"/>
      <c r="C82" s="826">
        <v>-1987796784.2499998</v>
      </c>
      <c r="D82" s="827">
        <v>-1987796784.2499998</v>
      </c>
    </row>
    <row r="83" spans="1:4">
      <c r="A83" s="825" t="s">
        <v>3253</v>
      </c>
      <c r="B83" s="826"/>
      <c r="C83" s="826">
        <v>-33466300.699999999</v>
      </c>
      <c r="D83" s="827">
        <v>-33466300.699999999</v>
      </c>
    </row>
    <row r="84" spans="1:4">
      <c r="A84" s="825" t="s">
        <v>3256</v>
      </c>
      <c r="B84" s="826"/>
      <c r="C84" s="826">
        <v>-44511383.100000009</v>
      </c>
      <c r="D84" s="827">
        <v>-44511383.100000009</v>
      </c>
    </row>
    <row r="85" spans="1:4">
      <c r="A85" s="825" t="s">
        <v>3257</v>
      </c>
      <c r="B85" s="826"/>
      <c r="C85" s="826">
        <v>-39.53</v>
      </c>
      <c r="D85" s="827">
        <v>-39.53</v>
      </c>
    </row>
    <row r="86" spans="1:4">
      <c r="A86" s="825" t="s">
        <v>3258</v>
      </c>
      <c r="B86" s="826"/>
      <c r="C86" s="826">
        <v>-385051.63</v>
      </c>
      <c r="D86" s="827">
        <v>-385051.63</v>
      </c>
    </row>
    <row r="87" spans="1:4">
      <c r="A87" s="825" t="s">
        <v>3259</v>
      </c>
      <c r="B87" s="826"/>
      <c r="C87" s="826">
        <v>-160139.21000000002</v>
      </c>
      <c r="D87" s="827">
        <v>-160139.21000000002</v>
      </c>
    </row>
    <row r="88" spans="1:4">
      <c r="A88" s="825" t="s">
        <v>3260</v>
      </c>
      <c r="B88" s="826"/>
      <c r="C88" s="826">
        <v>-25756284.16</v>
      </c>
      <c r="D88" s="827">
        <v>-25756284.16</v>
      </c>
    </row>
    <row r="89" spans="1:4">
      <c r="A89" s="825" t="s">
        <v>3261</v>
      </c>
      <c r="B89" s="826"/>
      <c r="C89" s="826">
        <v>-243223.7</v>
      </c>
      <c r="D89" s="827">
        <v>-243223.7</v>
      </c>
    </row>
    <row r="90" spans="1:4">
      <c r="A90" s="825" t="s">
        <v>3267</v>
      </c>
      <c r="B90" s="826"/>
      <c r="C90" s="826">
        <v>-18640736.57</v>
      </c>
      <c r="D90" s="827">
        <v>-18640736.57</v>
      </c>
    </row>
    <row r="91" spans="1:4">
      <c r="A91" s="825" t="s">
        <v>3262</v>
      </c>
      <c r="B91" s="826"/>
      <c r="C91" s="826">
        <v>-191776918.28</v>
      </c>
      <c r="D91" s="827">
        <v>-191776918.28</v>
      </c>
    </row>
    <row r="92" spans="1:4">
      <c r="A92" s="825" t="s">
        <v>3263</v>
      </c>
      <c r="B92" s="826"/>
      <c r="C92" s="826">
        <v>4469.9500000000007</v>
      </c>
      <c r="D92" s="827">
        <v>4469.9500000000007</v>
      </c>
    </row>
    <row r="93" spans="1:4">
      <c r="A93" s="825" t="s">
        <v>3264</v>
      </c>
      <c r="B93" s="826"/>
      <c r="C93" s="826">
        <v>-106515.37</v>
      </c>
      <c r="D93" s="827">
        <v>-106515.37</v>
      </c>
    </row>
    <row r="94" spans="1:4">
      <c r="A94" s="825" t="s">
        <v>3265</v>
      </c>
      <c r="B94" s="826"/>
      <c r="C94" s="826">
        <v>-61794216.480000004</v>
      </c>
      <c r="D94" s="827">
        <v>-61794216.480000004</v>
      </c>
    </row>
    <row r="95" spans="1:4">
      <c r="A95" s="825" t="s">
        <v>3266</v>
      </c>
      <c r="B95" s="826"/>
      <c r="C95" s="826">
        <v>-58073478.789999999</v>
      </c>
      <c r="D95" s="827">
        <v>-58073478.789999999</v>
      </c>
    </row>
    <row r="96" spans="1:4">
      <c r="A96" s="825" t="s">
        <v>3268</v>
      </c>
      <c r="B96" s="826"/>
      <c r="C96" s="826">
        <v>-1554675695.0900004</v>
      </c>
      <c r="D96" s="827">
        <v>-1554675695.0900004</v>
      </c>
    </row>
    <row r="97" spans="1:4">
      <c r="A97" s="825" t="s">
        <v>3270</v>
      </c>
      <c r="B97" s="826"/>
      <c r="C97" s="826">
        <v>14892114.719999999</v>
      </c>
      <c r="D97" s="827">
        <v>14892114.719999999</v>
      </c>
    </row>
    <row r="98" spans="1:4">
      <c r="A98" s="825" t="s">
        <v>3269</v>
      </c>
      <c r="B98" s="826"/>
      <c r="C98" s="826">
        <v>16259552.139999999</v>
      </c>
      <c r="D98" s="827">
        <v>16259552.139999999</v>
      </c>
    </row>
    <row r="99" spans="1:4">
      <c r="A99" s="825" t="s">
        <v>2063</v>
      </c>
      <c r="B99" s="826"/>
      <c r="C99" s="826">
        <v>40542929.939999998</v>
      </c>
      <c r="D99" s="827">
        <v>40542929.939999998</v>
      </c>
    </row>
    <row r="100" spans="1:4">
      <c r="A100" s="825" t="s">
        <v>2067</v>
      </c>
      <c r="B100" s="826"/>
      <c r="C100" s="826">
        <v>2116641.54</v>
      </c>
      <c r="D100" s="827">
        <v>2116641.54</v>
      </c>
    </row>
    <row r="101" spans="1:4">
      <c r="A101" s="825" t="s">
        <v>2068</v>
      </c>
      <c r="B101" s="826"/>
      <c r="C101" s="826">
        <v>-1057412.3600000001</v>
      </c>
      <c r="D101" s="827">
        <v>-1057412.3600000001</v>
      </c>
    </row>
    <row r="102" spans="1:4">
      <c r="A102" s="825" t="s">
        <v>2073</v>
      </c>
      <c r="B102" s="826"/>
      <c r="C102" s="826">
        <v>132998016.8</v>
      </c>
      <c r="D102" s="827">
        <v>132998016.8</v>
      </c>
    </row>
    <row r="103" spans="1:4">
      <c r="A103" s="825" t="s">
        <v>2075</v>
      </c>
      <c r="B103" s="826"/>
      <c r="C103" s="826">
        <v>1501398.22</v>
      </c>
      <c r="D103" s="827">
        <v>1501398.22</v>
      </c>
    </row>
    <row r="104" spans="1:4">
      <c r="A104" s="825" t="s">
        <v>2077</v>
      </c>
      <c r="B104" s="826"/>
      <c r="C104" s="826">
        <v>2634657.3000000003</v>
      </c>
      <c r="D104" s="827">
        <v>2634657.3000000003</v>
      </c>
    </row>
    <row r="105" spans="1:4">
      <c r="A105" s="825" t="s">
        <v>2078</v>
      </c>
      <c r="B105" s="826"/>
      <c r="C105" s="826">
        <v>70830266.650000006</v>
      </c>
      <c r="D105" s="827">
        <v>70830266.650000006</v>
      </c>
    </row>
    <row r="106" spans="1:4">
      <c r="A106" s="825" t="s">
        <v>2081</v>
      </c>
      <c r="B106" s="826"/>
      <c r="C106" s="826">
        <v>4019136.87</v>
      </c>
      <c r="D106" s="827">
        <v>4019136.87</v>
      </c>
    </row>
    <row r="107" spans="1:4">
      <c r="A107" s="825" t="s">
        <v>2083</v>
      </c>
      <c r="B107" s="826"/>
      <c r="C107" s="826">
        <v>79197951.339999989</v>
      </c>
      <c r="D107" s="827">
        <v>79197951.339999989</v>
      </c>
    </row>
    <row r="108" spans="1:4">
      <c r="A108" s="825" t="s">
        <v>2088</v>
      </c>
      <c r="B108" s="826"/>
      <c r="C108" s="826">
        <v>92275.07</v>
      </c>
      <c r="D108" s="827">
        <v>92275.07</v>
      </c>
    </row>
    <row r="109" spans="1:4">
      <c r="A109" s="825" t="s">
        <v>2091</v>
      </c>
      <c r="B109" s="826"/>
      <c r="C109" s="826">
        <v>322936.19</v>
      </c>
      <c r="D109" s="827">
        <v>322936.19</v>
      </c>
    </row>
    <row r="110" spans="1:4">
      <c r="A110" s="825" t="s">
        <v>2092</v>
      </c>
      <c r="B110" s="826">
        <v>-5622.03</v>
      </c>
      <c r="C110" s="826">
        <v>106800372.18000001</v>
      </c>
      <c r="D110" s="827">
        <v>106794750.15000001</v>
      </c>
    </row>
    <row r="111" spans="1:4">
      <c r="A111" s="825" t="s">
        <v>2101</v>
      </c>
      <c r="B111" s="826"/>
      <c r="C111" s="826">
        <v>1331148822.9299998</v>
      </c>
      <c r="D111" s="827">
        <v>1331148822.9299998</v>
      </c>
    </row>
    <row r="112" spans="1:4">
      <c r="A112" s="825" t="s">
        <v>1604</v>
      </c>
      <c r="B112" s="826">
        <v>5658.63</v>
      </c>
      <c r="C112" s="826">
        <v>29058848.600000001</v>
      </c>
      <c r="D112" s="827">
        <v>29064507.23</v>
      </c>
    </row>
    <row r="113" spans="1:4">
      <c r="A113" s="825" t="s">
        <v>1605</v>
      </c>
      <c r="B113" s="826">
        <v>18450.060000000001</v>
      </c>
      <c r="C113" s="826">
        <v>252890683.51000002</v>
      </c>
      <c r="D113" s="827">
        <v>252909133.56999999</v>
      </c>
    </row>
    <row r="114" spans="1:4">
      <c r="A114" s="825" t="s">
        <v>1606</v>
      </c>
      <c r="B114" s="826"/>
      <c r="C114" s="826">
        <v>98970480.609999985</v>
      </c>
      <c r="D114" s="827">
        <v>98970480.609999985</v>
      </c>
    </row>
    <row r="115" spans="1:4">
      <c r="A115" s="825" t="s">
        <v>1607</v>
      </c>
      <c r="B115" s="826">
        <v>6394.38</v>
      </c>
      <c r="C115" s="826">
        <v>50503572.359999999</v>
      </c>
      <c r="D115" s="827">
        <v>50509966.740000002</v>
      </c>
    </row>
    <row r="116" spans="1:4">
      <c r="A116" s="825" t="s">
        <v>1608</v>
      </c>
      <c r="B116" s="826"/>
      <c r="C116" s="826">
        <v>10762.47</v>
      </c>
      <c r="D116" s="827">
        <v>10762.47</v>
      </c>
    </row>
    <row r="117" spans="1:4">
      <c r="A117" s="825" t="s">
        <v>1610</v>
      </c>
      <c r="B117" s="826"/>
      <c r="C117" s="826">
        <v>6804262.4699999997</v>
      </c>
      <c r="D117" s="827">
        <v>6804262.4699999997</v>
      </c>
    </row>
    <row r="118" spans="1:4">
      <c r="A118" s="825" t="s">
        <v>1611</v>
      </c>
      <c r="B118" s="826"/>
      <c r="C118" s="826">
        <v>17757709.110000003</v>
      </c>
      <c r="D118" s="827">
        <v>17757709.110000003</v>
      </c>
    </row>
    <row r="119" spans="1:4">
      <c r="A119" s="825" t="s">
        <v>1612</v>
      </c>
      <c r="B119" s="826">
        <v>-56576.639999999999</v>
      </c>
      <c r="C119" s="826">
        <v>137247656.84999999</v>
      </c>
      <c r="D119" s="827">
        <v>137191080.21000001</v>
      </c>
    </row>
    <row r="120" spans="1:4">
      <c r="A120" s="825" t="s">
        <v>2443</v>
      </c>
      <c r="B120" s="826"/>
      <c r="C120" s="826">
        <v>25218102.800000001</v>
      </c>
      <c r="D120" s="827">
        <v>25218102.800000001</v>
      </c>
    </row>
    <row r="121" spans="1:4">
      <c r="A121" s="825" t="s">
        <v>2448</v>
      </c>
      <c r="B121" s="826"/>
      <c r="C121" s="826">
        <v>40212886.979999997</v>
      </c>
      <c r="D121" s="827">
        <v>40212886.979999997</v>
      </c>
    </row>
    <row r="122" spans="1:4">
      <c r="A122" s="825" t="s">
        <v>2450</v>
      </c>
      <c r="B122" s="826"/>
      <c r="C122" s="826">
        <v>13049712.210000001</v>
      </c>
      <c r="D122" s="827">
        <v>13049712.210000001</v>
      </c>
    </row>
    <row r="123" spans="1:4">
      <c r="A123" s="825" t="s">
        <v>2452</v>
      </c>
      <c r="B123" s="826"/>
      <c r="C123" s="826">
        <v>48978606.550000004</v>
      </c>
      <c r="D123" s="827">
        <v>48978606.550000004</v>
      </c>
    </row>
    <row r="124" spans="1:4">
      <c r="A124" s="825" t="s">
        <v>2454</v>
      </c>
      <c r="B124" s="826"/>
      <c r="C124" s="826">
        <v>684907783.92000008</v>
      </c>
      <c r="D124" s="827">
        <v>684907783.92000008</v>
      </c>
    </row>
    <row r="125" spans="1:4">
      <c r="A125" s="825" t="s">
        <v>2456</v>
      </c>
      <c r="B125" s="826"/>
      <c r="C125" s="826">
        <v>79460431.060000002</v>
      </c>
      <c r="D125" s="827">
        <v>79460431.060000002</v>
      </c>
    </row>
    <row r="126" spans="1:4">
      <c r="A126" s="825" t="s">
        <v>2460</v>
      </c>
      <c r="B126" s="826"/>
      <c r="C126" s="826">
        <v>114374311.94</v>
      </c>
      <c r="D126" s="827">
        <v>114374311.94</v>
      </c>
    </row>
    <row r="127" spans="1:4">
      <c r="A127" s="825" t="s">
        <v>2463</v>
      </c>
      <c r="B127" s="826"/>
      <c r="C127" s="826">
        <v>1002869137.2699997</v>
      </c>
      <c r="D127" s="827">
        <v>1002869137.2699997</v>
      </c>
    </row>
    <row r="128" spans="1:4">
      <c r="A128" s="825" t="s">
        <v>2467</v>
      </c>
      <c r="B128" s="826"/>
      <c r="C128" s="826">
        <v>16613310.92</v>
      </c>
      <c r="D128" s="827">
        <v>16613310.92</v>
      </c>
    </row>
    <row r="129" spans="1:4">
      <c r="A129" s="825" t="s">
        <v>2469</v>
      </c>
      <c r="B129" s="826"/>
      <c r="C129" s="826">
        <v>20113267.830000002</v>
      </c>
      <c r="D129" s="827">
        <v>20113267.830000002</v>
      </c>
    </row>
    <row r="130" spans="1:4">
      <c r="A130" s="825" t="s">
        <v>2478</v>
      </c>
      <c r="B130" s="826"/>
      <c r="C130" s="826">
        <v>254748718.53</v>
      </c>
      <c r="D130" s="827">
        <v>254748718.53</v>
      </c>
    </row>
    <row r="131" spans="1:4">
      <c r="A131" s="825" t="s">
        <v>2482</v>
      </c>
      <c r="B131" s="826"/>
      <c r="C131" s="826">
        <v>53285869.279999994</v>
      </c>
      <c r="D131" s="827">
        <v>53285869.279999994</v>
      </c>
    </row>
    <row r="132" spans="1:4">
      <c r="A132" s="825" t="s">
        <v>2487</v>
      </c>
      <c r="B132" s="826"/>
      <c r="C132" s="826">
        <v>445923.01</v>
      </c>
      <c r="D132" s="827">
        <v>445923.01</v>
      </c>
    </row>
    <row r="133" spans="1:4">
      <c r="A133" s="825" t="s">
        <v>3271</v>
      </c>
      <c r="B133" s="826"/>
      <c r="C133" s="826">
        <v>19084466.02</v>
      </c>
      <c r="D133" s="827">
        <v>19084466.02</v>
      </c>
    </row>
    <row r="134" spans="1:4">
      <c r="A134" s="825" t="s">
        <v>3272</v>
      </c>
      <c r="B134" s="826"/>
      <c r="C134" s="826">
        <v>382973970.94</v>
      </c>
      <c r="D134" s="827">
        <v>382973970.94</v>
      </c>
    </row>
    <row r="135" spans="1:4">
      <c r="A135" s="825" t="s">
        <v>2504</v>
      </c>
      <c r="B135" s="826"/>
      <c r="C135" s="826">
        <v>90128510.129999995</v>
      </c>
      <c r="D135" s="827">
        <v>90128510.129999995</v>
      </c>
    </row>
    <row r="136" spans="1:4">
      <c r="A136" s="825" t="s">
        <v>2506</v>
      </c>
      <c r="B136" s="826"/>
      <c r="C136" s="826">
        <v>1692120.4500000002</v>
      </c>
      <c r="D136" s="827">
        <v>1692120.4500000002</v>
      </c>
    </row>
    <row r="137" spans="1:4">
      <c r="A137" s="825" t="s">
        <v>2512</v>
      </c>
      <c r="B137" s="826"/>
      <c r="C137" s="826">
        <v>36153162.719999999</v>
      </c>
      <c r="D137" s="827">
        <v>36153162.719999999</v>
      </c>
    </row>
    <row r="138" spans="1:4">
      <c r="A138" s="825" t="s">
        <v>2515</v>
      </c>
      <c r="B138" s="826"/>
      <c r="C138" s="826">
        <v>14991335.550000001</v>
      </c>
      <c r="D138" s="827">
        <v>14991335.550000001</v>
      </c>
    </row>
    <row r="139" spans="1:4">
      <c r="A139" s="825" t="s">
        <v>2518</v>
      </c>
      <c r="B139" s="826"/>
      <c r="C139" s="826">
        <v>35169419.729999997</v>
      </c>
      <c r="D139" s="827">
        <v>35169419.729999997</v>
      </c>
    </row>
    <row r="140" spans="1:4">
      <c r="A140" s="825" t="s">
        <v>2521</v>
      </c>
      <c r="B140" s="826"/>
      <c r="C140" s="826">
        <v>4930464.71</v>
      </c>
      <c r="D140" s="827">
        <v>4930464.71</v>
      </c>
    </row>
    <row r="141" spans="1:4">
      <c r="A141" s="825" t="s">
        <v>2524</v>
      </c>
      <c r="B141" s="826"/>
      <c r="C141" s="826">
        <v>18016854.989999998</v>
      </c>
      <c r="D141" s="827">
        <v>18016854.989999998</v>
      </c>
    </row>
    <row r="142" spans="1:4">
      <c r="A142" s="825" t="s">
        <v>2527</v>
      </c>
      <c r="B142" s="826"/>
      <c r="C142" s="826">
        <v>3797319.02</v>
      </c>
      <c r="D142" s="827">
        <v>3797319.02</v>
      </c>
    </row>
    <row r="143" spans="1:4">
      <c r="A143" s="825" t="s">
        <v>2530</v>
      </c>
      <c r="B143" s="826"/>
      <c r="C143" s="826">
        <v>-1353.1200000000001</v>
      </c>
      <c r="D143" s="827">
        <v>-1353.1200000000001</v>
      </c>
    </row>
    <row r="144" spans="1:4">
      <c r="A144" s="825" t="s">
        <v>2533</v>
      </c>
      <c r="B144" s="826">
        <v>53871755.279999942</v>
      </c>
      <c r="C144" s="826">
        <v>940886007.05999994</v>
      </c>
      <c r="D144" s="827">
        <v>994757762.33999991</v>
      </c>
    </row>
    <row r="145" spans="1:4">
      <c r="A145" s="825" t="s">
        <v>1571</v>
      </c>
      <c r="B145" s="826"/>
      <c r="C145" s="826">
        <v>-12337.24</v>
      </c>
      <c r="D145" s="827">
        <v>-12337.24</v>
      </c>
    </row>
    <row r="146" spans="1:4">
      <c r="A146" s="825" t="s">
        <v>406</v>
      </c>
      <c r="B146" s="826"/>
      <c r="C146" s="826">
        <v>-19533899.969999999</v>
      </c>
      <c r="D146" s="827">
        <v>-19533899.969999999</v>
      </c>
    </row>
    <row r="147" spans="1:4">
      <c r="A147" s="825" t="s">
        <v>408</v>
      </c>
      <c r="B147" s="826"/>
      <c r="C147" s="826">
        <v>-1414.01</v>
      </c>
      <c r="D147" s="827">
        <v>-1414.01</v>
      </c>
    </row>
    <row r="148" spans="1:4">
      <c r="A148" s="825" t="s">
        <v>412</v>
      </c>
      <c r="B148" s="826"/>
      <c r="C148" s="826">
        <v>-1662221</v>
      </c>
      <c r="D148" s="827">
        <v>-1662221</v>
      </c>
    </row>
    <row r="149" spans="1:4">
      <c r="A149" s="825" t="s">
        <v>414</v>
      </c>
      <c r="B149" s="826"/>
      <c r="C149" s="826">
        <v>-630802787.16999996</v>
      </c>
      <c r="D149" s="827">
        <v>-630802787.16999996</v>
      </c>
    </row>
    <row r="150" spans="1:4">
      <c r="A150" s="825" t="s">
        <v>416</v>
      </c>
      <c r="B150" s="826"/>
      <c r="C150" s="826">
        <v>-5441943.8100000005</v>
      </c>
      <c r="D150" s="827">
        <v>-5441943.8100000005</v>
      </c>
    </row>
    <row r="151" spans="1:4">
      <c r="A151" s="825" t="s">
        <v>418</v>
      </c>
      <c r="B151" s="826"/>
      <c r="C151" s="826">
        <v>461757476.04000002</v>
      </c>
      <c r="D151" s="827">
        <v>461757476.04000002</v>
      </c>
    </row>
    <row r="152" spans="1:4">
      <c r="A152" s="825" t="s">
        <v>420</v>
      </c>
      <c r="B152" s="826">
        <v>-21559368.765700005</v>
      </c>
      <c r="C152" s="826">
        <v>1128807.4500000067</v>
      </c>
      <c r="D152" s="827">
        <v>-20430561.315700002</v>
      </c>
    </row>
    <row r="153" spans="1:4">
      <c r="A153" s="825" t="s">
        <v>427</v>
      </c>
      <c r="B153" s="826"/>
      <c r="C153" s="826">
        <v>-884520.73</v>
      </c>
      <c r="D153" s="827">
        <v>-884520.73</v>
      </c>
    </row>
    <row r="154" spans="1:4">
      <c r="A154" s="825" t="s">
        <v>431</v>
      </c>
      <c r="B154" s="826"/>
      <c r="C154" s="826">
        <v>-24580161.600000001</v>
      </c>
      <c r="D154" s="827">
        <v>-24580161.600000001</v>
      </c>
    </row>
    <row r="155" spans="1:4">
      <c r="A155" s="825" t="s">
        <v>435</v>
      </c>
      <c r="B155" s="826"/>
      <c r="C155" s="826">
        <v>-150715374.59999999</v>
      </c>
      <c r="D155" s="827">
        <v>-150715374.59999999</v>
      </c>
    </row>
    <row r="156" spans="1:4">
      <c r="A156" s="825" t="s">
        <v>437</v>
      </c>
      <c r="B156" s="826">
        <v>-53871755.300000012</v>
      </c>
      <c r="C156" s="826">
        <v>161192965.90000001</v>
      </c>
      <c r="D156" s="827">
        <v>107321210.59999999</v>
      </c>
    </row>
    <row r="157" spans="1:4">
      <c r="A157" s="825" t="s">
        <v>439</v>
      </c>
      <c r="B157" s="826"/>
      <c r="C157" s="826">
        <v>6437377.8900000006</v>
      </c>
      <c r="D157" s="827">
        <v>6437377.8900000006</v>
      </c>
    </row>
    <row r="158" spans="1:4">
      <c r="A158" s="825" t="s">
        <v>1663</v>
      </c>
      <c r="B158" s="826"/>
      <c r="C158" s="826">
        <v>5958305.8300000001</v>
      </c>
      <c r="D158" s="827">
        <v>5958305.8300000001</v>
      </c>
    </row>
    <row r="159" spans="1:4">
      <c r="A159" s="825" t="s">
        <v>1666</v>
      </c>
      <c r="B159" s="826"/>
      <c r="C159" s="826">
        <v>-47665449.57</v>
      </c>
      <c r="D159" s="827">
        <v>-47665449.57</v>
      </c>
    </row>
    <row r="160" spans="1:4">
      <c r="A160" s="825" t="s">
        <v>1668</v>
      </c>
      <c r="B160" s="826"/>
      <c r="C160" s="826">
        <v>3750000</v>
      </c>
      <c r="D160" s="827">
        <v>3750000</v>
      </c>
    </row>
    <row r="161" spans="1:8">
      <c r="A161" s="825" t="s">
        <v>1670</v>
      </c>
      <c r="B161" s="826">
        <v>21533891.265700001</v>
      </c>
      <c r="C161" s="826">
        <v>-69562920.87999998</v>
      </c>
      <c r="D161" s="827">
        <v>-48029029.614299998</v>
      </c>
      <c r="E161" s="825"/>
      <c r="F161" s="825"/>
      <c r="G161" s="825"/>
      <c r="H161" s="825"/>
    </row>
    <row r="162" spans="1:8">
      <c r="A162" s="825" t="s">
        <v>1676</v>
      </c>
      <c r="B162" s="826"/>
      <c r="C162" s="826">
        <v>344972746.57000005</v>
      </c>
      <c r="D162" s="827">
        <v>344972746.57000005</v>
      </c>
      <c r="E162" s="825"/>
      <c r="F162" s="825"/>
      <c r="G162" s="825"/>
      <c r="H162" s="825"/>
    </row>
    <row r="163" spans="1:8">
      <c r="A163" s="825" t="s">
        <v>1678</v>
      </c>
      <c r="B163" s="826"/>
      <c r="C163" s="826">
        <v>232077.12</v>
      </c>
      <c r="D163" s="827">
        <v>232077.12</v>
      </c>
      <c r="E163" s="825"/>
      <c r="F163" s="825"/>
      <c r="G163" s="825"/>
      <c r="H163" s="825"/>
    </row>
    <row r="164" spans="1:8">
      <c r="A164" s="825" t="s">
        <v>1679</v>
      </c>
      <c r="B164" s="826"/>
      <c r="C164" s="826">
        <v>73566.03</v>
      </c>
      <c r="D164" s="827">
        <v>73566.03</v>
      </c>
      <c r="E164" s="825"/>
      <c r="F164" s="825"/>
      <c r="G164" s="825"/>
      <c r="H164" s="825"/>
    </row>
    <row r="165" spans="1:8">
      <c r="A165" s="825" t="s">
        <v>1680</v>
      </c>
      <c r="B165" s="826"/>
      <c r="C165" s="826">
        <v>-12046437.939999999</v>
      </c>
      <c r="D165" s="827">
        <v>-12046437.939999999</v>
      </c>
      <c r="E165" s="825"/>
      <c r="F165" s="825" t="s">
        <v>1704</v>
      </c>
      <c r="G165" s="825"/>
      <c r="H165" s="831">
        <v>1048246731.9499992</v>
      </c>
    </row>
    <row r="166" spans="1:8">
      <c r="A166" s="825" t="s">
        <v>3243</v>
      </c>
      <c r="B166" s="826">
        <v>1.0800001509487629</v>
      </c>
      <c r="C166" s="826">
        <v>1.2300092782825232</v>
      </c>
      <c r="D166" s="827">
        <v>2.3100004997104406</v>
      </c>
      <c r="E166" s="825"/>
      <c r="F166" s="825"/>
      <c r="G166" s="825"/>
      <c r="H166" s="825"/>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G136"/>
  <sheetViews>
    <sheetView defaultGridColor="0" colorId="22" zoomScale="70" zoomScaleNormal="70" workbookViewId="0">
      <selection activeCell="C47" sqref="C47"/>
    </sheetView>
  </sheetViews>
  <sheetFormatPr defaultColWidth="9.84375" defaultRowHeight="15.5"/>
  <cols>
    <col min="1" max="1" width="5.84375" style="126" customWidth="1"/>
    <col min="2" max="2" width="77.84375" style="126" customWidth="1"/>
    <col min="3" max="3" width="12.84375" style="126" customWidth="1"/>
    <col min="4" max="5" width="15.84375" style="126" customWidth="1"/>
    <col min="6" max="6" width="10.921875" style="126" bestFit="1" customWidth="1"/>
    <col min="7" max="16384" width="9.84375" style="126"/>
  </cols>
  <sheetData>
    <row r="1" spans="1:5" ht="18" thickBot="1">
      <c r="A1" s="61" t="str">
        <f>'Data Sheet'!A56</f>
        <v>Annual Report of VERIZON NEW YORK INC.                                                                                    For the period ending DECEMBER 31, 2021</v>
      </c>
      <c r="B1" s="62"/>
      <c r="C1" s="476"/>
      <c r="D1" s="62"/>
      <c r="E1" s="62"/>
    </row>
    <row r="2" spans="1:5" ht="15.9" customHeight="1">
      <c r="A2" s="63"/>
      <c r="B2" s="64"/>
      <c r="C2" s="64"/>
      <c r="D2" s="64"/>
      <c r="E2" s="65"/>
    </row>
    <row r="3" spans="1:5" ht="20" customHeight="1">
      <c r="A3" s="339" t="s">
        <v>1178</v>
      </c>
      <c r="B3" s="101"/>
      <c r="C3" s="101"/>
      <c r="D3" s="101"/>
      <c r="E3" s="144"/>
    </row>
    <row r="4" spans="1:5" ht="17" customHeight="1">
      <c r="A4" s="69"/>
      <c r="B4" s="62"/>
      <c r="C4" s="62"/>
      <c r="D4" s="62"/>
      <c r="E4" s="70"/>
    </row>
    <row r="5" spans="1:5" ht="17" customHeight="1">
      <c r="A5" s="92" t="s">
        <v>1998</v>
      </c>
      <c r="B5" s="62" t="s">
        <v>1179</v>
      </c>
      <c r="C5" s="62"/>
      <c r="D5" s="62"/>
      <c r="E5" s="70"/>
    </row>
    <row r="6" spans="1:5" ht="17" customHeight="1">
      <c r="A6" s="69"/>
      <c r="B6" s="62" t="s">
        <v>1180</v>
      </c>
      <c r="C6" s="62"/>
      <c r="D6" s="62"/>
      <c r="E6" s="70"/>
    </row>
    <row r="7" spans="1:5" ht="17" customHeight="1">
      <c r="A7" s="69"/>
      <c r="B7" s="62" t="s">
        <v>1181</v>
      </c>
      <c r="C7" s="62"/>
      <c r="D7" s="62"/>
      <c r="E7" s="70"/>
    </row>
    <row r="8" spans="1:5" ht="17" customHeight="1">
      <c r="A8" s="92" t="s">
        <v>2012</v>
      </c>
      <c r="B8" s="62" t="s">
        <v>1182</v>
      </c>
      <c r="C8" s="62"/>
      <c r="D8" s="62"/>
      <c r="E8" s="70"/>
    </row>
    <row r="9" spans="1:5" ht="17" customHeight="1">
      <c r="A9" s="69"/>
      <c r="B9" s="62" t="s">
        <v>1183</v>
      </c>
      <c r="C9" s="62"/>
      <c r="D9" s="62"/>
      <c r="E9" s="70"/>
    </row>
    <row r="10" spans="1:5" ht="17" customHeight="1">
      <c r="A10" s="69"/>
      <c r="B10" s="62" t="s">
        <v>1184</v>
      </c>
      <c r="C10" s="62"/>
      <c r="D10" s="62"/>
      <c r="E10" s="70"/>
    </row>
    <row r="11" spans="1:5" ht="17" customHeight="1">
      <c r="A11" s="69"/>
      <c r="B11" s="62" t="s">
        <v>1185</v>
      </c>
      <c r="C11" s="62"/>
      <c r="D11" s="62"/>
      <c r="E11" s="70"/>
    </row>
    <row r="12" spans="1:5" ht="17" customHeight="1">
      <c r="A12" s="92" t="s">
        <v>1360</v>
      </c>
      <c r="B12" s="62" t="s">
        <v>1186</v>
      </c>
      <c r="C12" s="62"/>
      <c r="D12" s="62"/>
      <c r="E12" s="70"/>
    </row>
    <row r="13" spans="1:5" ht="17" customHeight="1">
      <c r="A13" s="69"/>
      <c r="B13" s="62" t="s">
        <v>1187</v>
      </c>
      <c r="C13" s="62"/>
      <c r="D13" s="62"/>
      <c r="E13" s="70"/>
    </row>
    <row r="14" spans="1:5" ht="17" customHeight="1">
      <c r="A14" s="200"/>
      <c r="B14" s="170"/>
      <c r="C14" s="171" t="s">
        <v>1548</v>
      </c>
      <c r="D14" s="170"/>
      <c r="E14" s="269"/>
    </row>
    <row r="15" spans="1:5" ht="17" customHeight="1">
      <c r="A15" s="87" t="s">
        <v>35</v>
      </c>
      <c r="B15" s="173" t="s">
        <v>1015</v>
      </c>
      <c r="C15" s="173" t="s">
        <v>1188</v>
      </c>
      <c r="D15" s="173" t="s">
        <v>2234</v>
      </c>
      <c r="E15" s="134" t="s">
        <v>1514</v>
      </c>
    </row>
    <row r="16" spans="1:5" ht="17" customHeight="1">
      <c r="A16" s="87" t="s">
        <v>47</v>
      </c>
      <c r="B16" s="173" t="s">
        <v>462</v>
      </c>
      <c r="C16" s="173" t="s">
        <v>463</v>
      </c>
      <c r="D16" s="173" t="s">
        <v>464</v>
      </c>
      <c r="E16" s="134" t="s">
        <v>61</v>
      </c>
    </row>
    <row r="17" spans="1:5" ht="17" customHeight="1">
      <c r="A17" s="74" t="s">
        <v>466</v>
      </c>
      <c r="B17" s="842"/>
      <c r="C17" s="842"/>
      <c r="D17" s="1121"/>
      <c r="E17" s="1122"/>
    </row>
    <row r="18" spans="1:5" ht="17" customHeight="1">
      <c r="A18" s="87" t="s">
        <v>955</v>
      </c>
      <c r="B18" s="757"/>
      <c r="C18" s="844"/>
      <c r="D18" s="804"/>
      <c r="E18" s="846"/>
    </row>
    <row r="19" spans="1:5" ht="17" customHeight="1">
      <c r="A19" s="87" t="s">
        <v>1195</v>
      </c>
      <c r="B19" s="757"/>
      <c r="C19" s="844"/>
      <c r="D19" s="804"/>
      <c r="E19" s="846"/>
    </row>
    <row r="20" spans="1:5" ht="17" customHeight="1">
      <c r="A20" s="87" t="s">
        <v>70</v>
      </c>
      <c r="B20" s="757"/>
      <c r="C20" s="844"/>
      <c r="D20" s="804"/>
      <c r="E20" s="846"/>
    </row>
    <row r="21" spans="1:5" ht="17" customHeight="1">
      <c r="A21" s="87" t="s">
        <v>71</v>
      </c>
      <c r="B21" s="757"/>
      <c r="C21" s="844"/>
      <c r="D21" s="804"/>
      <c r="E21" s="846"/>
    </row>
    <row r="22" spans="1:5" ht="17" customHeight="1">
      <c r="A22" s="87" t="s">
        <v>474</v>
      </c>
      <c r="B22" s="844" t="s">
        <v>3354</v>
      </c>
      <c r="C22" s="844">
        <v>4550.8</v>
      </c>
      <c r="D22" s="804"/>
      <c r="E22" s="846"/>
    </row>
    <row r="23" spans="1:5" ht="17" customHeight="1">
      <c r="A23" s="87" t="s">
        <v>477</v>
      </c>
      <c r="B23" s="757"/>
      <c r="C23" s="844"/>
      <c r="D23" s="804"/>
      <c r="E23" s="846"/>
    </row>
    <row r="24" spans="1:5" ht="17" customHeight="1">
      <c r="A24" s="87" t="s">
        <v>2204</v>
      </c>
      <c r="B24" s="757"/>
      <c r="C24" s="844"/>
      <c r="D24" s="804"/>
      <c r="E24" s="846"/>
    </row>
    <row r="25" spans="1:5" ht="17" customHeight="1">
      <c r="A25" s="87" t="s">
        <v>335</v>
      </c>
      <c r="B25" s="757"/>
      <c r="C25" s="844"/>
      <c r="D25" s="804"/>
      <c r="E25" s="846"/>
    </row>
    <row r="26" spans="1:5" ht="17" customHeight="1" thickBot="1">
      <c r="A26" s="87" t="s">
        <v>72</v>
      </c>
      <c r="B26" s="844" t="s">
        <v>46</v>
      </c>
      <c r="C26" s="844"/>
      <c r="D26" s="1123">
        <v>0</v>
      </c>
      <c r="E26" s="1124">
        <v>0</v>
      </c>
    </row>
    <row r="27" spans="1:5" ht="17" customHeight="1" thickTop="1">
      <c r="A27" s="87" t="s">
        <v>73</v>
      </c>
      <c r="B27" s="844"/>
      <c r="C27" s="844"/>
      <c r="D27" s="804"/>
      <c r="E27" s="846"/>
    </row>
    <row r="28" spans="1:5" ht="17" customHeight="1">
      <c r="A28" s="87" t="s">
        <v>74</v>
      </c>
      <c r="B28" s="844"/>
      <c r="C28" s="844"/>
      <c r="D28" s="804"/>
      <c r="E28" s="846"/>
    </row>
    <row r="29" spans="1:5" ht="17" customHeight="1">
      <c r="A29" s="87" t="s">
        <v>75</v>
      </c>
      <c r="B29" s="844"/>
      <c r="C29" s="844"/>
      <c r="D29" s="804"/>
      <c r="E29" s="846"/>
    </row>
    <row r="30" spans="1:5" ht="17" customHeight="1">
      <c r="A30" s="87" t="s">
        <v>76</v>
      </c>
      <c r="B30" s="844"/>
      <c r="C30" s="844"/>
      <c r="D30" s="804"/>
      <c r="E30" s="846"/>
    </row>
    <row r="31" spans="1:5" ht="17" customHeight="1">
      <c r="A31" s="87" t="s">
        <v>77</v>
      </c>
      <c r="B31" s="844" t="s">
        <v>3310</v>
      </c>
      <c r="C31" s="844">
        <v>4550.1000000000004</v>
      </c>
      <c r="D31" s="804">
        <v>2316194.8471996784</v>
      </c>
      <c r="E31" s="846"/>
    </row>
    <row r="32" spans="1:5" ht="17" customHeight="1">
      <c r="A32" s="87" t="s">
        <v>78</v>
      </c>
      <c r="B32" s="844" t="s">
        <v>3307</v>
      </c>
      <c r="C32" s="844"/>
      <c r="D32" s="804">
        <v>189182378.34999982</v>
      </c>
      <c r="E32" s="846"/>
    </row>
    <row r="33" spans="1:6" ht="17" customHeight="1">
      <c r="A33" s="87" t="s">
        <v>79</v>
      </c>
      <c r="B33" s="844"/>
      <c r="C33" s="844"/>
      <c r="D33" s="804"/>
      <c r="E33" s="846"/>
      <c r="F33" s="1125"/>
    </row>
    <row r="34" spans="1:6" ht="17" customHeight="1">
      <c r="A34" s="87" t="s">
        <v>80</v>
      </c>
      <c r="B34" s="844" t="s">
        <v>46</v>
      </c>
      <c r="C34" s="844"/>
      <c r="D34" s="804">
        <v>191498573.19719949</v>
      </c>
      <c r="E34" s="846">
        <v>0</v>
      </c>
    </row>
    <row r="35" spans="1:6" ht="17" customHeight="1">
      <c r="A35" s="87" t="s">
        <v>81</v>
      </c>
      <c r="B35" s="844"/>
      <c r="C35" s="844"/>
      <c r="D35" s="804"/>
      <c r="E35" s="846"/>
    </row>
    <row r="36" spans="1:6" ht="17" customHeight="1">
      <c r="A36" s="87" t="s">
        <v>82</v>
      </c>
      <c r="B36" s="844"/>
      <c r="C36" s="844"/>
      <c r="D36" s="804"/>
      <c r="E36" s="846"/>
    </row>
    <row r="37" spans="1:6" ht="17" customHeight="1">
      <c r="A37" s="87" t="s">
        <v>83</v>
      </c>
      <c r="B37" s="844"/>
      <c r="C37" s="844"/>
      <c r="D37" s="804"/>
      <c r="E37" s="846"/>
    </row>
    <row r="38" spans="1:6" ht="17" customHeight="1">
      <c r="A38" s="87" t="s">
        <v>84</v>
      </c>
      <c r="B38" s="844" t="s">
        <v>3310</v>
      </c>
      <c r="C38" s="844">
        <v>4520</v>
      </c>
      <c r="D38" s="804"/>
      <c r="E38" s="846">
        <v>1046384.5100005339</v>
      </c>
    </row>
    <row r="39" spans="1:6" ht="17" customHeight="1">
      <c r="A39" s="87" t="s">
        <v>85</v>
      </c>
      <c r="B39" s="844" t="s">
        <v>45</v>
      </c>
      <c r="C39" s="844"/>
      <c r="D39" s="804"/>
      <c r="E39" s="846"/>
    </row>
    <row r="40" spans="1:6" ht="17" customHeight="1">
      <c r="A40" s="87" t="s">
        <v>86</v>
      </c>
      <c r="B40" s="844" t="s">
        <v>46</v>
      </c>
      <c r="C40" s="844"/>
      <c r="D40" s="846">
        <v>0</v>
      </c>
      <c r="E40" s="846">
        <v>1046384.5100005339</v>
      </c>
    </row>
    <row r="41" spans="1:6" ht="17" customHeight="1">
      <c r="A41" s="87" t="s">
        <v>87</v>
      </c>
      <c r="B41" s="844"/>
      <c r="C41" s="844"/>
      <c r="D41" s="804"/>
      <c r="E41" s="846"/>
    </row>
    <row r="42" spans="1:6" ht="17" customHeight="1">
      <c r="A42" s="87" t="s">
        <v>2216</v>
      </c>
      <c r="B42" s="844"/>
      <c r="C42" s="844"/>
      <c r="D42" s="804"/>
      <c r="E42" s="846"/>
    </row>
    <row r="43" spans="1:6" ht="17" customHeight="1">
      <c r="A43" s="87" t="s">
        <v>2218</v>
      </c>
      <c r="B43" s="844"/>
      <c r="C43" s="844"/>
      <c r="D43" s="804"/>
      <c r="E43" s="846"/>
    </row>
    <row r="44" spans="1:6" ht="17" customHeight="1">
      <c r="A44" s="87" t="s">
        <v>2220</v>
      </c>
      <c r="B44" s="844"/>
      <c r="C44" s="844"/>
      <c r="D44" s="804"/>
      <c r="E44" s="846"/>
    </row>
    <row r="45" spans="1:6" ht="17" customHeight="1">
      <c r="A45" s="87" t="s">
        <v>2223</v>
      </c>
      <c r="B45" s="844"/>
      <c r="C45" s="844"/>
      <c r="D45" s="804"/>
      <c r="E45" s="846"/>
    </row>
    <row r="46" spans="1:6" ht="17" customHeight="1">
      <c r="A46" s="87" t="s">
        <v>2577</v>
      </c>
      <c r="B46" s="844"/>
      <c r="C46" s="844"/>
      <c r="D46" s="804"/>
      <c r="E46" s="846"/>
    </row>
    <row r="47" spans="1:6" ht="17" customHeight="1">
      <c r="A47" s="87" t="s">
        <v>2580</v>
      </c>
      <c r="B47" s="844"/>
      <c r="C47" s="844"/>
      <c r="D47" s="804"/>
      <c r="E47" s="846"/>
    </row>
    <row r="48" spans="1:6" ht="17" customHeight="1">
      <c r="A48" s="87" t="s">
        <v>2583</v>
      </c>
      <c r="B48" s="844"/>
      <c r="C48" s="844"/>
      <c r="D48" s="804"/>
      <c r="E48" s="846"/>
    </row>
    <row r="49" spans="1:7" ht="17" customHeight="1">
      <c r="A49" s="87" t="s">
        <v>2587</v>
      </c>
      <c r="B49" s="844"/>
      <c r="C49" s="844"/>
      <c r="D49" s="804"/>
      <c r="E49" s="846"/>
    </row>
    <row r="50" spans="1:7" ht="17" customHeight="1">
      <c r="A50" s="87" t="s">
        <v>2590</v>
      </c>
      <c r="B50" s="844"/>
      <c r="C50" s="844"/>
      <c r="D50" s="804"/>
      <c r="E50" s="846"/>
    </row>
    <row r="51" spans="1:7" ht="17" customHeight="1">
      <c r="A51" s="87" t="s">
        <v>2593</v>
      </c>
      <c r="B51" s="844"/>
      <c r="C51" s="844"/>
      <c r="D51" s="804"/>
      <c r="E51" s="846"/>
    </row>
    <row r="52" spans="1:7" ht="17" customHeight="1">
      <c r="A52" s="87" t="s">
        <v>1977</v>
      </c>
      <c r="B52" s="844"/>
      <c r="C52" s="844"/>
      <c r="D52" s="804"/>
      <c r="E52" s="846"/>
    </row>
    <row r="53" spans="1:7" ht="17" customHeight="1">
      <c r="A53" s="87" t="s">
        <v>1979</v>
      </c>
      <c r="B53" s="844"/>
      <c r="C53" s="844"/>
      <c r="D53" s="804"/>
      <c r="E53" s="846"/>
      <c r="F53" s="579"/>
      <c r="G53" s="579"/>
    </row>
    <row r="54" spans="1:7" ht="15.75" customHeight="1">
      <c r="A54" s="87" t="s">
        <v>1980</v>
      </c>
      <c r="B54" s="844"/>
      <c r="C54" s="844"/>
      <c r="D54" s="804"/>
      <c r="E54" s="846"/>
      <c r="F54" s="1008"/>
    </row>
    <row r="55" spans="1:7" ht="17" customHeight="1">
      <c r="A55" s="87" t="s">
        <v>1984</v>
      </c>
      <c r="B55" s="844"/>
      <c r="C55" s="844"/>
      <c r="D55" s="804"/>
      <c r="E55" s="846"/>
      <c r="F55" s="579"/>
    </row>
    <row r="56" spans="1:7" ht="17" customHeight="1">
      <c r="A56" s="87" t="s">
        <v>1986</v>
      </c>
      <c r="B56" s="844"/>
      <c r="C56" s="844"/>
      <c r="D56" s="804"/>
      <c r="E56" s="846"/>
      <c r="F56" s="579"/>
    </row>
    <row r="57" spans="1:7" ht="17" customHeight="1">
      <c r="A57" s="87" t="s">
        <v>2606</v>
      </c>
      <c r="B57" s="844"/>
      <c r="C57" s="844"/>
      <c r="D57" s="804"/>
      <c r="E57" s="846"/>
    </row>
    <row r="58" spans="1:7" ht="17" customHeight="1">
      <c r="A58" s="87" t="s">
        <v>2609</v>
      </c>
      <c r="B58" s="844"/>
      <c r="C58" s="844"/>
      <c r="D58" s="804"/>
      <c r="E58" s="846"/>
    </row>
    <row r="59" spans="1:7" ht="17" customHeight="1">
      <c r="A59" s="87" t="s">
        <v>2611</v>
      </c>
      <c r="B59" s="844"/>
      <c r="C59" s="844"/>
      <c r="D59" s="804"/>
      <c r="E59" s="846"/>
    </row>
    <row r="60" spans="1:7" ht="17" customHeight="1">
      <c r="A60" s="87" t="s">
        <v>2614</v>
      </c>
      <c r="B60" s="844"/>
      <c r="C60" s="844"/>
      <c r="D60" s="804"/>
      <c r="E60" s="846"/>
    </row>
    <row r="61" spans="1:7" ht="17" customHeight="1">
      <c r="A61" s="87" t="s">
        <v>2617</v>
      </c>
      <c r="B61" s="844"/>
      <c r="C61" s="844"/>
      <c r="D61" s="804"/>
      <c r="E61" s="846"/>
    </row>
    <row r="62" spans="1:7" ht="17" customHeight="1">
      <c r="A62" s="87" t="s">
        <v>2617</v>
      </c>
      <c r="B62" s="844"/>
      <c r="C62" s="844"/>
      <c r="D62" s="804"/>
      <c r="E62" s="846"/>
    </row>
    <row r="63" spans="1:7" ht="17" customHeight="1">
      <c r="A63" s="87" t="s">
        <v>2619</v>
      </c>
      <c r="B63" s="844"/>
      <c r="C63" s="844"/>
      <c r="D63" s="804"/>
      <c r="E63" s="846"/>
    </row>
    <row r="64" spans="1:7" ht="17" customHeight="1">
      <c r="A64" s="87" t="s">
        <v>1702</v>
      </c>
      <c r="B64" s="844"/>
      <c r="C64" s="844"/>
      <c r="D64" s="804"/>
      <c r="E64" s="846"/>
    </row>
    <row r="65" spans="1:5" ht="17" customHeight="1">
      <c r="A65" s="87" t="s">
        <v>791</v>
      </c>
      <c r="B65" s="844"/>
      <c r="C65" s="844"/>
      <c r="D65" s="804"/>
      <c r="E65" s="846"/>
    </row>
    <row r="66" spans="1:5" ht="17" customHeight="1">
      <c r="A66" s="87" t="s">
        <v>2261</v>
      </c>
      <c r="B66" s="844"/>
      <c r="C66" s="844"/>
      <c r="D66" s="804"/>
      <c r="E66" s="846"/>
    </row>
    <row r="67" spans="1:5" ht="17" customHeight="1">
      <c r="A67" s="79" t="s">
        <v>1707</v>
      </c>
      <c r="B67" s="1127"/>
      <c r="C67" s="1127"/>
      <c r="D67" s="1009"/>
      <c r="E67" s="1128"/>
    </row>
    <row r="68" spans="1:5" ht="17" customHeight="1">
      <c r="A68" s="564" t="s">
        <v>1412</v>
      </c>
      <c r="B68" s="564"/>
      <c r="C68" s="564"/>
      <c r="D68" s="564"/>
      <c r="E68" s="564"/>
    </row>
    <row r="69" spans="1:5" ht="17" customHeight="1">
      <c r="A69" s="128"/>
      <c r="B69" s="101">
        <v>64</v>
      </c>
      <c r="C69" s="101"/>
      <c r="D69" s="101"/>
      <c r="E69" s="101"/>
    </row>
    <row r="70" spans="1:5">
      <c r="A70" s="62"/>
      <c r="E70" s="1125"/>
    </row>
    <row r="71" spans="1:5">
      <c r="A71" s="62"/>
      <c r="E71" s="1125"/>
    </row>
    <row r="72" spans="1:5">
      <c r="A72" s="62"/>
    </row>
    <row r="73" spans="1:5">
      <c r="A73" s="62"/>
    </row>
    <row r="74" spans="1:5">
      <c r="A74" s="62"/>
    </row>
    <row r="75" spans="1:5" ht="15.75" customHeight="1">
      <c r="A75" s="62"/>
    </row>
    <row r="76" spans="1:5">
      <c r="A76" s="62"/>
    </row>
    <row r="77" spans="1:5">
      <c r="A77" s="62"/>
    </row>
    <row r="78" spans="1:5">
      <c r="A78" s="62"/>
    </row>
    <row r="79" spans="1:5">
      <c r="A79" s="62"/>
    </row>
    <row r="80" spans="1:5">
      <c r="A80" s="62"/>
    </row>
    <row r="81" spans="1:1">
      <c r="A81" s="62"/>
    </row>
    <row r="82" spans="1:1">
      <c r="A82" s="62"/>
    </row>
    <row r="83" spans="1:1">
      <c r="A83" s="62"/>
    </row>
    <row r="84" spans="1:1">
      <c r="A84" s="62"/>
    </row>
    <row r="85" spans="1:1">
      <c r="A85" s="62"/>
    </row>
    <row r="86" spans="1:1">
      <c r="A86" s="62"/>
    </row>
    <row r="87" spans="1:1">
      <c r="A87" s="62"/>
    </row>
    <row r="88" spans="1:1">
      <c r="A88" s="62"/>
    </row>
    <row r="89" spans="1:1">
      <c r="A89" s="62"/>
    </row>
    <row r="90" spans="1:1">
      <c r="A90" s="62"/>
    </row>
    <row r="91" spans="1:1">
      <c r="A91" s="62"/>
    </row>
    <row r="92" spans="1:1">
      <c r="A92" s="62"/>
    </row>
    <row r="93" spans="1:1">
      <c r="A93" s="62"/>
    </row>
    <row r="94" spans="1:1">
      <c r="A94" s="62"/>
    </row>
    <row r="95" spans="1:1">
      <c r="A95" s="62"/>
    </row>
    <row r="96" spans="1:1">
      <c r="A96" s="62"/>
    </row>
    <row r="97" spans="1:1">
      <c r="A97" s="62"/>
    </row>
    <row r="98" spans="1:1">
      <c r="A98" s="62"/>
    </row>
    <row r="99" spans="1:1">
      <c r="A99" s="62"/>
    </row>
    <row r="100" spans="1:1">
      <c r="A100" s="62"/>
    </row>
    <row r="101" spans="1:1">
      <c r="A101" s="62"/>
    </row>
    <row r="102" spans="1:1">
      <c r="A102" s="62"/>
    </row>
    <row r="103" spans="1:1">
      <c r="A103" s="62"/>
    </row>
    <row r="104" spans="1:1">
      <c r="A104" s="62"/>
    </row>
    <row r="105" spans="1:1">
      <c r="A105" s="62"/>
    </row>
    <row r="106" spans="1:1">
      <c r="A106" s="62"/>
    </row>
    <row r="107" spans="1:1">
      <c r="A107" s="62"/>
    </row>
    <row r="108" spans="1:1">
      <c r="A108" s="62"/>
    </row>
    <row r="109" spans="1:1">
      <c r="A109" s="62"/>
    </row>
    <row r="110" spans="1:1">
      <c r="A110" s="62"/>
    </row>
    <row r="111" spans="1:1">
      <c r="A111" s="62"/>
    </row>
    <row r="112" spans="1:1">
      <c r="A112" s="62"/>
    </row>
    <row r="113" spans="1:1">
      <c r="A113" s="62"/>
    </row>
    <row r="114" spans="1:1">
      <c r="A114" s="62"/>
    </row>
    <row r="115" spans="1:1">
      <c r="A115" s="62"/>
    </row>
    <row r="116" spans="1:1">
      <c r="A116" s="62"/>
    </row>
    <row r="117" spans="1:1">
      <c r="A117" s="62"/>
    </row>
    <row r="118" spans="1:1">
      <c r="A118" s="62"/>
    </row>
    <row r="119" spans="1:1">
      <c r="A119" s="62"/>
    </row>
    <row r="120" spans="1:1">
      <c r="A120" s="62"/>
    </row>
    <row r="121" spans="1:1">
      <c r="A121" s="62"/>
    </row>
    <row r="122" spans="1:1">
      <c r="A122" s="62"/>
    </row>
    <row r="123" spans="1:1">
      <c r="A123" s="62"/>
    </row>
    <row r="124" spans="1:1">
      <c r="A124" s="62"/>
    </row>
    <row r="125" spans="1:1">
      <c r="A125" s="62"/>
    </row>
    <row r="126" spans="1:1">
      <c r="A126" s="62"/>
    </row>
    <row r="127" spans="1:1">
      <c r="A127" s="62"/>
    </row>
    <row r="128" spans="1:1">
      <c r="A128" s="62"/>
    </row>
    <row r="129" spans="1:1">
      <c r="A129" s="62"/>
    </row>
    <row r="130" spans="1:1">
      <c r="A130" s="62"/>
    </row>
    <row r="131" spans="1:1">
      <c r="A131" s="62"/>
    </row>
    <row r="132" spans="1:1">
      <c r="A132" s="62"/>
    </row>
    <row r="133" spans="1:1">
      <c r="A133" s="62"/>
    </row>
    <row r="134" spans="1:1">
      <c r="A134" s="62"/>
    </row>
    <row r="135" spans="1:1">
      <c r="A135" s="62"/>
    </row>
    <row r="136" spans="1:1">
      <c r="A136" s="62"/>
    </row>
  </sheetData>
  <printOptions horizontalCentered="1"/>
  <pageMargins left="0.5" right="0.5" top="0.5" bottom="0.5" header="0.5" footer="0.5"/>
  <pageSetup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7151" r:id="rId4" name="Button 47">
              <controlPr locked="0" defaultSize="0" autoFill="0" autoLine="0" autoPict="0">
                <anchor moveWithCells="1" sizeWithCells="1">
                  <from>
                    <xdr:col>0</xdr:col>
                    <xdr:colOff>0</xdr:colOff>
                    <xdr:row>72</xdr:row>
                    <xdr:rowOff>114300</xdr:rowOff>
                  </from>
                  <to>
                    <xdr:col>0</xdr:col>
                    <xdr:colOff>0</xdr:colOff>
                    <xdr:row>74</xdr:row>
                    <xdr:rowOff>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F91"/>
  <sheetViews>
    <sheetView defaultGridColor="0" colorId="22" zoomScale="75" zoomScaleNormal="75" workbookViewId="0">
      <selection activeCell="E59" sqref="E59"/>
    </sheetView>
  </sheetViews>
  <sheetFormatPr defaultColWidth="9.84375" defaultRowHeight="15.5"/>
  <cols>
    <col min="1" max="1" width="5.84375" style="579" customWidth="1"/>
    <col min="2" max="2" width="7.84375" style="579" customWidth="1"/>
    <col min="3" max="3" width="55.84375" style="579" customWidth="1"/>
    <col min="4" max="5" width="16.84375" style="579" customWidth="1"/>
    <col min="6" max="16384" width="9.84375" style="579"/>
  </cols>
  <sheetData>
    <row r="1" spans="1:5" ht="16" thickBot="1">
      <c r="A1" s="756" t="str">
        <f>'Data Sheet'!A54</f>
        <v>Annual Report of VERIZON NEW YORK INC.                                                                            For the period ending DECEMBER 31, 2021</v>
      </c>
      <c r="B1" s="568"/>
      <c r="C1" s="566"/>
      <c r="D1" s="566"/>
      <c r="E1" s="566"/>
    </row>
    <row r="2" spans="1:5">
      <c r="A2" s="716"/>
      <c r="B2" s="717"/>
      <c r="C2" s="717"/>
      <c r="D2" s="717"/>
      <c r="E2" s="1630"/>
    </row>
    <row r="3" spans="1:5" ht="18">
      <c r="A3" s="719" t="s">
        <v>1189</v>
      </c>
      <c r="B3" s="570"/>
      <c r="C3" s="720"/>
      <c r="D3" s="720"/>
      <c r="E3" s="721"/>
    </row>
    <row r="4" spans="1:5" ht="15" customHeight="1">
      <c r="A4" s="565"/>
      <c r="B4" s="566"/>
      <c r="C4" s="566"/>
      <c r="D4" s="566"/>
      <c r="E4" s="567"/>
    </row>
    <row r="5" spans="1:5" ht="15" customHeight="1">
      <c r="A5" s="1471"/>
      <c r="B5" s="1183"/>
      <c r="C5" s="1472"/>
      <c r="D5" s="1472"/>
      <c r="E5" s="1186"/>
    </row>
    <row r="6" spans="1:5" ht="15" customHeight="1">
      <c r="A6" s="1449"/>
      <c r="B6" s="566"/>
      <c r="C6" s="1217"/>
      <c r="D6" s="1450" t="s">
        <v>1190</v>
      </c>
      <c r="E6" s="1188" t="s">
        <v>783</v>
      </c>
    </row>
    <row r="7" spans="1:5" ht="15" customHeight="1">
      <c r="A7" s="937" t="s">
        <v>35</v>
      </c>
      <c r="B7" s="1197" t="s">
        <v>549</v>
      </c>
      <c r="C7" s="938"/>
      <c r="D7" s="1450" t="s">
        <v>46</v>
      </c>
      <c r="E7" s="1188" t="s">
        <v>46</v>
      </c>
    </row>
    <row r="8" spans="1:5" ht="15" customHeight="1">
      <c r="A8" s="937" t="s">
        <v>47</v>
      </c>
      <c r="B8" s="1197" t="s">
        <v>462</v>
      </c>
      <c r="C8" s="938"/>
      <c r="D8" s="1450" t="s">
        <v>463</v>
      </c>
      <c r="E8" s="1188" t="s">
        <v>464</v>
      </c>
    </row>
    <row r="9" spans="1:5" ht="15" customHeight="1">
      <c r="A9" s="1449"/>
      <c r="B9" s="566"/>
      <c r="C9" s="1217"/>
      <c r="D9" s="1217"/>
      <c r="E9" s="567"/>
    </row>
    <row r="10" spans="1:5" ht="15" customHeight="1">
      <c r="A10" s="1718"/>
      <c r="B10" s="1183" t="s">
        <v>1191</v>
      </c>
      <c r="C10" s="1472"/>
      <c r="D10" s="1474"/>
      <c r="E10" s="1475"/>
    </row>
    <row r="11" spans="1:5" ht="15" customHeight="1">
      <c r="A11" s="937">
        <v>1</v>
      </c>
      <c r="B11" s="566" t="s">
        <v>1192</v>
      </c>
      <c r="C11" s="1217" t="s">
        <v>1193</v>
      </c>
      <c r="D11" s="1129">
        <v>381741307.37999994</v>
      </c>
      <c r="E11" s="1719">
        <v>390622122.41240913</v>
      </c>
    </row>
    <row r="12" spans="1:5" ht="15" customHeight="1">
      <c r="A12" s="937">
        <v>2</v>
      </c>
      <c r="B12" s="566" t="s">
        <v>2105</v>
      </c>
      <c r="C12" s="1217" t="s">
        <v>2106</v>
      </c>
      <c r="D12" s="915">
        <v>-222973.28000000003</v>
      </c>
      <c r="E12" s="899">
        <v>471.55000000000007</v>
      </c>
    </row>
    <row r="13" spans="1:5" ht="15" customHeight="1">
      <c r="A13" s="937">
        <v>3</v>
      </c>
      <c r="B13" s="566" t="s">
        <v>2107</v>
      </c>
      <c r="C13" s="1217" t="s">
        <v>2108</v>
      </c>
      <c r="D13" s="915">
        <v>5384448.6100000003</v>
      </c>
      <c r="E13" s="899">
        <v>7143720.4500000002</v>
      </c>
    </row>
    <row r="14" spans="1:5" ht="15" customHeight="1">
      <c r="A14" s="937">
        <v>4</v>
      </c>
      <c r="B14" s="566" t="s">
        <v>2109</v>
      </c>
      <c r="C14" s="1217" t="s">
        <v>2110</v>
      </c>
      <c r="D14" s="915"/>
      <c r="E14" s="899"/>
    </row>
    <row r="15" spans="1:5" ht="15" customHeight="1">
      <c r="A15" s="937">
        <v>5</v>
      </c>
      <c r="B15" s="566" t="s">
        <v>2111</v>
      </c>
      <c r="C15" s="1217" t="s">
        <v>2112</v>
      </c>
      <c r="D15" s="915"/>
      <c r="E15" s="899"/>
    </row>
    <row r="16" spans="1:5" ht="15" customHeight="1">
      <c r="A16" s="937">
        <v>6</v>
      </c>
      <c r="B16" s="566" t="s">
        <v>1725</v>
      </c>
      <c r="C16" s="1217" t="s">
        <v>1726</v>
      </c>
      <c r="D16" s="915">
        <v>47155151.400000006</v>
      </c>
      <c r="E16" s="899">
        <v>44679736.900000006</v>
      </c>
    </row>
    <row r="17" spans="1:5" ht="15" customHeight="1">
      <c r="A17" s="937">
        <v>7</v>
      </c>
      <c r="B17" s="566" t="s">
        <v>1727</v>
      </c>
      <c r="C17" s="1217" t="s">
        <v>1728</v>
      </c>
      <c r="D17" s="915">
        <v>75140.179999999993</v>
      </c>
      <c r="E17" s="899">
        <v>29101.46</v>
      </c>
    </row>
    <row r="18" spans="1:5" ht="15" customHeight="1">
      <c r="A18" s="937">
        <v>8</v>
      </c>
      <c r="B18" s="566" t="s">
        <v>1729</v>
      </c>
      <c r="C18" s="1217" t="s">
        <v>1730</v>
      </c>
      <c r="D18" s="915">
        <v>113194527.85000002</v>
      </c>
      <c r="E18" s="899">
        <v>377819240.88066196</v>
      </c>
    </row>
    <row r="19" spans="1:5" ht="15" customHeight="1">
      <c r="A19" s="937">
        <v>9</v>
      </c>
      <c r="B19" s="566" t="s">
        <v>1731</v>
      </c>
      <c r="C19" s="1217" t="s">
        <v>1732</v>
      </c>
      <c r="D19" s="915">
        <v>-3082.31</v>
      </c>
      <c r="E19" s="899"/>
    </row>
    <row r="20" spans="1:5" ht="15" customHeight="1">
      <c r="A20" s="937">
        <v>10</v>
      </c>
      <c r="B20" s="566"/>
      <c r="C20" s="1450" t="s">
        <v>1733</v>
      </c>
      <c r="D20" s="1720">
        <f>SUM(D11:D19)</f>
        <v>547324519.83000016</v>
      </c>
      <c r="E20" s="1643">
        <f>SUM(E11:E19)</f>
        <v>820294393.65307117</v>
      </c>
    </row>
    <row r="21" spans="1:5" ht="15" customHeight="1">
      <c r="A21" s="937"/>
      <c r="B21" s="566" t="s">
        <v>1734</v>
      </c>
      <c r="C21" s="1217"/>
      <c r="D21" s="623"/>
      <c r="E21" s="624"/>
    </row>
    <row r="22" spans="1:5" ht="15" customHeight="1">
      <c r="A22" s="937">
        <v>11</v>
      </c>
      <c r="B22" s="566" t="s">
        <v>1735</v>
      </c>
      <c r="C22" s="1217" t="s">
        <v>1736</v>
      </c>
      <c r="D22" s="915">
        <v>191641836.75999999</v>
      </c>
      <c r="E22" s="899">
        <v>178058739.73999998</v>
      </c>
    </row>
    <row r="23" spans="1:5" ht="15" customHeight="1">
      <c r="A23" s="937">
        <v>12</v>
      </c>
      <c r="B23" s="566" t="s">
        <v>1737</v>
      </c>
      <c r="C23" s="1217" t="s">
        <v>1738</v>
      </c>
      <c r="D23" s="915">
        <v>30145424.399999987</v>
      </c>
      <c r="E23" s="899">
        <v>45661153.015237778</v>
      </c>
    </row>
    <row r="24" spans="1:5" ht="15" customHeight="1">
      <c r="A24" s="937">
        <v>13</v>
      </c>
      <c r="B24" s="566" t="s">
        <v>1739</v>
      </c>
      <c r="C24" s="1217" t="s">
        <v>1740</v>
      </c>
      <c r="D24" s="915">
        <v>1297096001.4899995</v>
      </c>
      <c r="E24" s="899">
        <v>1471095034.1999998</v>
      </c>
    </row>
    <row r="25" spans="1:5" ht="15" customHeight="1">
      <c r="A25" s="937">
        <v>14</v>
      </c>
      <c r="B25" s="566" t="s">
        <v>1741</v>
      </c>
      <c r="C25" s="1217" t="s">
        <v>1742</v>
      </c>
      <c r="D25" s="915">
        <v>30061165.140000012</v>
      </c>
      <c r="E25" s="899">
        <v>27476694.469999999</v>
      </c>
    </row>
    <row r="26" spans="1:5" ht="15" customHeight="1">
      <c r="A26" s="937">
        <v>15</v>
      </c>
      <c r="B26" s="566"/>
      <c r="C26" s="1450" t="s">
        <v>1743</v>
      </c>
      <c r="D26" s="1720">
        <f>SUM(D22:D25)</f>
        <v>1548944427.7899997</v>
      </c>
      <c r="E26" s="1643">
        <f>SUM(E22:E25)</f>
        <v>1722291621.4252377</v>
      </c>
    </row>
    <row r="27" spans="1:5" ht="15" customHeight="1">
      <c r="A27" s="937"/>
      <c r="B27" s="566" t="s">
        <v>1744</v>
      </c>
      <c r="C27" s="1217"/>
      <c r="D27" s="623"/>
      <c r="E27" s="624"/>
    </row>
    <row r="28" spans="1:5" ht="15" customHeight="1">
      <c r="A28" s="937">
        <v>16</v>
      </c>
      <c r="B28" s="566" t="s">
        <v>1745</v>
      </c>
      <c r="C28" s="1217" t="s">
        <v>1746</v>
      </c>
      <c r="D28" s="915">
        <v>16673786.760000002</v>
      </c>
      <c r="E28" s="899">
        <v>18057279.170000002</v>
      </c>
    </row>
    <row r="29" spans="1:5" ht="15" customHeight="1">
      <c r="A29" s="937">
        <v>17</v>
      </c>
      <c r="B29" s="566" t="s">
        <v>1747</v>
      </c>
      <c r="C29" s="1217" t="s">
        <v>1748</v>
      </c>
      <c r="D29" s="915">
        <v>195342.15000000002</v>
      </c>
      <c r="E29" s="899">
        <v>461285.22000000003</v>
      </c>
    </row>
    <row r="30" spans="1:5" ht="15" customHeight="1">
      <c r="A30" s="937">
        <v>18</v>
      </c>
      <c r="B30" s="566" t="s">
        <v>1749</v>
      </c>
      <c r="C30" s="1217" t="s">
        <v>1750</v>
      </c>
      <c r="D30" s="915"/>
      <c r="E30" s="899">
        <v>-321.20999999999998</v>
      </c>
    </row>
    <row r="31" spans="1:5" ht="15" customHeight="1">
      <c r="A31" s="937">
        <v>19</v>
      </c>
      <c r="B31" s="566" t="s">
        <v>1751</v>
      </c>
      <c r="C31" s="1217" t="s">
        <v>1752</v>
      </c>
      <c r="D31" s="915"/>
      <c r="E31" s="899">
        <v>0</v>
      </c>
    </row>
    <row r="32" spans="1:5" ht="15" customHeight="1">
      <c r="A32" s="937">
        <v>20</v>
      </c>
      <c r="B32" s="566" t="s">
        <v>1753</v>
      </c>
      <c r="C32" s="1217" t="s">
        <v>1754</v>
      </c>
      <c r="D32" s="915">
        <v>89750.01</v>
      </c>
      <c r="E32" s="899">
        <v>113854.13</v>
      </c>
    </row>
    <row r="33" spans="1:5" ht="15" customHeight="1">
      <c r="A33" s="937">
        <v>21</v>
      </c>
      <c r="B33" s="566" t="s">
        <v>1755</v>
      </c>
      <c r="C33" s="1217" t="s">
        <v>1756</v>
      </c>
      <c r="D33" s="915"/>
      <c r="E33" s="899">
        <v>0</v>
      </c>
    </row>
    <row r="34" spans="1:5" ht="15" customHeight="1">
      <c r="A34" s="937">
        <v>22</v>
      </c>
      <c r="B34" s="566" t="s">
        <v>1757</v>
      </c>
      <c r="C34" s="1217" t="s">
        <v>1758</v>
      </c>
      <c r="D34" s="915"/>
      <c r="E34" s="899">
        <v>0</v>
      </c>
    </row>
    <row r="35" spans="1:5" ht="15" customHeight="1">
      <c r="A35" s="937">
        <v>23</v>
      </c>
      <c r="B35" s="566" t="s">
        <v>1759</v>
      </c>
      <c r="C35" s="1217" t="s">
        <v>1760</v>
      </c>
      <c r="D35" s="915">
        <v>18166583.490000006</v>
      </c>
      <c r="E35" s="899">
        <v>18319353.440000001</v>
      </c>
    </row>
    <row r="36" spans="1:5" ht="15" customHeight="1">
      <c r="A36" s="937">
        <v>24</v>
      </c>
      <c r="B36" s="566" t="s">
        <v>1761</v>
      </c>
      <c r="C36" s="1217" t="s">
        <v>1762</v>
      </c>
      <c r="D36" s="915"/>
      <c r="E36" s="899">
        <v>0</v>
      </c>
    </row>
    <row r="37" spans="1:5" ht="15" customHeight="1">
      <c r="A37" s="937">
        <v>25</v>
      </c>
      <c r="B37" s="566" t="s">
        <v>1763</v>
      </c>
      <c r="C37" s="1217" t="s">
        <v>1764</v>
      </c>
      <c r="D37" s="915"/>
      <c r="E37" s="899">
        <v>0</v>
      </c>
    </row>
    <row r="38" spans="1:5" ht="15" customHeight="1">
      <c r="A38" s="937">
        <v>26</v>
      </c>
      <c r="B38" s="566" t="s">
        <v>1765</v>
      </c>
      <c r="C38" s="1217" t="s">
        <v>1766</v>
      </c>
      <c r="D38" s="915"/>
      <c r="E38" s="899">
        <v>0</v>
      </c>
    </row>
    <row r="39" spans="1:5" ht="15" customHeight="1">
      <c r="A39" s="937">
        <v>27</v>
      </c>
      <c r="B39" s="566" t="s">
        <v>1767</v>
      </c>
      <c r="C39" s="1217" t="s">
        <v>1768</v>
      </c>
      <c r="D39" s="915">
        <v>-79045.669999999984</v>
      </c>
      <c r="E39" s="899">
        <v>511957.63</v>
      </c>
    </row>
    <row r="40" spans="1:5" ht="15" customHeight="1">
      <c r="A40" s="937">
        <v>28</v>
      </c>
      <c r="B40" s="566" t="s">
        <v>1769</v>
      </c>
      <c r="C40" s="1217" t="s">
        <v>1770</v>
      </c>
      <c r="D40" s="915">
        <v>80471.199999999997</v>
      </c>
      <c r="E40" s="899">
        <v>143311.63</v>
      </c>
    </row>
    <row r="41" spans="1:5" ht="15" customHeight="1">
      <c r="A41" s="937">
        <v>29</v>
      </c>
      <c r="B41" s="566"/>
      <c r="C41" s="1450" t="s">
        <v>1771</v>
      </c>
      <c r="D41" s="1720">
        <f>SUM(D28:D40)</f>
        <v>35126887.940000013</v>
      </c>
      <c r="E41" s="1643">
        <f>SUM(E28:E40)</f>
        <v>37606720.010000005</v>
      </c>
    </row>
    <row r="42" spans="1:5" ht="15" customHeight="1">
      <c r="A42" s="937"/>
      <c r="B42" s="566" t="s">
        <v>1772</v>
      </c>
      <c r="C42" s="1217"/>
      <c r="D42" s="623"/>
      <c r="E42" s="624"/>
    </row>
    <row r="43" spans="1:5" ht="15" customHeight="1">
      <c r="A43" s="937">
        <v>30</v>
      </c>
      <c r="B43" s="566" t="s">
        <v>1773</v>
      </c>
      <c r="C43" s="1217" t="s">
        <v>1774</v>
      </c>
      <c r="D43" s="915">
        <v>3795038.0199999991</v>
      </c>
      <c r="E43" s="899">
        <v>4439596.9899999993</v>
      </c>
    </row>
    <row r="44" spans="1:5" ht="15" customHeight="1">
      <c r="A44" s="937">
        <v>31</v>
      </c>
      <c r="B44" s="566" t="s">
        <v>1775</v>
      </c>
      <c r="C44" s="1217" t="s">
        <v>1776</v>
      </c>
      <c r="D44" s="915">
        <v>117001306.91000001</v>
      </c>
      <c r="E44" s="899">
        <v>135795554.66000003</v>
      </c>
    </row>
    <row r="45" spans="1:5" ht="15" customHeight="1">
      <c r="A45" s="937">
        <v>32</v>
      </c>
      <c r="B45" s="566" t="s">
        <v>1777</v>
      </c>
      <c r="C45" s="1217" t="s">
        <v>1229</v>
      </c>
      <c r="D45" s="915"/>
      <c r="E45" s="899">
        <v>0</v>
      </c>
    </row>
    <row r="46" spans="1:5" ht="15" customHeight="1">
      <c r="A46" s="937">
        <v>33</v>
      </c>
      <c r="B46" s="566" t="s">
        <v>1778</v>
      </c>
      <c r="C46" s="1217" t="s">
        <v>1779</v>
      </c>
      <c r="D46" s="915">
        <v>154951.59</v>
      </c>
      <c r="E46" s="899">
        <v>160566.46000000002</v>
      </c>
    </row>
    <row r="47" spans="1:5" ht="15" customHeight="1">
      <c r="A47" s="937">
        <v>34</v>
      </c>
      <c r="B47" s="566" t="s">
        <v>1780</v>
      </c>
      <c r="C47" s="1217" t="s">
        <v>1781</v>
      </c>
      <c r="D47" s="915"/>
      <c r="E47" s="899">
        <v>0</v>
      </c>
    </row>
    <row r="48" spans="1:5" ht="15" customHeight="1">
      <c r="A48" s="937">
        <v>35</v>
      </c>
      <c r="B48" s="566" t="s">
        <v>1782</v>
      </c>
      <c r="C48" s="1217" t="s">
        <v>1783</v>
      </c>
      <c r="D48" s="915"/>
      <c r="E48" s="899">
        <v>0</v>
      </c>
    </row>
    <row r="49" spans="1:5" ht="15" customHeight="1">
      <c r="A49" s="937">
        <v>36</v>
      </c>
      <c r="B49" s="566" t="s">
        <v>1784</v>
      </c>
      <c r="C49" s="1217" t="s">
        <v>1785</v>
      </c>
      <c r="D49" s="915">
        <v>380237962.51999998</v>
      </c>
      <c r="E49" s="899">
        <v>124410298.55889046</v>
      </c>
    </row>
    <row r="50" spans="1:5" ht="15" customHeight="1">
      <c r="A50" s="937">
        <v>37</v>
      </c>
      <c r="B50" s="566" t="s">
        <v>1786</v>
      </c>
      <c r="C50" s="1217" t="s">
        <v>1787</v>
      </c>
      <c r="D50" s="915"/>
      <c r="E50" s="899">
        <v>0</v>
      </c>
    </row>
    <row r="51" spans="1:5" ht="15" customHeight="1">
      <c r="A51" s="937">
        <v>38</v>
      </c>
      <c r="B51" s="566" t="s">
        <v>1788</v>
      </c>
      <c r="C51" s="1217" t="s">
        <v>1789</v>
      </c>
      <c r="D51" s="915"/>
      <c r="E51" s="899">
        <v>-1190</v>
      </c>
    </row>
    <row r="52" spans="1:5" ht="15" customHeight="1">
      <c r="A52" s="937">
        <v>39</v>
      </c>
      <c r="B52" s="566" t="s">
        <v>1790</v>
      </c>
      <c r="C52" s="1217" t="s">
        <v>1791</v>
      </c>
      <c r="D52" s="915">
        <v>969134.29999999993</v>
      </c>
      <c r="E52" s="899">
        <v>1111912.6800000002</v>
      </c>
    </row>
    <row r="53" spans="1:5" ht="15" customHeight="1">
      <c r="A53" s="937">
        <v>40</v>
      </c>
      <c r="B53" s="566" t="s">
        <v>1792</v>
      </c>
      <c r="C53" s="1217" t="s">
        <v>1208</v>
      </c>
      <c r="D53" s="915">
        <v>1113688292.55</v>
      </c>
      <c r="E53" s="899">
        <v>1105537234.1899991</v>
      </c>
    </row>
    <row r="54" spans="1:5" ht="15" customHeight="1">
      <c r="A54" s="937">
        <v>41</v>
      </c>
      <c r="B54" s="566"/>
      <c r="C54" s="1450" t="s">
        <v>1793</v>
      </c>
      <c r="D54" s="1720">
        <f>SUM(D43:D53)</f>
        <v>1615846685.8899999</v>
      </c>
      <c r="E54" s="1643">
        <f>SUM(E43:E53)</f>
        <v>1371453973.5388896</v>
      </c>
    </row>
    <row r="55" spans="1:5" ht="15" customHeight="1">
      <c r="A55" s="937"/>
      <c r="B55" s="566" t="s">
        <v>1794</v>
      </c>
      <c r="C55" s="1217"/>
      <c r="D55" s="623"/>
      <c r="E55" s="624"/>
    </row>
    <row r="56" spans="1:5" ht="15" customHeight="1">
      <c r="A56" s="937">
        <v>42</v>
      </c>
      <c r="B56" s="566" t="s">
        <v>1795</v>
      </c>
      <c r="C56" s="1217" t="s">
        <v>1796</v>
      </c>
      <c r="D56" s="915"/>
      <c r="E56" s="899">
        <v>-384143.29</v>
      </c>
    </row>
    <row r="57" spans="1:5" ht="15" customHeight="1">
      <c r="A57" s="937">
        <v>43</v>
      </c>
      <c r="B57" s="566" t="s">
        <v>1797</v>
      </c>
      <c r="C57" s="1217" t="s">
        <v>1798</v>
      </c>
      <c r="D57" s="915">
        <v>5181239.47</v>
      </c>
      <c r="E57" s="899">
        <v>31494786.580000002</v>
      </c>
    </row>
    <row r="58" spans="1:5" ht="15" customHeight="1">
      <c r="A58" s="937">
        <v>44</v>
      </c>
      <c r="B58" s="566"/>
      <c r="C58" s="1450" t="s">
        <v>1799</v>
      </c>
      <c r="D58" s="1720">
        <f>D56+D57</f>
        <v>5181239.47</v>
      </c>
      <c r="E58" s="1643">
        <f>E56+E57</f>
        <v>31110643.290000003</v>
      </c>
    </row>
    <row r="59" spans="1:5" ht="15" customHeight="1">
      <c r="A59" s="1721">
        <v>45</v>
      </c>
      <c r="B59" s="1722"/>
      <c r="C59" s="1723" t="s">
        <v>1800</v>
      </c>
      <c r="D59" s="1724">
        <f>D20+D26+D41+D54-D58</f>
        <v>3742061281.98</v>
      </c>
      <c r="E59" s="1725">
        <f>E20+E26+E41+E54-E58</f>
        <v>3920536065.3371992</v>
      </c>
    </row>
    <row r="60" spans="1:5" ht="15" customHeight="1">
      <c r="A60" s="937">
        <v>46</v>
      </c>
      <c r="B60" s="848" t="s">
        <v>2051</v>
      </c>
      <c r="C60" s="757"/>
      <c r="D60" s="1726" t="s">
        <v>1009</v>
      </c>
      <c r="E60" s="1727" t="s">
        <v>1009</v>
      </c>
    </row>
    <row r="61" spans="1:5" ht="15" customHeight="1" thickBot="1">
      <c r="A61" s="1466">
        <v>47</v>
      </c>
      <c r="B61" s="1728"/>
      <c r="C61" s="1689" t="s">
        <v>2052</v>
      </c>
      <c r="D61" s="1729" t="s">
        <v>1009</v>
      </c>
      <c r="E61" s="1730" t="s">
        <v>1009</v>
      </c>
    </row>
    <row r="62" spans="1:5" ht="15" customHeight="1">
      <c r="A62" s="566"/>
      <c r="B62" s="566"/>
      <c r="C62" s="566"/>
      <c r="D62" s="626"/>
      <c r="E62" s="1487" t="s">
        <v>1412</v>
      </c>
    </row>
    <row r="63" spans="1:5" ht="15" customHeight="1">
      <c r="A63" s="1197">
        <v>65</v>
      </c>
      <c r="B63" s="1731"/>
      <c r="C63" s="720"/>
      <c r="D63" s="1731"/>
      <c r="E63" s="1731"/>
    </row>
    <row r="64" spans="1:5">
      <c r="A64" s="566"/>
      <c r="D64" s="935"/>
    </row>
    <row r="65" spans="1:6">
      <c r="A65" s="566"/>
      <c r="C65" s="1373"/>
      <c r="D65" s="1167"/>
    </row>
    <row r="66" spans="1:6">
      <c r="A66" s="566"/>
      <c r="C66" s="1373"/>
    </row>
    <row r="67" spans="1:6">
      <c r="A67" s="566"/>
      <c r="C67" s="1373"/>
    </row>
    <row r="68" spans="1:6">
      <c r="A68" s="566"/>
      <c r="C68" s="1373"/>
    </row>
    <row r="69" spans="1:6">
      <c r="A69" s="566"/>
      <c r="C69" s="931"/>
      <c r="D69" s="931"/>
      <c r="E69" s="1374"/>
      <c r="F69" s="1375"/>
    </row>
    <row r="70" spans="1:6">
      <c r="A70" s="566"/>
      <c r="C70" s="1376"/>
      <c r="D70" s="1376"/>
      <c r="E70" s="1376"/>
      <c r="F70" s="1376"/>
    </row>
    <row r="71" spans="1:6">
      <c r="A71" s="566"/>
      <c r="C71" s="1376"/>
      <c r="D71" s="1376"/>
      <c r="E71" s="1376"/>
      <c r="F71" s="931"/>
    </row>
    <row r="72" spans="1:6">
      <c r="A72" s="566"/>
      <c r="C72" s="1376"/>
      <c r="D72" s="1376"/>
      <c r="E72" s="1376"/>
      <c r="F72" s="1376"/>
    </row>
    <row r="73" spans="1:6">
      <c r="A73" s="566"/>
    </row>
    <row r="74" spans="1:6">
      <c r="A74" s="566"/>
    </row>
    <row r="75" spans="1:6">
      <c r="A75" s="566"/>
    </row>
    <row r="76" spans="1:6">
      <c r="A76" s="566"/>
    </row>
    <row r="77" spans="1:6">
      <c r="A77" s="566"/>
    </row>
    <row r="78" spans="1:6">
      <c r="A78" s="566"/>
    </row>
    <row r="79" spans="1:6">
      <c r="A79" s="566"/>
    </row>
    <row r="80" spans="1:6">
      <c r="A80" s="566"/>
    </row>
    <row r="81" spans="1:5">
      <c r="A81" s="566"/>
    </row>
    <row r="82" spans="1:5">
      <c r="A82" s="566"/>
      <c r="B82" s="566"/>
      <c r="C82" s="566"/>
      <c r="D82" s="626"/>
      <c r="E82" s="626"/>
    </row>
    <row r="83" spans="1:5">
      <c r="A83" s="566"/>
      <c r="B83" s="566"/>
      <c r="C83" s="566"/>
      <c r="D83" s="626"/>
      <c r="E83" s="626"/>
    </row>
    <row r="84" spans="1:5">
      <c r="A84" s="566"/>
      <c r="B84" s="566"/>
      <c r="C84" s="566"/>
      <c r="D84" s="626"/>
      <c r="E84" s="626"/>
    </row>
    <row r="85" spans="1:5">
      <c r="A85" s="566"/>
      <c r="B85" s="566"/>
      <c r="C85" s="566"/>
      <c r="D85" s="626"/>
      <c r="E85" s="626"/>
    </row>
    <row r="86" spans="1:5">
      <c r="A86" s="566"/>
      <c r="B86" s="566"/>
      <c r="C86" s="566"/>
      <c r="D86" s="626"/>
      <c r="E86" s="626"/>
    </row>
    <row r="87" spans="1:5">
      <c r="A87" s="566"/>
      <c r="B87" s="566"/>
      <c r="C87" s="566"/>
      <c r="D87" s="626"/>
      <c r="E87" s="626"/>
    </row>
    <row r="88" spans="1:5">
      <c r="A88" s="566"/>
      <c r="B88" s="566"/>
      <c r="C88" s="566"/>
      <c r="D88" s="626"/>
      <c r="E88" s="626"/>
    </row>
    <row r="89" spans="1:5">
      <c r="A89" s="566"/>
      <c r="B89" s="566"/>
      <c r="C89" s="566"/>
      <c r="D89" s="626"/>
      <c r="E89" s="626"/>
    </row>
    <row r="90" spans="1:5">
      <c r="A90" s="566"/>
      <c r="B90" s="566"/>
      <c r="C90" s="566"/>
      <c r="D90" s="626"/>
      <c r="E90" s="626"/>
    </row>
    <row r="91" spans="1:5">
      <c r="A91" s="566"/>
      <c r="B91" s="566"/>
      <c r="C91" s="566"/>
      <c r="D91" s="626"/>
      <c r="E91" s="626"/>
    </row>
  </sheetData>
  <printOptions horizontalCentered="1"/>
  <pageMargins left="0.5" right="0.5" top="0.5" bottom="0.5" header="0.5" footer="0.5"/>
  <pageSetup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8176" r:id="rId4" name="Button 48">
              <controlPr locked="0" defaultSize="0" autoFill="0" autoLine="0" autoPict="0">
                <anchor moveWithCells="1" sizeWithCells="1">
                  <from>
                    <xdr:col>0</xdr:col>
                    <xdr:colOff>0</xdr:colOff>
                    <xdr:row>64</xdr:row>
                    <xdr:rowOff>44450</xdr:rowOff>
                  </from>
                  <to>
                    <xdr:col>0</xdr:col>
                    <xdr:colOff>0</xdr:colOff>
                    <xdr:row>67</xdr:row>
                    <xdr:rowOff>152400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E72"/>
  <sheetViews>
    <sheetView defaultGridColor="0" colorId="22" zoomScale="75" zoomScaleNormal="75" workbookViewId="0">
      <selection activeCell="H19" sqref="H19"/>
    </sheetView>
  </sheetViews>
  <sheetFormatPr defaultColWidth="9.84375" defaultRowHeight="15.5"/>
  <cols>
    <col min="1" max="1" width="6.84375" customWidth="1"/>
    <col min="2" max="2" width="49.921875" customWidth="1"/>
    <col min="3" max="3" width="37.84375" customWidth="1"/>
    <col min="4" max="4" width="17.921875" customWidth="1"/>
  </cols>
  <sheetData>
    <row r="1" spans="1:5" ht="15" customHeight="1" thickBot="1">
      <c r="A1" s="2" t="str">
        <f>'Data Sheet'!A56</f>
        <v>Annual Report of VERIZON NEW YORK INC.                                                                                    For the period ending DECEMBER 31, 2021</v>
      </c>
      <c r="B1" s="476"/>
      <c r="C1" s="2"/>
      <c r="D1" s="2"/>
      <c r="E1" s="62"/>
    </row>
    <row r="2" spans="1:5" ht="15" customHeight="1">
      <c r="A2" s="253"/>
      <c r="B2" s="479"/>
      <c r="C2" s="155"/>
      <c r="D2" s="254"/>
      <c r="E2" s="62"/>
    </row>
    <row r="3" spans="1:5" ht="15" customHeight="1">
      <c r="A3" s="146"/>
      <c r="B3" s="476"/>
      <c r="C3" s="2"/>
      <c r="D3" s="257"/>
      <c r="E3" s="62"/>
    </row>
    <row r="4" spans="1:5" ht="15" customHeight="1">
      <c r="A4" s="339"/>
      <c r="B4" s="480"/>
      <c r="C4" s="153"/>
      <c r="D4" s="255"/>
      <c r="E4" s="62"/>
    </row>
    <row r="5" spans="1:5" ht="15" customHeight="1">
      <c r="A5" s="146"/>
      <c r="B5" s="476"/>
      <c r="C5" s="2"/>
      <c r="D5" s="257"/>
      <c r="E5" s="62"/>
    </row>
    <row r="6" spans="1:5" ht="15" customHeight="1">
      <c r="A6" s="146"/>
      <c r="B6" s="476"/>
      <c r="C6" s="2"/>
      <c r="D6" s="257"/>
      <c r="E6" s="62"/>
    </row>
    <row r="7" spans="1:5" ht="15" customHeight="1">
      <c r="A7" s="146"/>
      <c r="B7" s="476"/>
      <c r="C7" s="2"/>
      <c r="D7" s="257"/>
      <c r="E7" s="62"/>
    </row>
    <row r="8" spans="1:5" ht="15" customHeight="1">
      <c r="A8" s="146"/>
      <c r="B8" s="476"/>
      <c r="C8" s="2"/>
      <c r="D8" s="257"/>
      <c r="E8" s="62"/>
    </row>
    <row r="9" spans="1:5" ht="15" customHeight="1">
      <c r="A9" s="146"/>
      <c r="B9" s="476"/>
      <c r="C9" s="153"/>
      <c r="D9" s="255"/>
      <c r="E9" s="62"/>
    </row>
    <row r="10" spans="1:5" ht="15" customHeight="1">
      <c r="A10" s="146"/>
      <c r="B10" s="476"/>
      <c r="C10" s="153"/>
      <c r="D10" s="255"/>
      <c r="E10" s="62"/>
    </row>
    <row r="11" spans="1:5" ht="15" customHeight="1">
      <c r="A11" s="146"/>
      <c r="B11" s="476"/>
      <c r="C11" s="2"/>
      <c r="D11" s="257"/>
      <c r="E11" s="62"/>
    </row>
    <row r="12" spans="1:5" ht="15" customHeight="1">
      <c r="A12" s="146"/>
      <c r="B12" s="476"/>
      <c r="C12" s="2"/>
      <c r="D12" s="257"/>
      <c r="E12" s="62"/>
    </row>
    <row r="13" spans="1:5" ht="15" customHeight="1">
      <c r="A13" s="146"/>
      <c r="B13" s="476"/>
      <c r="C13" s="2"/>
      <c r="D13" s="257"/>
      <c r="E13" s="62"/>
    </row>
    <row r="14" spans="1:5" ht="15" customHeight="1">
      <c r="A14" s="146"/>
      <c r="B14" s="476"/>
      <c r="C14" s="2"/>
      <c r="D14" s="257"/>
      <c r="E14" s="62"/>
    </row>
    <row r="15" spans="1:5" ht="15" customHeight="1">
      <c r="A15" s="146"/>
      <c r="B15" s="503"/>
      <c r="C15" s="300"/>
      <c r="D15" s="340"/>
      <c r="E15" s="62"/>
    </row>
    <row r="16" spans="1:5" ht="15" customHeight="1">
      <c r="A16" s="146"/>
      <c r="B16" s="503"/>
      <c r="C16" s="291"/>
      <c r="D16" s="292"/>
      <c r="E16" s="62"/>
    </row>
    <row r="17" spans="1:5" ht="15" customHeight="1">
      <c r="A17" s="146"/>
      <c r="B17" s="503"/>
      <c r="C17" s="291"/>
      <c r="D17" s="292"/>
      <c r="E17" s="62"/>
    </row>
    <row r="18" spans="1:5" ht="15" customHeight="1">
      <c r="A18" s="146"/>
      <c r="B18" s="503"/>
      <c r="C18" s="291"/>
      <c r="D18" s="292"/>
      <c r="E18" s="62"/>
    </row>
    <row r="19" spans="1:5" ht="15" customHeight="1">
      <c r="A19" s="146"/>
      <c r="B19" s="503"/>
      <c r="C19" s="291"/>
      <c r="D19" s="292"/>
      <c r="E19" s="62"/>
    </row>
    <row r="20" spans="1:5" ht="15" customHeight="1">
      <c r="A20" s="146"/>
      <c r="B20" s="503"/>
      <c r="C20" s="291"/>
      <c r="D20" s="292"/>
      <c r="E20" s="62"/>
    </row>
    <row r="21" spans="1:5" ht="15" customHeight="1">
      <c r="A21" s="146"/>
      <c r="B21" s="503"/>
      <c r="C21" s="291"/>
      <c r="D21" s="292"/>
      <c r="E21" s="62"/>
    </row>
    <row r="22" spans="1:5" ht="15" customHeight="1">
      <c r="A22" s="146"/>
      <c r="B22" s="503"/>
      <c r="C22" s="291"/>
      <c r="D22" s="292"/>
      <c r="E22" s="62"/>
    </row>
    <row r="23" spans="1:5" ht="15" customHeight="1">
      <c r="A23" s="146"/>
      <c r="B23" s="503"/>
      <c r="C23" s="291"/>
      <c r="D23" s="292"/>
      <c r="E23" s="62"/>
    </row>
    <row r="24" spans="1:5" ht="15" customHeight="1">
      <c r="A24" s="146"/>
      <c r="B24" s="503"/>
      <c r="C24" s="291"/>
      <c r="D24" s="292"/>
      <c r="E24" s="62"/>
    </row>
    <row r="25" spans="1:5" ht="15" customHeight="1">
      <c r="A25" s="339" t="s">
        <v>1535</v>
      </c>
      <c r="B25" s="341"/>
      <c r="C25" s="509"/>
      <c r="D25" s="510"/>
      <c r="E25" s="62"/>
    </row>
    <row r="26" spans="1:5" ht="15" customHeight="1">
      <c r="A26" s="146"/>
      <c r="B26" s="503"/>
      <c r="C26" s="291"/>
      <c r="D26" s="292"/>
      <c r="E26" s="62"/>
    </row>
    <row r="27" spans="1:5" ht="15" customHeight="1">
      <c r="A27" s="146"/>
      <c r="B27" s="503"/>
      <c r="C27" s="291"/>
      <c r="D27" s="292"/>
      <c r="E27" s="62"/>
    </row>
    <row r="28" spans="1:5" ht="15" customHeight="1">
      <c r="A28" s="146"/>
      <c r="B28" s="503"/>
      <c r="C28" s="291"/>
      <c r="D28" s="292"/>
      <c r="E28" s="62"/>
    </row>
    <row r="29" spans="1:5" ht="15" customHeight="1">
      <c r="A29" s="146"/>
      <c r="B29" s="503"/>
      <c r="C29" s="291"/>
      <c r="D29" s="292"/>
      <c r="E29" s="62"/>
    </row>
    <row r="30" spans="1:5" ht="15" customHeight="1">
      <c r="A30" s="146"/>
      <c r="B30" s="503"/>
      <c r="C30" s="291"/>
      <c r="D30" s="292"/>
      <c r="E30" s="62"/>
    </row>
    <row r="31" spans="1:5" ht="15" customHeight="1">
      <c r="A31" s="146"/>
      <c r="B31" s="503"/>
      <c r="C31" s="291"/>
      <c r="D31" s="292"/>
      <c r="E31" s="62"/>
    </row>
    <row r="32" spans="1:5" ht="15" customHeight="1">
      <c r="A32" s="146"/>
      <c r="B32" s="503"/>
      <c r="C32" s="291"/>
      <c r="D32" s="292"/>
      <c r="E32" s="62"/>
    </row>
    <row r="33" spans="1:5" ht="15" customHeight="1">
      <c r="A33" s="146"/>
      <c r="B33" s="503"/>
      <c r="C33" s="291"/>
      <c r="D33" s="292"/>
      <c r="E33" s="62"/>
    </row>
    <row r="34" spans="1:5" ht="15" customHeight="1">
      <c r="A34" s="146"/>
      <c r="B34" s="503"/>
      <c r="C34" s="291"/>
      <c r="D34" s="292"/>
      <c r="E34" s="62"/>
    </row>
    <row r="35" spans="1:5" ht="15" customHeight="1">
      <c r="A35" s="146"/>
      <c r="B35" s="503"/>
      <c r="C35" s="291"/>
      <c r="D35" s="292"/>
      <c r="E35" s="62"/>
    </row>
    <row r="36" spans="1:5" ht="15" customHeight="1">
      <c r="A36" s="146"/>
      <c r="B36" s="503"/>
      <c r="C36" s="291"/>
      <c r="D36" s="292"/>
      <c r="E36" s="62"/>
    </row>
    <row r="37" spans="1:5" ht="15" customHeight="1">
      <c r="A37" s="146"/>
      <c r="B37" s="503"/>
      <c r="C37" s="291"/>
      <c r="D37" s="292"/>
      <c r="E37" s="62"/>
    </row>
    <row r="38" spans="1:5" ht="15" customHeight="1">
      <c r="A38" s="146"/>
      <c r="B38" s="503"/>
      <c r="C38" s="291"/>
      <c r="D38" s="292"/>
      <c r="E38" s="62"/>
    </row>
    <row r="39" spans="1:5" ht="15" customHeight="1">
      <c r="A39" s="146"/>
      <c r="B39" s="503"/>
      <c r="C39" s="291"/>
      <c r="D39" s="292"/>
      <c r="E39" s="62"/>
    </row>
    <row r="40" spans="1:5" ht="15" customHeight="1">
      <c r="A40" s="146"/>
      <c r="B40" s="503"/>
      <c r="C40" s="291"/>
      <c r="D40" s="292"/>
      <c r="E40" s="62"/>
    </row>
    <row r="41" spans="1:5" ht="15" customHeight="1">
      <c r="A41" s="146"/>
      <c r="B41" s="503"/>
      <c r="C41" s="291"/>
      <c r="D41" s="292"/>
      <c r="E41" s="62"/>
    </row>
    <row r="42" spans="1:5" ht="15" customHeight="1">
      <c r="A42" s="146"/>
      <c r="B42" s="503"/>
      <c r="C42" s="291"/>
      <c r="D42" s="292"/>
      <c r="E42" s="62"/>
    </row>
    <row r="43" spans="1:5" ht="15" customHeight="1">
      <c r="A43" s="146"/>
      <c r="B43" s="503"/>
      <c r="C43" s="291"/>
      <c r="D43" s="292"/>
      <c r="E43" s="62"/>
    </row>
    <row r="44" spans="1:5" ht="15" customHeight="1">
      <c r="A44" s="146"/>
      <c r="B44" s="503"/>
      <c r="C44" s="291"/>
      <c r="D44" s="292"/>
      <c r="E44" s="62"/>
    </row>
    <row r="45" spans="1:5" ht="15" customHeight="1">
      <c r="A45" s="146"/>
      <c r="B45" s="503"/>
      <c r="C45" s="291"/>
      <c r="D45" s="292"/>
      <c r="E45" s="62"/>
    </row>
    <row r="46" spans="1:5" ht="15" customHeight="1">
      <c r="A46" s="146"/>
      <c r="B46" s="503"/>
      <c r="C46" s="291"/>
      <c r="D46" s="292"/>
      <c r="E46" s="62"/>
    </row>
    <row r="47" spans="1:5" ht="15" customHeight="1">
      <c r="A47" s="146"/>
      <c r="B47" s="503"/>
      <c r="C47" s="291"/>
      <c r="D47" s="292"/>
      <c r="E47" s="62"/>
    </row>
    <row r="48" spans="1:5" ht="15" customHeight="1">
      <c r="A48" s="146"/>
      <c r="B48" s="503"/>
      <c r="C48" s="291"/>
      <c r="D48" s="292"/>
      <c r="E48" s="62"/>
    </row>
    <row r="49" spans="1:5" ht="15" customHeight="1">
      <c r="A49" s="146"/>
      <c r="B49" s="503"/>
      <c r="C49" s="291"/>
      <c r="D49" s="292"/>
      <c r="E49" s="62"/>
    </row>
    <row r="50" spans="1:5" ht="15" customHeight="1">
      <c r="A50" s="146"/>
      <c r="B50" s="503"/>
      <c r="C50" s="291"/>
      <c r="D50" s="292"/>
      <c r="E50" s="62"/>
    </row>
    <row r="51" spans="1:5" ht="15" customHeight="1">
      <c r="A51" s="146"/>
      <c r="B51" s="503"/>
      <c r="C51" s="291"/>
      <c r="D51" s="292"/>
      <c r="E51" s="62"/>
    </row>
    <row r="52" spans="1:5" ht="15" customHeight="1">
      <c r="A52" s="146"/>
      <c r="B52" s="503"/>
      <c r="C52" s="147"/>
      <c r="D52" s="292"/>
      <c r="E52" s="62"/>
    </row>
    <row r="53" spans="1:5" ht="15" customHeight="1" thickBot="1">
      <c r="A53" s="272"/>
      <c r="B53" s="504"/>
      <c r="C53" s="343"/>
      <c r="D53" s="344"/>
      <c r="E53" s="62"/>
    </row>
    <row r="54" spans="1:5" ht="15" customHeight="1">
      <c r="A54" s="62" t="s">
        <v>1652</v>
      </c>
      <c r="B54" s="476"/>
      <c r="C54" s="62"/>
      <c r="D54" s="62"/>
      <c r="E54" s="62"/>
    </row>
    <row r="55" spans="1:5" ht="15" customHeight="1">
      <c r="A55" s="128">
        <v>66</v>
      </c>
      <c r="B55" s="480"/>
      <c r="C55" s="128"/>
      <c r="D55" s="128"/>
      <c r="E55" s="62"/>
    </row>
    <row r="56" spans="1:5" ht="18.899999999999999" customHeight="1">
      <c r="A56" s="62"/>
    </row>
    <row r="57" spans="1:5" ht="18.899999999999999" customHeight="1">
      <c r="A57" s="62"/>
    </row>
    <row r="58" spans="1:5" ht="18.899999999999999" customHeight="1">
      <c r="A58" s="62"/>
    </row>
    <row r="59" spans="1:5" ht="18.899999999999999" customHeight="1">
      <c r="A59" s="62"/>
    </row>
    <row r="60" spans="1:5" ht="18.899999999999999" customHeight="1">
      <c r="A60" s="62"/>
    </row>
    <row r="61" spans="1:5" ht="18.899999999999999" customHeight="1">
      <c r="A61" s="62"/>
    </row>
    <row r="62" spans="1:5" ht="18.899999999999999" customHeight="1">
      <c r="A62" s="62"/>
    </row>
    <row r="63" spans="1:5">
      <c r="A63" s="62"/>
    </row>
    <row r="64" spans="1:5">
      <c r="A64" s="62"/>
    </row>
    <row r="65" spans="1:1">
      <c r="A65" s="62"/>
    </row>
    <row r="66" spans="1:1">
      <c r="A66" s="62"/>
    </row>
    <row r="67" spans="1:1">
      <c r="A67" s="62"/>
    </row>
    <row r="68" spans="1:1">
      <c r="A68" s="62"/>
    </row>
    <row r="69" spans="1:1">
      <c r="A69" s="62"/>
    </row>
    <row r="70" spans="1:1">
      <c r="A70" s="62"/>
    </row>
    <row r="71" spans="1:1">
      <c r="A71" s="62"/>
    </row>
    <row r="72" spans="1:1">
      <c r="A72" s="62"/>
    </row>
  </sheetData>
  <printOptions horizontalCentered="1"/>
  <pageMargins left="0.5" right="0.5" top="0.5" bottom="0.5" header="0.5" footer="0.5"/>
  <pageSetup scale="66"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9201" r:id="rId4" name="Button 49">
              <controlPr locked="0" defaultSize="0" autoFill="0" autoLine="0" autoPict="0">
                <anchor moveWithCells="1" sizeWithCells="1">
                  <from>
                    <xdr:col>0</xdr:col>
                    <xdr:colOff>0</xdr:colOff>
                    <xdr:row>57</xdr:row>
                    <xdr:rowOff>0</xdr:rowOff>
                  </from>
                  <to>
                    <xdr:col>0</xdr:col>
                    <xdr:colOff>0</xdr:colOff>
                    <xdr:row>59</xdr:row>
                    <xdr:rowOff>114300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IV173"/>
  <sheetViews>
    <sheetView defaultGridColor="0" colorId="22" zoomScale="75" zoomScaleNormal="75" workbookViewId="0">
      <selection activeCell="G65" sqref="G65"/>
    </sheetView>
  </sheetViews>
  <sheetFormatPr defaultColWidth="9.84375" defaultRowHeight="15.5"/>
  <cols>
    <col min="1" max="1" width="1.84375" customWidth="1"/>
    <col min="2" max="2" width="2.84375" customWidth="1"/>
    <col min="3" max="3" width="44.84375" customWidth="1"/>
    <col min="4" max="4" width="2.84375" customWidth="1"/>
    <col min="5" max="5" width="44.84375" customWidth="1"/>
    <col min="6" max="6" width="3.84375" customWidth="1"/>
  </cols>
  <sheetData>
    <row r="1" spans="1:256">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row>
    <row r="2" spans="1:256">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row>
    <row r="3" spans="1:256" ht="16" thickBot="1">
      <c r="A3" s="102" t="str">
        <f>'Data Sheet'!A46</f>
        <v>Annual Report of VERIZON NEW YORK INC.                                      For the period ending DECEMBER 31, 2021</v>
      </c>
      <c r="B3" s="7"/>
      <c r="C3" s="7"/>
      <c r="D3" s="7"/>
      <c r="E3" s="103"/>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row>
    <row r="4" spans="1:256" ht="6" customHeight="1">
      <c r="A4" s="104"/>
      <c r="B4" s="105"/>
      <c r="C4" s="105"/>
      <c r="D4" s="105"/>
      <c r="E4" s="105"/>
      <c r="F4" s="106"/>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c r="A5" s="107" t="s">
        <v>1997</v>
      </c>
      <c r="B5" s="108"/>
      <c r="C5" s="109"/>
      <c r="D5" s="109"/>
      <c r="E5" s="109"/>
      <c r="F5" s="110"/>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ht="6" customHeight="1">
      <c r="A6" s="111"/>
      <c r="B6" s="7"/>
      <c r="C6" s="109"/>
      <c r="D6" s="109"/>
      <c r="E6" s="109"/>
      <c r="F6" s="110"/>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c r="A7" s="112"/>
      <c r="B7" s="113" t="s">
        <v>1998</v>
      </c>
      <c r="C7" s="555" t="s">
        <v>1999</v>
      </c>
      <c r="D7" s="115"/>
      <c r="E7" s="555" t="s">
        <v>2000</v>
      </c>
      <c r="F7" s="116"/>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c r="CI7" s="115"/>
      <c r="CJ7" s="115"/>
      <c r="CK7" s="115"/>
      <c r="CL7" s="115"/>
      <c r="CM7" s="115"/>
      <c r="CN7" s="115"/>
      <c r="CO7" s="115"/>
      <c r="CP7" s="115"/>
      <c r="CQ7" s="115"/>
      <c r="CR7" s="115"/>
      <c r="CS7" s="115"/>
      <c r="CT7" s="115"/>
      <c r="CU7" s="115"/>
      <c r="CV7" s="115"/>
      <c r="CW7" s="115"/>
      <c r="CX7" s="115"/>
      <c r="CY7" s="115"/>
      <c r="CZ7" s="115"/>
      <c r="DA7" s="115"/>
      <c r="DB7" s="115"/>
      <c r="DC7" s="115"/>
      <c r="DD7" s="115"/>
      <c r="DE7" s="115"/>
      <c r="DF7" s="115"/>
      <c r="DG7" s="115"/>
      <c r="DH7" s="115"/>
      <c r="DI7" s="115"/>
      <c r="DJ7" s="115"/>
      <c r="DK7" s="115"/>
      <c r="DL7" s="115"/>
      <c r="DM7" s="115"/>
      <c r="DN7" s="115"/>
      <c r="DO7" s="115"/>
      <c r="DP7" s="115"/>
      <c r="DQ7" s="115"/>
      <c r="DR7" s="115"/>
      <c r="DS7" s="115"/>
      <c r="DT7" s="115"/>
      <c r="DU7" s="115"/>
      <c r="DV7" s="115"/>
      <c r="DW7" s="115"/>
      <c r="DX7" s="115"/>
      <c r="DY7" s="115"/>
      <c r="DZ7" s="115"/>
      <c r="EA7" s="115"/>
      <c r="EB7" s="115"/>
      <c r="EC7" s="115"/>
      <c r="ED7" s="115"/>
      <c r="EE7" s="115"/>
      <c r="EF7" s="115"/>
      <c r="EG7" s="115"/>
      <c r="EH7" s="115"/>
      <c r="EI7" s="115"/>
      <c r="EJ7" s="115"/>
      <c r="EK7" s="115"/>
      <c r="EL7" s="115"/>
      <c r="EM7" s="115"/>
      <c r="EN7" s="115"/>
      <c r="EO7" s="115"/>
      <c r="EP7" s="115"/>
      <c r="EQ7" s="115"/>
      <c r="ER7" s="115"/>
      <c r="ES7" s="115"/>
      <c r="ET7" s="115"/>
      <c r="EU7" s="115"/>
      <c r="EV7" s="115"/>
      <c r="EW7" s="115"/>
      <c r="EX7" s="115"/>
      <c r="EY7" s="115"/>
      <c r="EZ7" s="115"/>
      <c r="FA7" s="115"/>
      <c r="FB7" s="115"/>
      <c r="FC7" s="115"/>
      <c r="FD7" s="115"/>
      <c r="FE7" s="115"/>
      <c r="FF7" s="115"/>
      <c r="FG7" s="115"/>
      <c r="FH7" s="115"/>
      <c r="FI7" s="115"/>
      <c r="FJ7" s="115"/>
      <c r="FK7" s="115"/>
      <c r="FL7" s="115"/>
      <c r="FM7" s="115"/>
      <c r="FN7" s="115"/>
      <c r="FO7" s="115"/>
      <c r="FP7" s="115"/>
      <c r="FQ7" s="115"/>
      <c r="FR7" s="115"/>
      <c r="FS7" s="115"/>
      <c r="FT7" s="115"/>
      <c r="FU7" s="115"/>
      <c r="FV7" s="115"/>
      <c r="FW7" s="115"/>
      <c r="FX7" s="115"/>
      <c r="FY7" s="115"/>
      <c r="FZ7" s="115"/>
      <c r="GA7" s="115"/>
      <c r="GB7" s="115"/>
      <c r="GC7" s="115"/>
      <c r="GD7" s="115"/>
      <c r="GE7" s="115"/>
      <c r="GF7" s="115"/>
      <c r="GG7" s="115"/>
      <c r="GH7" s="115"/>
      <c r="GI7" s="115"/>
      <c r="GJ7" s="115"/>
      <c r="GK7" s="115"/>
      <c r="GL7" s="115"/>
      <c r="GM7" s="115"/>
      <c r="GN7" s="115"/>
      <c r="GO7" s="115"/>
      <c r="GP7" s="115"/>
      <c r="GQ7" s="115"/>
      <c r="GR7" s="115"/>
      <c r="GS7" s="115"/>
      <c r="GT7" s="115"/>
      <c r="GU7" s="115"/>
      <c r="GV7" s="115"/>
      <c r="GW7" s="115"/>
      <c r="GX7" s="115"/>
      <c r="GY7" s="115"/>
      <c r="GZ7" s="115"/>
      <c r="HA7" s="115"/>
      <c r="HB7" s="115"/>
      <c r="HC7" s="115"/>
      <c r="HD7" s="115"/>
      <c r="HE7" s="115"/>
      <c r="HF7" s="115"/>
      <c r="HG7" s="115"/>
      <c r="HH7" s="115"/>
      <c r="HI7" s="115"/>
      <c r="HJ7" s="115"/>
      <c r="HK7" s="115"/>
      <c r="HL7" s="115"/>
      <c r="HM7" s="115"/>
      <c r="HN7" s="115"/>
      <c r="HO7" s="115"/>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c r="IV7" s="115"/>
    </row>
    <row r="8" spans="1:256">
      <c r="A8" s="112"/>
      <c r="B8" s="115"/>
      <c r="C8" s="555" t="s">
        <v>2001</v>
      </c>
      <c r="D8" s="115"/>
      <c r="E8" s="555" t="s">
        <v>2002</v>
      </c>
      <c r="F8" s="116"/>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5"/>
      <c r="CT8" s="115"/>
      <c r="CU8" s="115"/>
      <c r="CV8" s="115"/>
      <c r="CW8" s="115"/>
      <c r="CX8" s="115"/>
      <c r="CY8" s="115"/>
      <c r="CZ8" s="115"/>
      <c r="DA8" s="115"/>
      <c r="DB8" s="115"/>
      <c r="DC8" s="115"/>
      <c r="DD8" s="115"/>
      <c r="DE8" s="115"/>
      <c r="DF8" s="115"/>
      <c r="DG8" s="115"/>
      <c r="DH8" s="115"/>
      <c r="DI8" s="115"/>
      <c r="DJ8" s="115"/>
      <c r="DK8" s="115"/>
      <c r="DL8" s="115"/>
      <c r="DM8" s="115"/>
      <c r="DN8" s="115"/>
      <c r="DO8" s="115"/>
      <c r="DP8" s="115"/>
      <c r="DQ8" s="115"/>
      <c r="DR8" s="115"/>
      <c r="DS8" s="115"/>
      <c r="DT8" s="115"/>
      <c r="DU8" s="115"/>
      <c r="DV8" s="115"/>
      <c r="DW8" s="115"/>
      <c r="DX8" s="115"/>
      <c r="DY8" s="115"/>
      <c r="DZ8" s="115"/>
      <c r="EA8" s="115"/>
      <c r="EB8" s="115"/>
      <c r="EC8" s="115"/>
      <c r="ED8" s="115"/>
      <c r="EE8" s="115"/>
      <c r="EF8" s="115"/>
      <c r="EG8" s="115"/>
      <c r="EH8" s="115"/>
      <c r="EI8" s="115"/>
      <c r="EJ8" s="115"/>
      <c r="EK8" s="115"/>
      <c r="EL8" s="115"/>
      <c r="EM8" s="115"/>
      <c r="EN8" s="115"/>
      <c r="EO8" s="115"/>
      <c r="EP8" s="115"/>
      <c r="EQ8" s="115"/>
      <c r="ER8" s="115"/>
      <c r="ES8" s="115"/>
      <c r="ET8" s="115"/>
      <c r="EU8" s="115"/>
      <c r="EV8" s="115"/>
      <c r="EW8" s="115"/>
      <c r="EX8" s="115"/>
      <c r="EY8" s="115"/>
      <c r="EZ8" s="115"/>
      <c r="FA8" s="115"/>
      <c r="FB8" s="115"/>
      <c r="FC8" s="115"/>
      <c r="FD8" s="115"/>
      <c r="FE8" s="115"/>
      <c r="FF8" s="115"/>
      <c r="FG8" s="115"/>
      <c r="FH8" s="115"/>
      <c r="FI8" s="115"/>
      <c r="FJ8" s="115"/>
      <c r="FK8" s="115"/>
      <c r="FL8" s="115"/>
      <c r="FM8" s="115"/>
      <c r="FN8" s="115"/>
      <c r="FO8" s="115"/>
      <c r="FP8" s="115"/>
      <c r="FQ8" s="115"/>
      <c r="FR8" s="115"/>
      <c r="FS8" s="115"/>
      <c r="FT8" s="115"/>
      <c r="FU8" s="115"/>
      <c r="FV8" s="115"/>
      <c r="FW8" s="115"/>
      <c r="FX8" s="115"/>
      <c r="FY8" s="115"/>
      <c r="FZ8" s="115"/>
      <c r="GA8" s="115"/>
      <c r="GB8" s="115"/>
      <c r="GC8" s="115"/>
      <c r="GD8" s="115"/>
      <c r="GE8" s="115"/>
      <c r="GF8" s="115"/>
      <c r="GG8" s="115"/>
      <c r="GH8" s="115"/>
      <c r="GI8" s="115"/>
      <c r="GJ8" s="115"/>
      <c r="GK8" s="115"/>
      <c r="GL8" s="115"/>
      <c r="GM8" s="115"/>
      <c r="GN8" s="115"/>
      <c r="GO8" s="115"/>
      <c r="GP8" s="115"/>
      <c r="GQ8" s="115"/>
      <c r="GR8" s="115"/>
      <c r="GS8" s="115"/>
      <c r="GT8" s="115"/>
      <c r="GU8" s="115"/>
      <c r="GV8" s="115"/>
      <c r="GW8" s="115"/>
      <c r="GX8" s="115"/>
      <c r="GY8" s="115"/>
      <c r="GZ8" s="115"/>
      <c r="HA8" s="115"/>
      <c r="HB8" s="115"/>
      <c r="HC8" s="115"/>
      <c r="HD8" s="115"/>
      <c r="HE8" s="115"/>
      <c r="HF8" s="115"/>
      <c r="HG8" s="115"/>
      <c r="HH8" s="115"/>
      <c r="HI8" s="115"/>
      <c r="HJ8" s="115"/>
      <c r="HK8" s="115"/>
      <c r="HL8" s="115"/>
      <c r="HM8" s="115"/>
      <c r="HN8" s="115"/>
      <c r="HO8" s="115"/>
      <c r="HP8" s="115"/>
      <c r="HQ8" s="115"/>
      <c r="HR8" s="115"/>
      <c r="HS8" s="115"/>
      <c r="HT8" s="115"/>
      <c r="HU8" s="115"/>
      <c r="HV8" s="115"/>
      <c r="HW8" s="115"/>
      <c r="HX8" s="115"/>
      <c r="HY8" s="115"/>
      <c r="HZ8" s="115"/>
      <c r="IA8" s="115"/>
      <c r="IB8" s="115"/>
      <c r="IC8" s="115"/>
      <c r="ID8" s="115"/>
      <c r="IE8" s="115"/>
      <c r="IF8" s="115"/>
      <c r="IG8" s="115"/>
      <c r="IH8" s="115"/>
      <c r="II8" s="115"/>
      <c r="IJ8" s="115"/>
      <c r="IK8" s="115"/>
      <c r="IL8" s="115"/>
      <c r="IM8" s="115"/>
      <c r="IN8" s="115"/>
      <c r="IO8" s="115"/>
      <c r="IP8" s="115"/>
      <c r="IQ8" s="115"/>
      <c r="IR8" s="115"/>
      <c r="IS8" s="115"/>
      <c r="IT8" s="115"/>
      <c r="IU8" s="115"/>
      <c r="IV8" s="115"/>
    </row>
    <row r="9" spans="1:256">
      <c r="A9" s="112"/>
      <c r="B9" s="115"/>
      <c r="C9" s="555" t="s">
        <v>2003</v>
      </c>
      <c r="D9" s="115"/>
      <c r="E9" s="555" t="s">
        <v>2004</v>
      </c>
      <c r="F9" s="116"/>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5"/>
      <c r="CN9" s="115"/>
      <c r="CO9" s="115"/>
      <c r="CP9" s="115"/>
      <c r="CQ9" s="115"/>
      <c r="CR9" s="115"/>
      <c r="CS9" s="115"/>
      <c r="CT9" s="115"/>
      <c r="CU9" s="115"/>
      <c r="CV9" s="115"/>
      <c r="CW9" s="115"/>
      <c r="CX9" s="115"/>
      <c r="CY9" s="115"/>
      <c r="CZ9" s="115"/>
      <c r="DA9" s="115"/>
      <c r="DB9" s="115"/>
      <c r="DC9" s="115"/>
      <c r="DD9" s="115"/>
      <c r="DE9" s="115"/>
      <c r="DF9" s="115"/>
      <c r="DG9" s="115"/>
      <c r="DH9" s="115"/>
      <c r="DI9" s="115"/>
      <c r="DJ9" s="115"/>
      <c r="DK9" s="115"/>
      <c r="DL9" s="115"/>
      <c r="DM9" s="115"/>
      <c r="DN9" s="115"/>
      <c r="DO9" s="115"/>
      <c r="DP9" s="115"/>
      <c r="DQ9" s="115"/>
      <c r="DR9" s="115"/>
      <c r="DS9" s="115"/>
      <c r="DT9" s="115"/>
      <c r="DU9" s="115"/>
      <c r="DV9" s="115"/>
      <c r="DW9" s="115"/>
      <c r="DX9" s="115"/>
      <c r="DY9" s="115"/>
      <c r="DZ9" s="115"/>
      <c r="EA9" s="115"/>
      <c r="EB9" s="115"/>
      <c r="EC9" s="115"/>
      <c r="ED9" s="115"/>
      <c r="EE9" s="115"/>
      <c r="EF9" s="115"/>
      <c r="EG9" s="115"/>
      <c r="EH9" s="115"/>
      <c r="EI9" s="115"/>
      <c r="EJ9" s="115"/>
      <c r="EK9" s="115"/>
      <c r="EL9" s="115"/>
      <c r="EM9" s="115"/>
      <c r="EN9" s="115"/>
      <c r="EO9" s="115"/>
      <c r="EP9" s="115"/>
      <c r="EQ9" s="115"/>
      <c r="ER9" s="115"/>
      <c r="ES9" s="115"/>
      <c r="ET9" s="115"/>
      <c r="EU9" s="115"/>
      <c r="EV9" s="115"/>
      <c r="EW9" s="115"/>
      <c r="EX9" s="115"/>
      <c r="EY9" s="115"/>
      <c r="EZ9" s="115"/>
      <c r="FA9" s="115"/>
      <c r="FB9" s="115"/>
      <c r="FC9" s="115"/>
      <c r="FD9" s="115"/>
      <c r="FE9" s="115"/>
      <c r="FF9" s="115"/>
      <c r="FG9" s="115"/>
      <c r="FH9" s="115"/>
      <c r="FI9" s="115"/>
      <c r="FJ9" s="115"/>
      <c r="FK9" s="115"/>
      <c r="FL9" s="115"/>
      <c r="FM9" s="115"/>
      <c r="FN9" s="115"/>
      <c r="FO9" s="115"/>
      <c r="FP9" s="115"/>
      <c r="FQ9" s="115"/>
      <c r="FR9" s="115"/>
      <c r="FS9" s="115"/>
      <c r="FT9" s="115"/>
      <c r="FU9" s="115"/>
      <c r="FV9" s="115"/>
      <c r="FW9" s="115"/>
      <c r="FX9" s="115"/>
      <c r="FY9" s="115"/>
      <c r="FZ9" s="115"/>
      <c r="GA9" s="115"/>
      <c r="GB9" s="115"/>
      <c r="GC9" s="115"/>
      <c r="GD9" s="115"/>
      <c r="GE9" s="115"/>
      <c r="GF9" s="115"/>
      <c r="GG9" s="115"/>
      <c r="GH9" s="115"/>
      <c r="GI9" s="115"/>
      <c r="GJ9" s="115"/>
      <c r="GK9" s="115"/>
      <c r="GL9" s="115"/>
      <c r="GM9" s="115"/>
      <c r="GN9" s="115"/>
      <c r="GO9" s="115"/>
      <c r="GP9" s="115"/>
      <c r="GQ9" s="115"/>
      <c r="GR9" s="115"/>
      <c r="GS9" s="115"/>
      <c r="GT9" s="115"/>
      <c r="GU9" s="115"/>
      <c r="GV9" s="115"/>
      <c r="GW9" s="115"/>
      <c r="GX9" s="115"/>
      <c r="GY9" s="115"/>
      <c r="GZ9" s="115"/>
      <c r="HA9" s="115"/>
      <c r="HB9" s="115"/>
      <c r="HC9" s="115"/>
      <c r="HD9" s="115"/>
      <c r="HE9" s="115"/>
      <c r="HF9" s="115"/>
      <c r="HG9" s="115"/>
      <c r="HH9" s="115"/>
      <c r="HI9" s="115"/>
      <c r="HJ9" s="115"/>
      <c r="HK9" s="115"/>
      <c r="HL9" s="115"/>
      <c r="HM9" s="115"/>
      <c r="HN9" s="115"/>
      <c r="HO9" s="115"/>
      <c r="HP9" s="115"/>
      <c r="HQ9" s="115"/>
      <c r="HR9" s="115"/>
      <c r="HS9" s="115"/>
      <c r="HT9" s="115"/>
      <c r="HU9" s="115"/>
      <c r="HV9" s="115"/>
      <c r="HW9" s="115"/>
      <c r="HX9" s="115"/>
      <c r="HY9" s="115"/>
      <c r="HZ9" s="115"/>
      <c r="IA9" s="115"/>
      <c r="IB9" s="115"/>
      <c r="IC9" s="115"/>
      <c r="ID9" s="115"/>
      <c r="IE9" s="115"/>
      <c r="IF9" s="115"/>
      <c r="IG9" s="115"/>
      <c r="IH9" s="115"/>
      <c r="II9" s="115"/>
      <c r="IJ9" s="115"/>
      <c r="IK9" s="115"/>
      <c r="IL9" s="115"/>
      <c r="IM9" s="115"/>
      <c r="IN9" s="115"/>
      <c r="IO9" s="115"/>
      <c r="IP9" s="115"/>
      <c r="IQ9" s="115"/>
      <c r="IR9" s="115"/>
      <c r="IS9" s="115"/>
      <c r="IT9" s="115"/>
      <c r="IU9" s="115"/>
      <c r="IV9" s="115"/>
    </row>
    <row r="10" spans="1:256">
      <c r="A10" s="112"/>
      <c r="B10" s="115"/>
      <c r="C10" s="555" t="s">
        <v>2005</v>
      </c>
      <c r="D10" s="115"/>
      <c r="E10" s="555" t="s">
        <v>2006</v>
      </c>
      <c r="F10" s="116"/>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5"/>
      <c r="DM10" s="115"/>
      <c r="DN10" s="115"/>
      <c r="DO10" s="115"/>
      <c r="DP10" s="115"/>
      <c r="DQ10" s="115"/>
      <c r="DR10" s="115"/>
      <c r="DS10" s="115"/>
      <c r="DT10" s="115"/>
      <c r="DU10" s="115"/>
      <c r="DV10" s="115"/>
      <c r="DW10" s="115"/>
      <c r="DX10" s="115"/>
      <c r="DY10" s="115"/>
      <c r="DZ10" s="115"/>
      <c r="EA10" s="115"/>
      <c r="EB10" s="115"/>
      <c r="EC10" s="115"/>
      <c r="ED10" s="115"/>
      <c r="EE10" s="115"/>
      <c r="EF10" s="115"/>
      <c r="EG10" s="115"/>
      <c r="EH10" s="115"/>
      <c r="EI10" s="115"/>
      <c r="EJ10" s="115"/>
      <c r="EK10" s="115"/>
      <c r="EL10" s="115"/>
      <c r="EM10" s="115"/>
      <c r="EN10" s="115"/>
      <c r="EO10" s="115"/>
      <c r="EP10" s="115"/>
      <c r="EQ10" s="115"/>
      <c r="ER10" s="115"/>
      <c r="ES10" s="115"/>
      <c r="ET10" s="115"/>
      <c r="EU10" s="115"/>
      <c r="EV10" s="115"/>
      <c r="EW10" s="115"/>
      <c r="EX10" s="115"/>
      <c r="EY10" s="115"/>
      <c r="EZ10" s="115"/>
      <c r="FA10" s="115"/>
      <c r="FB10" s="115"/>
      <c r="FC10" s="115"/>
      <c r="FD10" s="115"/>
      <c r="FE10" s="115"/>
      <c r="FF10" s="115"/>
      <c r="FG10" s="115"/>
      <c r="FH10" s="115"/>
      <c r="FI10" s="115"/>
      <c r="FJ10" s="115"/>
      <c r="FK10" s="115"/>
      <c r="FL10" s="115"/>
      <c r="FM10" s="115"/>
      <c r="FN10" s="115"/>
      <c r="FO10" s="115"/>
      <c r="FP10" s="115"/>
      <c r="FQ10" s="115"/>
      <c r="FR10" s="115"/>
      <c r="FS10" s="115"/>
      <c r="FT10" s="115"/>
      <c r="FU10" s="115"/>
      <c r="FV10" s="115"/>
      <c r="FW10" s="115"/>
      <c r="FX10" s="115"/>
      <c r="FY10" s="115"/>
      <c r="FZ10" s="115"/>
      <c r="GA10" s="115"/>
      <c r="GB10" s="115"/>
      <c r="GC10" s="115"/>
      <c r="GD10" s="115"/>
      <c r="GE10" s="115"/>
      <c r="GF10" s="115"/>
      <c r="GG10" s="115"/>
      <c r="GH10" s="115"/>
      <c r="GI10" s="115"/>
      <c r="GJ10" s="115"/>
      <c r="GK10" s="115"/>
      <c r="GL10" s="115"/>
      <c r="GM10" s="115"/>
      <c r="GN10" s="115"/>
      <c r="GO10" s="115"/>
      <c r="GP10" s="115"/>
      <c r="GQ10" s="115"/>
      <c r="GR10" s="115"/>
      <c r="GS10" s="115"/>
      <c r="GT10" s="115"/>
      <c r="GU10" s="115"/>
      <c r="GV10" s="115"/>
      <c r="GW10" s="115"/>
      <c r="GX10" s="115"/>
      <c r="GY10" s="115"/>
      <c r="GZ10" s="115"/>
      <c r="HA10" s="115"/>
      <c r="HB10" s="115"/>
      <c r="HC10" s="115"/>
      <c r="HD10" s="115"/>
      <c r="HE10" s="115"/>
      <c r="HF10" s="115"/>
      <c r="HG10" s="115"/>
      <c r="HH10" s="115"/>
      <c r="HI10" s="115"/>
      <c r="HJ10" s="115"/>
      <c r="HK10" s="115"/>
      <c r="HL10" s="115"/>
      <c r="HM10" s="115"/>
      <c r="HN10" s="115"/>
      <c r="HO10" s="115"/>
      <c r="HP10" s="115"/>
      <c r="HQ10" s="115"/>
      <c r="HR10" s="115"/>
      <c r="HS10" s="115"/>
      <c r="HT10" s="115"/>
      <c r="HU10" s="115"/>
      <c r="HV10" s="115"/>
      <c r="HW10" s="115"/>
      <c r="HX10" s="115"/>
      <c r="HY10" s="115"/>
      <c r="HZ10" s="115"/>
      <c r="IA10" s="115"/>
      <c r="IB10" s="115"/>
      <c r="IC10" s="115"/>
      <c r="ID10" s="115"/>
      <c r="IE10" s="115"/>
      <c r="IF10" s="115"/>
      <c r="IG10" s="115"/>
      <c r="IH10" s="115"/>
      <c r="II10" s="115"/>
      <c r="IJ10" s="115"/>
      <c r="IK10" s="115"/>
      <c r="IL10" s="115"/>
      <c r="IM10" s="115"/>
      <c r="IN10" s="115"/>
      <c r="IO10" s="115"/>
      <c r="IP10" s="115"/>
      <c r="IQ10" s="115"/>
      <c r="IR10" s="115"/>
      <c r="IS10" s="115"/>
      <c r="IT10" s="115"/>
      <c r="IU10" s="115"/>
      <c r="IV10" s="115"/>
    </row>
    <row r="11" spans="1:256">
      <c r="A11" s="112"/>
      <c r="B11" s="115"/>
      <c r="C11" s="555" t="s">
        <v>2007</v>
      </c>
      <c r="D11" s="115"/>
      <c r="E11" s="555" t="s">
        <v>2008</v>
      </c>
      <c r="F11" s="116"/>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5"/>
      <c r="CN11" s="115"/>
      <c r="CO11" s="115"/>
      <c r="CP11" s="115"/>
      <c r="CQ11" s="115"/>
      <c r="CR11" s="115"/>
      <c r="CS11" s="115"/>
      <c r="CT11" s="115"/>
      <c r="CU11" s="115"/>
      <c r="CV11" s="115"/>
      <c r="CW11" s="115"/>
      <c r="CX11" s="115"/>
      <c r="CY11" s="115"/>
      <c r="CZ11" s="115"/>
      <c r="DA11" s="115"/>
      <c r="DB11" s="115"/>
      <c r="DC11" s="115"/>
      <c r="DD11" s="115"/>
      <c r="DE11" s="115"/>
      <c r="DF11" s="115"/>
      <c r="DG11" s="115"/>
      <c r="DH11" s="115"/>
      <c r="DI11" s="115"/>
      <c r="DJ11" s="115"/>
      <c r="DK11" s="115"/>
      <c r="DL11" s="115"/>
      <c r="DM11" s="115"/>
      <c r="DN11" s="115"/>
      <c r="DO11" s="115"/>
      <c r="DP11" s="115"/>
      <c r="DQ11" s="115"/>
      <c r="DR11" s="115"/>
      <c r="DS11" s="115"/>
      <c r="DT11" s="115"/>
      <c r="DU11" s="115"/>
      <c r="DV11" s="115"/>
      <c r="DW11" s="115"/>
      <c r="DX11" s="115"/>
      <c r="DY11" s="115"/>
      <c r="DZ11" s="115"/>
      <c r="EA11" s="115"/>
      <c r="EB11" s="115"/>
      <c r="EC11" s="115"/>
      <c r="ED11" s="115"/>
      <c r="EE11" s="115"/>
      <c r="EF11" s="115"/>
      <c r="EG11" s="115"/>
      <c r="EH11" s="115"/>
      <c r="EI11" s="115"/>
      <c r="EJ11" s="115"/>
      <c r="EK11" s="115"/>
      <c r="EL11" s="115"/>
      <c r="EM11" s="115"/>
      <c r="EN11" s="115"/>
      <c r="EO11" s="115"/>
      <c r="EP11" s="115"/>
      <c r="EQ11" s="115"/>
      <c r="ER11" s="115"/>
      <c r="ES11" s="115"/>
      <c r="ET11" s="115"/>
      <c r="EU11" s="115"/>
      <c r="EV11" s="115"/>
      <c r="EW11" s="115"/>
      <c r="EX11" s="115"/>
      <c r="EY11" s="115"/>
      <c r="EZ11" s="115"/>
      <c r="FA11" s="115"/>
      <c r="FB11" s="115"/>
      <c r="FC11" s="115"/>
      <c r="FD11" s="115"/>
      <c r="FE11" s="115"/>
      <c r="FF11" s="115"/>
      <c r="FG11" s="115"/>
      <c r="FH11" s="115"/>
      <c r="FI11" s="115"/>
      <c r="FJ11" s="115"/>
      <c r="FK11" s="115"/>
      <c r="FL11" s="115"/>
      <c r="FM11" s="115"/>
      <c r="FN11" s="115"/>
      <c r="FO11" s="115"/>
      <c r="FP11" s="115"/>
      <c r="FQ11" s="115"/>
      <c r="FR11" s="115"/>
      <c r="FS11" s="115"/>
      <c r="FT11" s="115"/>
      <c r="FU11" s="115"/>
      <c r="FV11" s="115"/>
      <c r="FW11" s="115"/>
      <c r="FX11" s="115"/>
      <c r="FY11" s="115"/>
      <c r="FZ11" s="115"/>
      <c r="GA11" s="115"/>
      <c r="GB11" s="115"/>
      <c r="GC11" s="115"/>
      <c r="GD11" s="115"/>
      <c r="GE11" s="115"/>
      <c r="GF11" s="115"/>
      <c r="GG11" s="115"/>
      <c r="GH11" s="115"/>
      <c r="GI11" s="115"/>
      <c r="GJ11" s="115"/>
      <c r="GK11" s="115"/>
      <c r="GL11" s="115"/>
      <c r="GM11" s="115"/>
      <c r="GN11" s="115"/>
      <c r="GO11" s="115"/>
      <c r="GP11" s="115"/>
      <c r="GQ11" s="115"/>
      <c r="GR11" s="115"/>
      <c r="GS11" s="115"/>
      <c r="GT11" s="115"/>
      <c r="GU11" s="115"/>
      <c r="GV11" s="115"/>
      <c r="GW11" s="115"/>
      <c r="GX11" s="115"/>
      <c r="GY11" s="115"/>
      <c r="GZ11" s="115"/>
      <c r="HA11" s="115"/>
      <c r="HB11" s="115"/>
      <c r="HC11" s="115"/>
      <c r="HD11" s="115"/>
      <c r="HE11" s="115"/>
      <c r="HF11" s="115"/>
      <c r="HG11" s="115"/>
      <c r="HH11" s="115"/>
      <c r="HI11" s="115"/>
      <c r="HJ11" s="115"/>
      <c r="HK11" s="115"/>
      <c r="HL11" s="115"/>
      <c r="HM11" s="115"/>
      <c r="HN11" s="115"/>
      <c r="HO11" s="115"/>
      <c r="HP11" s="115"/>
      <c r="HQ11" s="115"/>
      <c r="HR11" s="115"/>
      <c r="HS11" s="115"/>
      <c r="HT11" s="115"/>
      <c r="HU11" s="115"/>
      <c r="HV11" s="115"/>
      <c r="HW11" s="115"/>
      <c r="HX11" s="115"/>
      <c r="HY11" s="115"/>
      <c r="HZ11" s="115"/>
      <c r="IA11" s="115"/>
      <c r="IB11" s="115"/>
      <c r="IC11" s="115"/>
      <c r="ID11" s="115"/>
      <c r="IE11" s="115"/>
      <c r="IF11" s="115"/>
      <c r="IG11" s="115"/>
      <c r="IH11" s="115"/>
      <c r="II11" s="115"/>
      <c r="IJ11" s="115"/>
      <c r="IK11" s="115"/>
      <c r="IL11" s="115"/>
      <c r="IM11" s="115"/>
      <c r="IN11" s="115"/>
      <c r="IO11" s="115"/>
      <c r="IP11" s="115"/>
      <c r="IQ11" s="115"/>
      <c r="IR11" s="115"/>
      <c r="IS11" s="115"/>
      <c r="IT11" s="115"/>
      <c r="IU11" s="115"/>
      <c r="IV11" s="115"/>
    </row>
    <row r="12" spans="1:256">
      <c r="A12" s="112"/>
      <c r="B12" s="115"/>
      <c r="C12" s="555" t="s">
        <v>2009</v>
      </c>
      <c r="D12" s="115"/>
      <c r="E12" s="555" t="s">
        <v>2010</v>
      </c>
      <c r="F12" s="116"/>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c r="EQ12" s="115"/>
      <c r="ER12" s="115"/>
      <c r="ES12" s="115"/>
      <c r="ET12" s="115"/>
      <c r="EU12" s="115"/>
      <c r="EV12" s="115"/>
      <c r="EW12" s="115"/>
      <c r="EX12" s="115"/>
      <c r="EY12" s="115"/>
      <c r="EZ12" s="115"/>
      <c r="FA12" s="115"/>
      <c r="FB12" s="115"/>
      <c r="FC12" s="115"/>
      <c r="FD12" s="115"/>
      <c r="FE12" s="115"/>
      <c r="FF12" s="115"/>
      <c r="FG12" s="115"/>
      <c r="FH12" s="115"/>
      <c r="FI12" s="115"/>
      <c r="FJ12" s="115"/>
      <c r="FK12" s="115"/>
      <c r="FL12" s="115"/>
      <c r="FM12" s="115"/>
      <c r="FN12" s="115"/>
      <c r="FO12" s="115"/>
      <c r="FP12" s="115"/>
      <c r="FQ12" s="115"/>
      <c r="FR12" s="115"/>
      <c r="FS12" s="115"/>
      <c r="FT12" s="115"/>
      <c r="FU12" s="115"/>
      <c r="FV12" s="115"/>
      <c r="FW12" s="115"/>
      <c r="FX12" s="115"/>
      <c r="FY12" s="115"/>
      <c r="FZ12" s="115"/>
      <c r="GA12" s="115"/>
      <c r="GB12" s="115"/>
      <c r="GC12" s="115"/>
      <c r="GD12" s="115"/>
      <c r="GE12" s="115"/>
      <c r="GF12" s="115"/>
      <c r="GG12" s="115"/>
      <c r="GH12" s="115"/>
      <c r="GI12" s="115"/>
      <c r="GJ12" s="115"/>
      <c r="GK12" s="115"/>
      <c r="GL12" s="115"/>
      <c r="GM12" s="115"/>
      <c r="GN12" s="115"/>
      <c r="GO12" s="115"/>
      <c r="GP12" s="115"/>
      <c r="GQ12" s="115"/>
      <c r="GR12" s="115"/>
      <c r="GS12" s="115"/>
      <c r="GT12" s="115"/>
      <c r="GU12" s="115"/>
      <c r="GV12" s="115"/>
      <c r="GW12" s="115"/>
      <c r="GX12" s="115"/>
      <c r="GY12" s="115"/>
      <c r="GZ12" s="115"/>
      <c r="HA12" s="115"/>
      <c r="HB12" s="115"/>
      <c r="HC12" s="115"/>
      <c r="HD12" s="115"/>
      <c r="HE12" s="115"/>
      <c r="HF12" s="115"/>
      <c r="HG12" s="115"/>
      <c r="HH12" s="115"/>
      <c r="HI12" s="115"/>
      <c r="HJ12" s="115"/>
      <c r="HK12" s="115"/>
      <c r="HL12" s="115"/>
      <c r="HM12" s="115"/>
      <c r="HN12" s="115"/>
      <c r="HO12" s="115"/>
      <c r="HP12" s="115"/>
      <c r="HQ12" s="115"/>
      <c r="HR12" s="115"/>
      <c r="HS12" s="115"/>
      <c r="HT12" s="115"/>
      <c r="HU12" s="115"/>
      <c r="HV12" s="115"/>
      <c r="HW12" s="115"/>
      <c r="HX12" s="115"/>
      <c r="HY12" s="115"/>
      <c r="HZ12" s="115"/>
      <c r="IA12" s="115"/>
      <c r="IB12" s="115"/>
      <c r="IC12" s="115"/>
      <c r="ID12" s="115"/>
      <c r="IE12" s="115"/>
      <c r="IF12" s="115"/>
      <c r="IG12" s="115"/>
      <c r="IH12" s="115"/>
      <c r="II12" s="115"/>
      <c r="IJ12" s="115"/>
      <c r="IK12" s="115"/>
      <c r="IL12" s="115"/>
      <c r="IM12" s="115"/>
      <c r="IN12" s="115"/>
      <c r="IO12" s="115"/>
      <c r="IP12" s="115"/>
      <c r="IQ12" s="115"/>
      <c r="IR12" s="115"/>
      <c r="IS12" s="115"/>
      <c r="IT12" s="115"/>
      <c r="IU12" s="115"/>
      <c r="IV12" s="115"/>
    </row>
    <row r="13" spans="1:256">
      <c r="A13" s="112"/>
      <c r="B13" s="115"/>
      <c r="C13" s="114"/>
      <c r="D13" s="115"/>
      <c r="E13" s="555" t="s">
        <v>2011</v>
      </c>
      <c r="F13" s="116"/>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row>
    <row r="14" spans="1:256">
      <c r="A14" s="112"/>
      <c r="B14" s="113" t="s">
        <v>2012</v>
      </c>
      <c r="C14" s="555" t="s">
        <v>2013</v>
      </c>
      <c r="D14" s="115"/>
      <c r="E14" s="555" t="s">
        <v>2014</v>
      </c>
      <c r="F14" s="116"/>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row>
    <row r="15" spans="1:256">
      <c r="A15" s="112"/>
      <c r="B15" s="115"/>
      <c r="C15" s="555" t="s">
        <v>2015</v>
      </c>
      <c r="D15" s="115"/>
      <c r="E15" s="555" t="s">
        <v>2016</v>
      </c>
      <c r="F15" s="116"/>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c r="CS15" s="115"/>
      <c r="CT15" s="115"/>
      <c r="CU15" s="115"/>
      <c r="CV15" s="115"/>
      <c r="CW15" s="115"/>
      <c r="CX15" s="115"/>
      <c r="CY15" s="115"/>
      <c r="CZ15" s="115"/>
      <c r="DA15" s="115"/>
      <c r="DB15" s="115"/>
      <c r="DC15" s="115"/>
      <c r="DD15" s="115"/>
      <c r="DE15" s="115"/>
      <c r="DF15" s="115"/>
      <c r="DG15" s="115"/>
      <c r="DH15" s="115"/>
      <c r="DI15" s="115"/>
      <c r="DJ15" s="115"/>
      <c r="DK15" s="115"/>
      <c r="DL15" s="115"/>
      <c r="DM15" s="115"/>
      <c r="DN15" s="115"/>
      <c r="DO15" s="115"/>
      <c r="DP15" s="115"/>
      <c r="DQ15" s="115"/>
      <c r="DR15" s="115"/>
      <c r="DS15" s="115"/>
      <c r="DT15" s="115"/>
      <c r="DU15" s="115"/>
      <c r="DV15" s="115"/>
      <c r="DW15" s="115"/>
      <c r="DX15" s="115"/>
      <c r="DY15" s="115"/>
      <c r="DZ15" s="115"/>
      <c r="EA15" s="115"/>
      <c r="EB15" s="115"/>
      <c r="EC15" s="115"/>
      <c r="ED15" s="115"/>
      <c r="EE15" s="115"/>
      <c r="EF15" s="115"/>
      <c r="EG15" s="115"/>
      <c r="EH15" s="115"/>
      <c r="EI15" s="115"/>
      <c r="EJ15" s="115"/>
      <c r="EK15" s="115"/>
      <c r="EL15" s="115"/>
      <c r="EM15" s="115"/>
      <c r="EN15" s="115"/>
      <c r="EO15" s="115"/>
      <c r="EP15" s="115"/>
      <c r="EQ15" s="115"/>
      <c r="ER15" s="115"/>
      <c r="ES15" s="115"/>
      <c r="ET15" s="115"/>
      <c r="EU15" s="115"/>
      <c r="EV15" s="115"/>
      <c r="EW15" s="115"/>
      <c r="EX15" s="115"/>
      <c r="EY15" s="115"/>
      <c r="EZ15" s="115"/>
      <c r="FA15" s="115"/>
      <c r="FB15" s="115"/>
      <c r="FC15" s="115"/>
      <c r="FD15" s="115"/>
      <c r="FE15" s="115"/>
      <c r="FF15" s="115"/>
      <c r="FG15" s="115"/>
      <c r="FH15" s="115"/>
      <c r="FI15" s="115"/>
      <c r="FJ15" s="115"/>
      <c r="FK15" s="115"/>
      <c r="FL15" s="115"/>
      <c r="FM15" s="115"/>
      <c r="FN15" s="115"/>
      <c r="FO15" s="115"/>
      <c r="FP15" s="115"/>
      <c r="FQ15" s="115"/>
      <c r="FR15" s="115"/>
      <c r="FS15" s="115"/>
      <c r="FT15" s="115"/>
      <c r="FU15" s="115"/>
      <c r="FV15" s="115"/>
      <c r="FW15" s="115"/>
      <c r="FX15" s="115"/>
      <c r="FY15" s="115"/>
      <c r="FZ15" s="115"/>
      <c r="GA15" s="115"/>
      <c r="GB15" s="115"/>
      <c r="GC15" s="115"/>
      <c r="GD15" s="115"/>
      <c r="GE15" s="115"/>
      <c r="GF15" s="115"/>
      <c r="GG15" s="115"/>
      <c r="GH15" s="115"/>
      <c r="GI15" s="115"/>
      <c r="GJ15" s="115"/>
      <c r="GK15" s="115"/>
      <c r="GL15" s="115"/>
      <c r="GM15" s="115"/>
      <c r="GN15" s="115"/>
      <c r="GO15" s="115"/>
      <c r="GP15" s="115"/>
      <c r="GQ15" s="115"/>
      <c r="GR15" s="115"/>
      <c r="GS15" s="115"/>
      <c r="GT15" s="115"/>
      <c r="GU15" s="115"/>
      <c r="GV15" s="115"/>
      <c r="GW15" s="115"/>
      <c r="GX15" s="115"/>
      <c r="GY15" s="115"/>
      <c r="GZ15" s="115"/>
      <c r="HA15" s="115"/>
      <c r="HB15" s="115"/>
      <c r="HC15" s="115"/>
      <c r="HD15" s="115"/>
      <c r="HE15" s="115"/>
      <c r="HF15" s="115"/>
      <c r="HG15" s="115"/>
      <c r="HH15" s="115"/>
      <c r="HI15" s="115"/>
      <c r="HJ15" s="115"/>
      <c r="HK15" s="115"/>
      <c r="HL15" s="115"/>
      <c r="HM15" s="115"/>
      <c r="HN15" s="115"/>
      <c r="HO15" s="115"/>
      <c r="HP15" s="115"/>
      <c r="HQ15" s="115"/>
      <c r="HR15" s="115"/>
      <c r="HS15" s="115"/>
      <c r="HT15" s="115"/>
      <c r="HU15" s="115"/>
      <c r="HV15" s="115"/>
      <c r="HW15" s="115"/>
      <c r="HX15" s="115"/>
      <c r="HY15" s="115"/>
      <c r="HZ15" s="115"/>
      <c r="IA15" s="115"/>
      <c r="IB15" s="115"/>
      <c r="IC15" s="115"/>
      <c r="ID15" s="115"/>
      <c r="IE15" s="115"/>
      <c r="IF15" s="115"/>
      <c r="IG15" s="115"/>
      <c r="IH15" s="115"/>
      <c r="II15" s="115"/>
      <c r="IJ15" s="115"/>
      <c r="IK15" s="115"/>
      <c r="IL15" s="115"/>
      <c r="IM15" s="115"/>
      <c r="IN15" s="115"/>
      <c r="IO15" s="115"/>
      <c r="IP15" s="115"/>
      <c r="IQ15" s="115"/>
      <c r="IR15" s="115"/>
      <c r="IS15" s="115"/>
      <c r="IT15" s="115"/>
      <c r="IU15" s="115"/>
      <c r="IV15" s="115"/>
    </row>
    <row r="16" spans="1:256">
      <c r="A16" s="112"/>
      <c r="B16" s="115"/>
      <c r="C16" s="555" t="s">
        <v>2017</v>
      </c>
      <c r="D16" s="115"/>
      <c r="E16" s="555"/>
      <c r="F16" s="116"/>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c r="BQ16" s="115"/>
      <c r="BR16" s="115"/>
      <c r="BS16" s="115"/>
      <c r="BT16" s="115"/>
      <c r="BU16" s="115"/>
      <c r="BV16" s="115"/>
      <c r="BW16" s="115"/>
      <c r="BX16" s="115"/>
      <c r="BY16" s="115"/>
      <c r="BZ16" s="115"/>
      <c r="CA16" s="115"/>
      <c r="CB16" s="115"/>
      <c r="CC16" s="115"/>
      <c r="CD16" s="115"/>
      <c r="CE16" s="115"/>
      <c r="CF16" s="115"/>
      <c r="CG16" s="115"/>
      <c r="CH16" s="115"/>
      <c r="CI16" s="115"/>
      <c r="CJ16" s="115"/>
      <c r="CK16" s="115"/>
      <c r="CL16" s="115"/>
      <c r="CM16" s="115"/>
      <c r="CN16" s="115"/>
      <c r="CO16" s="115"/>
      <c r="CP16" s="115"/>
      <c r="CQ16" s="115"/>
      <c r="CR16" s="115"/>
      <c r="CS16" s="115"/>
      <c r="CT16" s="115"/>
      <c r="CU16" s="115"/>
      <c r="CV16" s="115"/>
      <c r="CW16" s="115"/>
      <c r="CX16" s="115"/>
      <c r="CY16" s="115"/>
      <c r="CZ16" s="115"/>
      <c r="DA16" s="115"/>
      <c r="DB16" s="115"/>
      <c r="DC16" s="115"/>
      <c r="DD16" s="115"/>
      <c r="DE16" s="115"/>
      <c r="DF16" s="115"/>
      <c r="DG16" s="115"/>
      <c r="DH16" s="115"/>
      <c r="DI16" s="115"/>
      <c r="DJ16" s="115"/>
      <c r="DK16" s="115"/>
      <c r="DL16" s="115"/>
      <c r="DM16" s="115"/>
      <c r="DN16" s="115"/>
      <c r="DO16" s="115"/>
      <c r="DP16" s="115"/>
      <c r="DQ16" s="115"/>
      <c r="DR16" s="115"/>
      <c r="DS16" s="115"/>
      <c r="DT16" s="115"/>
      <c r="DU16" s="115"/>
      <c r="DV16" s="115"/>
      <c r="DW16" s="115"/>
      <c r="DX16" s="115"/>
      <c r="DY16" s="115"/>
      <c r="DZ16" s="115"/>
      <c r="EA16" s="115"/>
      <c r="EB16" s="115"/>
      <c r="EC16" s="115"/>
      <c r="ED16" s="115"/>
      <c r="EE16" s="115"/>
      <c r="EF16" s="115"/>
      <c r="EG16" s="115"/>
      <c r="EH16" s="115"/>
      <c r="EI16" s="115"/>
      <c r="EJ16" s="115"/>
      <c r="EK16" s="115"/>
      <c r="EL16" s="115"/>
      <c r="EM16" s="115"/>
      <c r="EN16" s="115"/>
      <c r="EO16" s="115"/>
      <c r="EP16" s="115"/>
      <c r="EQ16" s="115"/>
      <c r="ER16" s="115"/>
      <c r="ES16" s="115"/>
      <c r="ET16" s="115"/>
      <c r="EU16" s="115"/>
      <c r="EV16" s="115"/>
      <c r="EW16" s="115"/>
      <c r="EX16" s="115"/>
      <c r="EY16" s="115"/>
      <c r="EZ16" s="115"/>
      <c r="FA16" s="115"/>
      <c r="FB16" s="115"/>
      <c r="FC16" s="115"/>
      <c r="FD16" s="115"/>
      <c r="FE16" s="115"/>
      <c r="FF16" s="115"/>
      <c r="FG16" s="115"/>
      <c r="FH16" s="115"/>
      <c r="FI16" s="115"/>
      <c r="FJ16" s="115"/>
      <c r="FK16" s="115"/>
      <c r="FL16" s="115"/>
      <c r="FM16" s="115"/>
      <c r="FN16" s="115"/>
      <c r="FO16" s="115"/>
      <c r="FP16" s="115"/>
      <c r="FQ16" s="115"/>
      <c r="FR16" s="115"/>
      <c r="FS16" s="115"/>
      <c r="FT16" s="115"/>
      <c r="FU16" s="115"/>
      <c r="FV16" s="115"/>
      <c r="FW16" s="115"/>
      <c r="FX16" s="115"/>
      <c r="FY16" s="115"/>
      <c r="FZ16" s="115"/>
      <c r="GA16" s="115"/>
      <c r="GB16" s="115"/>
      <c r="GC16" s="115"/>
      <c r="GD16" s="115"/>
      <c r="GE16" s="115"/>
      <c r="GF16" s="115"/>
      <c r="GG16" s="115"/>
      <c r="GH16" s="115"/>
      <c r="GI16" s="115"/>
      <c r="GJ16" s="115"/>
      <c r="GK16" s="115"/>
      <c r="GL16" s="115"/>
      <c r="GM16" s="115"/>
      <c r="GN16" s="115"/>
      <c r="GO16" s="115"/>
      <c r="GP16" s="115"/>
      <c r="GQ16" s="115"/>
      <c r="GR16" s="115"/>
      <c r="GS16" s="115"/>
      <c r="GT16" s="115"/>
      <c r="GU16" s="115"/>
      <c r="GV16" s="115"/>
      <c r="GW16" s="115"/>
      <c r="GX16" s="115"/>
      <c r="GY16" s="115"/>
      <c r="GZ16" s="115"/>
      <c r="HA16" s="115"/>
      <c r="HB16" s="115"/>
      <c r="HC16" s="115"/>
      <c r="HD16" s="115"/>
      <c r="HE16" s="115"/>
      <c r="HF16" s="115"/>
      <c r="HG16" s="115"/>
      <c r="HH16" s="115"/>
      <c r="HI16" s="115"/>
      <c r="HJ16" s="115"/>
      <c r="HK16" s="115"/>
      <c r="HL16" s="115"/>
      <c r="HM16" s="115"/>
      <c r="HN16" s="115"/>
      <c r="HO16" s="115"/>
      <c r="HP16" s="115"/>
      <c r="HQ16" s="115"/>
      <c r="HR16" s="115"/>
      <c r="HS16" s="115"/>
      <c r="HT16" s="115"/>
      <c r="HU16" s="115"/>
      <c r="HV16" s="115"/>
      <c r="HW16" s="115"/>
      <c r="HX16" s="115"/>
      <c r="HY16" s="115"/>
      <c r="HZ16" s="115"/>
      <c r="IA16" s="115"/>
      <c r="IB16" s="115"/>
      <c r="IC16" s="115"/>
      <c r="ID16" s="115"/>
      <c r="IE16" s="115"/>
      <c r="IF16" s="115"/>
      <c r="IG16" s="115"/>
      <c r="IH16" s="115"/>
      <c r="II16" s="115"/>
      <c r="IJ16" s="115"/>
      <c r="IK16" s="115"/>
      <c r="IL16" s="115"/>
      <c r="IM16" s="115"/>
      <c r="IN16" s="115"/>
      <c r="IO16" s="115"/>
      <c r="IP16" s="115"/>
      <c r="IQ16" s="115"/>
      <c r="IR16" s="115"/>
      <c r="IS16" s="115"/>
      <c r="IT16" s="115"/>
      <c r="IU16" s="115"/>
      <c r="IV16" s="115"/>
    </row>
    <row r="17" spans="1:256">
      <c r="A17" s="112"/>
      <c r="B17" s="115"/>
      <c r="C17" s="555" t="s">
        <v>2018</v>
      </c>
      <c r="D17" s="117" t="s">
        <v>2019</v>
      </c>
      <c r="E17" s="555" t="s">
        <v>2020</v>
      </c>
      <c r="F17" s="116"/>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c r="BQ17" s="115"/>
      <c r="BR17" s="115"/>
      <c r="BS17" s="115"/>
      <c r="BT17" s="115"/>
      <c r="BU17" s="115"/>
      <c r="BV17" s="115"/>
      <c r="BW17" s="115"/>
      <c r="BX17" s="115"/>
      <c r="BY17" s="115"/>
      <c r="BZ17" s="115"/>
      <c r="CA17" s="115"/>
      <c r="CB17" s="115"/>
      <c r="CC17" s="115"/>
      <c r="CD17" s="115"/>
      <c r="CE17" s="115"/>
      <c r="CF17" s="115"/>
      <c r="CG17" s="115"/>
      <c r="CH17" s="115"/>
      <c r="CI17" s="115"/>
      <c r="CJ17" s="115"/>
      <c r="CK17" s="115"/>
      <c r="CL17" s="115"/>
      <c r="CM17" s="115"/>
      <c r="CN17" s="115"/>
      <c r="CO17" s="115"/>
      <c r="CP17" s="115"/>
      <c r="CQ17" s="115"/>
      <c r="CR17" s="115"/>
      <c r="CS17" s="115"/>
      <c r="CT17" s="115"/>
      <c r="CU17" s="115"/>
      <c r="CV17" s="115"/>
      <c r="CW17" s="115"/>
      <c r="CX17" s="115"/>
      <c r="CY17" s="115"/>
      <c r="CZ17" s="115"/>
      <c r="DA17" s="115"/>
      <c r="DB17" s="115"/>
      <c r="DC17" s="115"/>
      <c r="DD17" s="115"/>
      <c r="DE17" s="115"/>
      <c r="DF17" s="115"/>
      <c r="DG17" s="115"/>
      <c r="DH17" s="115"/>
      <c r="DI17" s="115"/>
      <c r="DJ17" s="115"/>
      <c r="DK17" s="115"/>
      <c r="DL17" s="115"/>
      <c r="DM17" s="115"/>
      <c r="DN17" s="115"/>
      <c r="DO17" s="115"/>
      <c r="DP17" s="115"/>
      <c r="DQ17" s="115"/>
      <c r="DR17" s="115"/>
      <c r="DS17" s="115"/>
      <c r="DT17" s="115"/>
      <c r="DU17" s="115"/>
      <c r="DV17" s="115"/>
      <c r="DW17" s="115"/>
      <c r="DX17" s="115"/>
      <c r="DY17" s="115"/>
      <c r="DZ17" s="115"/>
      <c r="EA17" s="115"/>
      <c r="EB17" s="115"/>
      <c r="EC17" s="115"/>
      <c r="ED17" s="115"/>
      <c r="EE17" s="115"/>
      <c r="EF17" s="115"/>
      <c r="EG17" s="115"/>
      <c r="EH17" s="115"/>
      <c r="EI17" s="115"/>
      <c r="EJ17" s="115"/>
      <c r="EK17" s="115"/>
      <c r="EL17" s="115"/>
      <c r="EM17" s="115"/>
      <c r="EN17" s="115"/>
      <c r="EO17" s="115"/>
      <c r="EP17" s="115"/>
      <c r="EQ17" s="115"/>
      <c r="ER17" s="115"/>
      <c r="ES17" s="115"/>
      <c r="ET17" s="115"/>
      <c r="EU17" s="115"/>
      <c r="EV17" s="115"/>
      <c r="EW17" s="115"/>
      <c r="EX17" s="115"/>
      <c r="EY17" s="115"/>
      <c r="EZ17" s="115"/>
      <c r="FA17" s="115"/>
      <c r="FB17" s="115"/>
      <c r="FC17" s="115"/>
      <c r="FD17" s="115"/>
      <c r="FE17" s="115"/>
      <c r="FF17" s="115"/>
      <c r="FG17" s="115"/>
      <c r="FH17" s="115"/>
      <c r="FI17" s="115"/>
      <c r="FJ17" s="115"/>
      <c r="FK17" s="115"/>
      <c r="FL17" s="115"/>
      <c r="FM17" s="115"/>
      <c r="FN17" s="115"/>
      <c r="FO17" s="115"/>
      <c r="FP17" s="115"/>
      <c r="FQ17" s="115"/>
      <c r="FR17" s="115"/>
      <c r="FS17" s="115"/>
      <c r="FT17" s="115"/>
      <c r="FU17" s="115"/>
      <c r="FV17" s="115"/>
      <c r="FW17" s="115"/>
      <c r="FX17" s="115"/>
      <c r="FY17" s="115"/>
      <c r="FZ17" s="115"/>
      <c r="GA17" s="115"/>
      <c r="GB17" s="115"/>
      <c r="GC17" s="115"/>
      <c r="GD17" s="115"/>
      <c r="GE17" s="115"/>
      <c r="GF17" s="115"/>
      <c r="GG17" s="115"/>
      <c r="GH17" s="115"/>
      <c r="GI17" s="115"/>
      <c r="GJ17" s="115"/>
      <c r="GK17" s="115"/>
      <c r="GL17" s="115"/>
      <c r="GM17" s="115"/>
      <c r="GN17" s="115"/>
      <c r="GO17" s="115"/>
      <c r="GP17" s="115"/>
      <c r="GQ17" s="115"/>
      <c r="GR17" s="115"/>
      <c r="GS17" s="115"/>
      <c r="GT17" s="115"/>
      <c r="GU17" s="115"/>
      <c r="GV17" s="115"/>
      <c r="GW17" s="115"/>
      <c r="GX17" s="115"/>
      <c r="GY17" s="115"/>
      <c r="GZ17" s="115"/>
      <c r="HA17" s="115"/>
      <c r="HB17" s="115"/>
      <c r="HC17" s="115"/>
      <c r="HD17" s="115"/>
      <c r="HE17" s="115"/>
      <c r="HF17" s="115"/>
      <c r="HG17" s="115"/>
      <c r="HH17" s="115"/>
      <c r="HI17" s="115"/>
      <c r="HJ17" s="115"/>
      <c r="HK17" s="115"/>
      <c r="HL17" s="115"/>
      <c r="HM17" s="115"/>
      <c r="HN17" s="115"/>
      <c r="HO17" s="115"/>
      <c r="HP17" s="115"/>
      <c r="HQ17" s="115"/>
      <c r="HR17" s="115"/>
      <c r="HS17" s="115"/>
      <c r="HT17" s="115"/>
      <c r="HU17" s="115"/>
      <c r="HV17" s="115"/>
      <c r="HW17" s="115"/>
      <c r="HX17" s="115"/>
      <c r="HY17" s="115"/>
      <c r="HZ17" s="115"/>
      <c r="IA17" s="115"/>
      <c r="IB17" s="115"/>
      <c r="IC17" s="115"/>
      <c r="ID17" s="115"/>
      <c r="IE17" s="115"/>
      <c r="IF17" s="115"/>
      <c r="IG17" s="115"/>
      <c r="IH17" s="115"/>
      <c r="II17" s="115"/>
      <c r="IJ17" s="115"/>
      <c r="IK17" s="115"/>
      <c r="IL17" s="115"/>
      <c r="IM17" s="115"/>
      <c r="IN17" s="115"/>
      <c r="IO17" s="115"/>
      <c r="IP17" s="115"/>
      <c r="IQ17" s="115"/>
      <c r="IR17" s="115"/>
      <c r="IS17" s="115"/>
      <c r="IT17" s="115"/>
      <c r="IU17" s="115"/>
      <c r="IV17" s="115"/>
    </row>
    <row r="18" spans="1:256">
      <c r="A18" s="112"/>
      <c r="B18" s="115"/>
      <c r="C18" s="555" t="s">
        <v>2021</v>
      </c>
      <c r="D18" s="118" t="s">
        <v>716</v>
      </c>
      <c r="E18" s="555" t="s">
        <v>2022</v>
      </c>
      <c r="F18" s="116"/>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c r="BH18" s="115"/>
      <c r="BI18" s="115"/>
      <c r="BJ18" s="115"/>
      <c r="BK18" s="115"/>
      <c r="BL18" s="115"/>
      <c r="BM18" s="115"/>
      <c r="BN18" s="115"/>
      <c r="BO18" s="115"/>
      <c r="BP18" s="115"/>
      <c r="BQ18" s="115"/>
      <c r="BR18" s="115"/>
      <c r="BS18" s="115"/>
      <c r="BT18" s="115"/>
      <c r="BU18" s="115"/>
      <c r="BV18" s="115"/>
      <c r="BW18" s="115"/>
      <c r="BX18" s="115"/>
      <c r="BY18" s="115"/>
      <c r="BZ18" s="115"/>
      <c r="CA18" s="115"/>
      <c r="CB18" s="115"/>
      <c r="CC18" s="115"/>
      <c r="CD18" s="115"/>
      <c r="CE18" s="115"/>
      <c r="CF18" s="115"/>
      <c r="CG18" s="115"/>
      <c r="CH18" s="115"/>
      <c r="CI18" s="115"/>
      <c r="CJ18" s="115"/>
      <c r="CK18" s="115"/>
      <c r="CL18" s="115"/>
      <c r="CM18" s="115"/>
      <c r="CN18" s="115"/>
      <c r="CO18" s="115"/>
      <c r="CP18" s="115"/>
      <c r="CQ18" s="115"/>
      <c r="CR18" s="115"/>
      <c r="CS18" s="115"/>
      <c r="CT18" s="115"/>
      <c r="CU18" s="115"/>
      <c r="CV18" s="115"/>
      <c r="CW18" s="115"/>
      <c r="CX18" s="115"/>
      <c r="CY18" s="115"/>
      <c r="CZ18" s="115"/>
      <c r="DA18" s="115"/>
      <c r="DB18" s="115"/>
      <c r="DC18" s="115"/>
      <c r="DD18" s="115"/>
      <c r="DE18" s="115"/>
      <c r="DF18" s="115"/>
      <c r="DG18" s="115"/>
      <c r="DH18" s="115"/>
      <c r="DI18" s="115"/>
      <c r="DJ18" s="115"/>
      <c r="DK18" s="115"/>
      <c r="DL18" s="115"/>
      <c r="DM18" s="115"/>
      <c r="DN18" s="115"/>
      <c r="DO18" s="115"/>
      <c r="DP18" s="115"/>
      <c r="DQ18" s="115"/>
      <c r="DR18" s="115"/>
      <c r="DS18" s="115"/>
      <c r="DT18" s="115"/>
      <c r="DU18" s="115"/>
      <c r="DV18" s="115"/>
      <c r="DW18" s="115"/>
      <c r="DX18" s="115"/>
      <c r="DY18" s="115"/>
      <c r="DZ18" s="115"/>
      <c r="EA18" s="115"/>
      <c r="EB18" s="115"/>
      <c r="EC18" s="115"/>
      <c r="ED18" s="115"/>
      <c r="EE18" s="115"/>
      <c r="EF18" s="115"/>
      <c r="EG18" s="115"/>
      <c r="EH18" s="115"/>
      <c r="EI18" s="115"/>
      <c r="EJ18" s="115"/>
      <c r="EK18" s="115"/>
      <c r="EL18" s="115"/>
      <c r="EM18" s="115"/>
      <c r="EN18" s="115"/>
      <c r="EO18" s="115"/>
      <c r="EP18" s="115"/>
      <c r="EQ18" s="115"/>
      <c r="ER18" s="115"/>
      <c r="ES18" s="115"/>
      <c r="ET18" s="115"/>
      <c r="EU18" s="115"/>
      <c r="EV18" s="115"/>
      <c r="EW18" s="115"/>
      <c r="EX18" s="115"/>
      <c r="EY18" s="115"/>
      <c r="EZ18" s="115"/>
      <c r="FA18" s="115"/>
      <c r="FB18" s="115"/>
      <c r="FC18" s="115"/>
      <c r="FD18" s="115"/>
      <c r="FE18" s="115"/>
      <c r="FF18" s="115"/>
      <c r="FG18" s="115"/>
      <c r="FH18" s="115"/>
      <c r="FI18" s="115"/>
      <c r="FJ18" s="115"/>
      <c r="FK18" s="115"/>
      <c r="FL18" s="115"/>
      <c r="FM18" s="115"/>
      <c r="FN18" s="115"/>
      <c r="FO18" s="115"/>
      <c r="FP18" s="115"/>
      <c r="FQ18" s="115"/>
      <c r="FR18" s="115"/>
      <c r="FS18" s="115"/>
      <c r="FT18" s="115"/>
      <c r="FU18" s="115"/>
      <c r="FV18" s="115"/>
      <c r="FW18" s="115"/>
      <c r="FX18" s="115"/>
      <c r="FY18" s="115"/>
      <c r="FZ18" s="115"/>
      <c r="GA18" s="115"/>
      <c r="GB18" s="115"/>
      <c r="GC18" s="115"/>
      <c r="GD18" s="115"/>
      <c r="GE18" s="115"/>
      <c r="GF18" s="115"/>
      <c r="GG18" s="115"/>
      <c r="GH18" s="115"/>
      <c r="GI18" s="115"/>
      <c r="GJ18" s="115"/>
      <c r="GK18" s="115"/>
      <c r="GL18" s="115"/>
      <c r="GM18" s="115"/>
      <c r="GN18" s="115"/>
      <c r="GO18" s="115"/>
      <c r="GP18" s="115"/>
      <c r="GQ18" s="115"/>
      <c r="GR18" s="115"/>
      <c r="GS18" s="115"/>
      <c r="GT18" s="115"/>
      <c r="GU18" s="115"/>
      <c r="GV18" s="115"/>
      <c r="GW18" s="115"/>
      <c r="GX18" s="115"/>
      <c r="GY18" s="115"/>
      <c r="GZ18" s="115"/>
      <c r="HA18" s="115"/>
      <c r="HB18" s="115"/>
      <c r="HC18" s="115"/>
      <c r="HD18" s="115"/>
      <c r="HE18" s="115"/>
      <c r="HF18" s="115"/>
      <c r="HG18" s="115"/>
      <c r="HH18" s="115"/>
      <c r="HI18" s="115"/>
      <c r="HJ18" s="115"/>
      <c r="HK18" s="115"/>
      <c r="HL18" s="115"/>
      <c r="HM18" s="115"/>
      <c r="HN18" s="115"/>
      <c r="HO18" s="115"/>
      <c r="HP18" s="115"/>
      <c r="HQ18" s="115"/>
      <c r="HR18" s="115"/>
      <c r="HS18" s="115"/>
      <c r="HT18" s="115"/>
      <c r="HU18" s="115"/>
      <c r="HV18" s="115"/>
      <c r="HW18" s="115"/>
      <c r="HX18" s="115"/>
      <c r="HY18" s="115"/>
      <c r="HZ18" s="115"/>
      <c r="IA18" s="115"/>
      <c r="IB18" s="115"/>
      <c r="IC18" s="115"/>
      <c r="ID18" s="115"/>
      <c r="IE18" s="115"/>
      <c r="IF18" s="115"/>
      <c r="IG18" s="115"/>
      <c r="IH18" s="115"/>
      <c r="II18" s="115"/>
      <c r="IJ18" s="115"/>
      <c r="IK18" s="115"/>
      <c r="IL18" s="115"/>
      <c r="IM18" s="115"/>
      <c r="IN18" s="115"/>
      <c r="IO18" s="115"/>
      <c r="IP18" s="115"/>
      <c r="IQ18" s="115"/>
      <c r="IR18" s="115"/>
      <c r="IS18" s="115"/>
      <c r="IT18" s="115"/>
      <c r="IU18" s="115"/>
      <c r="IV18" s="115"/>
    </row>
    <row r="19" spans="1:256">
      <c r="A19" s="112"/>
      <c r="B19" s="115"/>
      <c r="C19" s="555" t="s">
        <v>2023</v>
      </c>
      <c r="D19" s="115"/>
      <c r="E19" s="555" t="s">
        <v>2024</v>
      </c>
      <c r="F19" s="116"/>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c r="BY19" s="115"/>
      <c r="BZ19" s="115"/>
      <c r="CA19" s="115"/>
      <c r="CB19" s="115"/>
      <c r="CC19" s="115"/>
      <c r="CD19" s="115"/>
      <c r="CE19" s="115"/>
      <c r="CF19" s="115"/>
      <c r="CG19" s="115"/>
      <c r="CH19" s="115"/>
      <c r="CI19" s="115"/>
      <c r="CJ19" s="115"/>
      <c r="CK19" s="115"/>
      <c r="CL19" s="115"/>
      <c r="CM19" s="115"/>
      <c r="CN19" s="115"/>
      <c r="CO19" s="115"/>
      <c r="CP19" s="115"/>
      <c r="CQ19" s="115"/>
      <c r="CR19" s="115"/>
      <c r="CS19" s="115"/>
      <c r="CT19" s="115"/>
      <c r="CU19" s="115"/>
      <c r="CV19" s="115"/>
      <c r="CW19" s="115"/>
      <c r="CX19" s="115"/>
      <c r="CY19" s="115"/>
      <c r="CZ19" s="115"/>
      <c r="DA19" s="115"/>
      <c r="DB19" s="115"/>
      <c r="DC19" s="115"/>
      <c r="DD19" s="115"/>
      <c r="DE19" s="115"/>
      <c r="DF19" s="115"/>
      <c r="DG19" s="115"/>
      <c r="DH19" s="115"/>
      <c r="DI19" s="115"/>
      <c r="DJ19" s="115"/>
      <c r="DK19" s="115"/>
      <c r="DL19" s="115"/>
      <c r="DM19" s="115"/>
      <c r="DN19" s="115"/>
      <c r="DO19" s="115"/>
      <c r="DP19" s="115"/>
      <c r="DQ19" s="115"/>
      <c r="DR19" s="115"/>
      <c r="DS19" s="115"/>
      <c r="DT19" s="115"/>
      <c r="DU19" s="115"/>
      <c r="DV19" s="115"/>
      <c r="DW19" s="115"/>
      <c r="DX19" s="115"/>
      <c r="DY19" s="115"/>
      <c r="DZ19" s="115"/>
      <c r="EA19" s="115"/>
      <c r="EB19" s="115"/>
      <c r="EC19" s="115"/>
      <c r="ED19" s="115"/>
      <c r="EE19" s="115"/>
      <c r="EF19" s="115"/>
      <c r="EG19" s="115"/>
      <c r="EH19" s="115"/>
      <c r="EI19" s="115"/>
      <c r="EJ19" s="115"/>
      <c r="EK19" s="115"/>
      <c r="EL19" s="115"/>
      <c r="EM19" s="115"/>
      <c r="EN19" s="115"/>
      <c r="EO19" s="115"/>
      <c r="EP19" s="115"/>
      <c r="EQ19" s="115"/>
      <c r="ER19" s="115"/>
      <c r="ES19" s="115"/>
      <c r="ET19" s="115"/>
      <c r="EU19" s="115"/>
      <c r="EV19" s="115"/>
      <c r="EW19" s="115"/>
      <c r="EX19" s="115"/>
      <c r="EY19" s="115"/>
      <c r="EZ19" s="115"/>
      <c r="FA19" s="115"/>
      <c r="FB19" s="115"/>
      <c r="FC19" s="115"/>
      <c r="FD19" s="115"/>
      <c r="FE19" s="115"/>
      <c r="FF19" s="115"/>
      <c r="FG19" s="115"/>
      <c r="FH19" s="115"/>
      <c r="FI19" s="115"/>
      <c r="FJ19" s="115"/>
      <c r="FK19" s="115"/>
      <c r="FL19" s="115"/>
      <c r="FM19" s="115"/>
      <c r="FN19" s="115"/>
      <c r="FO19" s="115"/>
      <c r="FP19" s="115"/>
      <c r="FQ19" s="115"/>
      <c r="FR19" s="115"/>
      <c r="FS19" s="115"/>
      <c r="FT19" s="115"/>
      <c r="FU19" s="115"/>
      <c r="FV19" s="115"/>
      <c r="FW19" s="115"/>
      <c r="FX19" s="115"/>
      <c r="FY19" s="115"/>
      <c r="FZ19" s="115"/>
      <c r="GA19" s="115"/>
      <c r="GB19" s="115"/>
      <c r="GC19" s="115"/>
      <c r="GD19" s="115"/>
      <c r="GE19" s="115"/>
      <c r="GF19" s="115"/>
      <c r="GG19" s="115"/>
      <c r="GH19" s="115"/>
      <c r="GI19" s="115"/>
      <c r="GJ19" s="115"/>
      <c r="GK19" s="115"/>
      <c r="GL19" s="115"/>
      <c r="GM19" s="115"/>
      <c r="GN19" s="115"/>
      <c r="GO19" s="115"/>
      <c r="GP19" s="115"/>
      <c r="GQ19" s="115"/>
      <c r="GR19" s="115"/>
      <c r="GS19" s="115"/>
      <c r="GT19" s="115"/>
      <c r="GU19" s="115"/>
      <c r="GV19" s="115"/>
      <c r="GW19" s="115"/>
      <c r="GX19" s="115"/>
      <c r="GY19" s="115"/>
      <c r="GZ19" s="115"/>
      <c r="HA19" s="115"/>
      <c r="HB19" s="115"/>
      <c r="HC19" s="115"/>
      <c r="HD19" s="115"/>
      <c r="HE19" s="115"/>
      <c r="HF19" s="115"/>
      <c r="HG19" s="115"/>
      <c r="HH19" s="115"/>
      <c r="HI19" s="115"/>
      <c r="HJ19" s="115"/>
      <c r="HK19" s="115"/>
      <c r="HL19" s="115"/>
      <c r="HM19" s="115"/>
      <c r="HN19" s="115"/>
      <c r="HO19" s="115"/>
      <c r="HP19" s="115"/>
      <c r="HQ19" s="115"/>
      <c r="HR19" s="115"/>
      <c r="HS19" s="115"/>
      <c r="HT19" s="115"/>
      <c r="HU19" s="115"/>
      <c r="HV19" s="115"/>
      <c r="HW19" s="115"/>
      <c r="HX19" s="115"/>
      <c r="HY19" s="115"/>
      <c r="HZ19" s="115"/>
      <c r="IA19" s="115"/>
      <c r="IB19" s="115"/>
      <c r="IC19" s="115"/>
      <c r="ID19" s="115"/>
      <c r="IE19" s="115"/>
      <c r="IF19" s="115"/>
      <c r="IG19" s="115"/>
      <c r="IH19" s="115"/>
      <c r="II19" s="115"/>
      <c r="IJ19" s="115"/>
      <c r="IK19" s="115"/>
      <c r="IL19" s="115"/>
      <c r="IM19" s="115"/>
      <c r="IN19" s="115"/>
      <c r="IO19" s="115"/>
      <c r="IP19" s="115"/>
      <c r="IQ19" s="115"/>
      <c r="IR19" s="115"/>
      <c r="IS19" s="115"/>
      <c r="IT19" s="115"/>
      <c r="IU19" s="115"/>
      <c r="IV19" s="115"/>
    </row>
    <row r="20" spans="1:256">
      <c r="A20" s="112"/>
      <c r="B20" s="115"/>
      <c r="C20" s="555" t="s">
        <v>2025</v>
      </c>
      <c r="D20" s="115"/>
      <c r="E20" s="555" t="s">
        <v>2026</v>
      </c>
      <c r="F20" s="116"/>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c r="EH20" s="115"/>
      <c r="EI20" s="115"/>
      <c r="EJ20" s="115"/>
      <c r="EK20" s="115"/>
      <c r="EL20" s="115"/>
      <c r="EM20" s="115"/>
      <c r="EN20" s="115"/>
      <c r="EO20" s="115"/>
      <c r="EP20" s="115"/>
      <c r="EQ20" s="115"/>
      <c r="ER20" s="115"/>
      <c r="ES20" s="115"/>
      <c r="ET20" s="115"/>
      <c r="EU20" s="115"/>
      <c r="EV20" s="115"/>
      <c r="EW20" s="115"/>
      <c r="EX20" s="115"/>
      <c r="EY20" s="115"/>
      <c r="EZ20" s="115"/>
      <c r="FA20" s="115"/>
      <c r="FB20" s="115"/>
      <c r="FC20" s="115"/>
      <c r="FD20" s="115"/>
      <c r="FE20" s="115"/>
      <c r="FF20" s="115"/>
      <c r="FG20" s="115"/>
      <c r="FH20" s="115"/>
      <c r="FI20" s="115"/>
      <c r="FJ20" s="115"/>
      <c r="FK20" s="115"/>
      <c r="FL20" s="115"/>
      <c r="FM20" s="115"/>
      <c r="FN20" s="115"/>
      <c r="FO20" s="115"/>
      <c r="FP20" s="115"/>
      <c r="FQ20" s="115"/>
      <c r="FR20" s="115"/>
      <c r="FS20" s="115"/>
      <c r="FT20" s="115"/>
      <c r="FU20" s="115"/>
      <c r="FV20" s="115"/>
      <c r="FW20" s="115"/>
      <c r="FX20" s="115"/>
      <c r="FY20" s="115"/>
      <c r="FZ20" s="115"/>
      <c r="GA20" s="115"/>
      <c r="GB20" s="115"/>
      <c r="GC20" s="115"/>
      <c r="GD20" s="115"/>
      <c r="GE20" s="115"/>
      <c r="GF20" s="115"/>
      <c r="GG20" s="115"/>
      <c r="GH20" s="115"/>
      <c r="GI20" s="115"/>
      <c r="GJ20" s="115"/>
      <c r="GK20" s="115"/>
      <c r="GL20" s="115"/>
      <c r="GM20" s="115"/>
      <c r="GN20" s="115"/>
      <c r="GO20" s="115"/>
      <c r="GP20" s="115"/>
      <c r="GQ20" s="115"/>
      <c r="GR20" s="115"/>
      <c r="GS20" s="115"/>
      <c r="GT20" s="115"/>
      <c r="GU20" s="115"/>
      <c r="GV20" s="115"/>
      <c r="GW20" s="115"/>
      <c r="GX20" s="115"/>
      <c r="GY20" s="115"/>
      <c r="GZ20" s="115"/>
      <c r="HA20" s="115"/>
      <c r="HB20" s="115"/>
      <c r="HC20" s="115"/>
      <c r="HD20" s="115"/>
      <c r="HE20" s="115"/>
      <c r="HF20" s="115"/>
      <c r="HG20" s="115"/>
      <c r="HH20" s="115"/>
      <c r="HI20" s="115"/>
      <c r="HJ20" s="115"/>
      <c r="HK20" s="115"/>
      <c r="HL20" s="115"/>
      <c r="HM20" s="115"/>
      <c r="HN20" s="115"/>
      <c r="HO20" s="115"/>
      <c r="HP20" s="115"/>
      <c r="HQ20" s="115"/>
      <c r="HR20" s="115"/>
      <c r="HS20" s="115"/>
      <c r="HT20" s="115"/>
      <c r="HU20" s="115"/>
      <c r="HV20" s="115"/>
      <c r="HW20" s="115"/>
      <c r="HX20" s="115"/>
      <c r="HY20" s="115"/>
      <c r="HZ20" s="115"/>
      <c r="IA20" s="115"/>
      <c r="IB20" s="115"/>
      <c r="IC20" s="115"/>
      <c r="ID20" s="115"/>
      <c r="IE20" s="115"/>
      <c r="IF20" s="115"/>
      <c r="IG20" s="115"/>
      <c r="IH20" s="115"/>
      <c r="II20" s="115"/>
      <c r="IJ20" s="115"/>
      <c r="IK20" s="115"/>
      <c r="IL20" s="115"/>
      <c r="IM20" s="115"/>
      <c r="IN20" s="115"/>
      <c r="IO20" s="115"/>
      <c r="IP20" s="115"/>
      <c r="IQ20" s="115"/>
      <c r="IR20" s="115"/>
      <c r="IS20" s="115"/>
      <c r="IT20" s="115"/>
      <c r="IU20" s="115"/>
      <c r="IV20" s="115"/>
    </row>
    <row r="21" spans="1:256">
      <c r="A21" s="112"/>
      <c r="B21" s="115"/>
      <c r="C21" s="555" t="s">
        <v>2027</v>
      </c>
      <c r="D21" s="115"/>
      <c r="E21" s="555" t="s">
        <v>1344</v>
      </c>
      <c r="F21" s="116"/>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c r="CA21" s="115"/>
      <c r="CB21" s="115"/>
      <c r="CC21" s="115"/>
      <c r="CD21" s="115"/>
      <c r="CE21" s="115"/>
      <c r="CF21" s="115"/>
      <c r="CG21" s="115"/>
      <c r="CH21" s="115"/>
      <c r="CI21" s="115"/>
      <c r="CJ21" s="115"/>
      <c r="CK21" s="115"/>
      <c r="CL21" s="115"/>
      <c r="CM21" s="115"/>
      <c r="CN21" s="115"/>
      <c r="CO21" s="115"/>
      <c r="CP21" s="115"/>
      <c r="CQ21" s="115"/>
      <c r="CR21" s="115"/>
      <c r="CS21" s="115"/>
      <c r="CT21" s="115"/>
      <c r="CU21" s="115"/>
      <c r="CV21" s="115"/>
      <c r="CW21" s="115"/>
      <c r="CX21" s="115"/>
      <c r="CY21" s="115"/>
      <c r="CZ21" s="115"/>
      <c r="DA21" s="115"/>
      <c r="DB21" s="115"/>
      <c r="DC21" s="115"/>
      <c r="DD21" s="115"/>
      <c r="DE21" s="115"/>
      <c r="DF21" s="115"/>
      <c r="DG21" s="115"/>
      <c r="DH21" s="115"/>
      <c r="DI21" s="115"/>
      <c r="DJ21" s="115"/>
      <c r="DK21" s="115"/>
      <c r="DL21" s="115"/>
      <c r="DM21" s="115"/>
      <c r="DN21" s="115"/>
      <c r="DO21" s="115"/>
      <c r="DP21" s="115"/>
      <c r="DQ21" s="115"/>
      <c r="DR21" s="115"/>
      <c r="DS21" s="115"/>
      <c r="DT21" s="115"/>
      <c r="DU21" s="115"/>
      <c r="DV21" s="115"/>
      <c r="DW21" s="115"/>
      <c r="DX21" s="115"/>
      <c r="DY21" s="115"/>
      <c r="DZ21" s="115"/>
      <c r="EA21" s="115"/>
      <c r="EB21" s="115"/>
      <c r="EC21" s="115"/>
      <c r="ED21" s="115"/>
      <c r="EE21" s="115"/>
      <c r="EF21" s="115"/>
      <c r="EG21" s="115"/>
      <c r="EH21" s="115"/>
      <c r="EI21" s="115"/>
      <c r="EJ21" s="115"/>
      <c r="EK21" s="115"/>
      <c r="EL21" s="115"/>
      <c r="EM21" s="115"/>
      <c r="EN21" s="115"/>
      <c r="EO21" s="115"/>
      <c r="EP21" s="115"/>
      <c r="EQ21" s="115"/>
      <c r="ER21" s="115"/>
      <c r="ES21" s="115"/>
      <c r="ET21" s="115"/>
      <c r="EU21" s="115"/>
      <c r="EV21" s="115"/>
      <c r="EW21" s="115"/>
      <c r="EX21" s="115"/>
      <c r="EY21" s="115"/>
      <c r="EZ21" s="115"/>
      <c r="FA21" s="115"/>
      <c r="FB21" s="115"/>
      <c r="FC21" s="115"/>
      <c r="FD21" s="115"/>
      <c r="FE21" s="115"/>
      <c r="FF21" s="115"/>
      <c r="FG21" s="115"/>
      <c r="FH21" s="115"/>
      <c r="FI21" s="115"/>
      <c r="FJ21" s="115"/>
      <c r="FK21" s="115"/>
      <c r="FL21" s="115"/>
      <c r="FM21" s="115"/>
      <c r="FN21" s="115"/>
      <c r="FO21" s="115"/>
      <c r="FP21" s="115"/>
      <c r="FQ21" s="115"/>
      <c r="FR21" s="115"/>
      <c r="FS21" s="115"/>
      <c r="FT21" s="115"/>
      <c r="FU21" s="115"/>
      <c r="FV21" s="115"/>
      <c r="FW21" s="115"/>
      <c r="FX21" s="115"/>
      <c r="FY21" s="115"/>
      <c r="FZ21" s="115"/>
      <c r="GA21" s="115"/>
      <c r="GB21" s="115"/>
      <c r="GC21" s="115"/>
      <c r="GD21" s="115"/>
      <c r="GE21" s="115"/>
      <c r="GF21" s="115"/>
      <c r="GG21" s="115"/>
      <c r="GH21" s="115"/>
      <c r="GI21" s="115"/>
      <c r="GJ21" s="115"/>
      <c r="GK21" s="115"/>
      <c r="GL21" s="115"/>
      <c r="GM21" s="115"/>
      <c r="GN21" s="115"/>
      <c r="GO21" s="115"/>
      <c r="GP21" s="115"/>
      <c r="GQ21" s="115"/>
      <c r="GR21" s="115"/>
      <c r="GS21" s="115"/>
      <c r="GT21" s="115"/>
      <c r="GU21" s="115"/>
      <c r="GV21" s="115"/>
      <c r="GW21" s="115"/>
      <c r="GX21" s="115"/>
      <c r="GY21" s="115"/>
      <c r="GZ21" s="115"/>
      <c r="HA21" s="115"/>
      <c r="HB21" s="115"/>
      <c r="HC21" s="115"/>
      <c r="HD21" s="115"/>
      <c r="HE21" s="115"/>
      <c r="HF21" s="115"/>
      <c r="HG21" s="115"/>
      <c r="HH21" s="115"/>
      <c r="HI21" s="115"/>
      <c r="HJ21" s="115"/>
      <c r="HK21" s="115"/>
      <c r="HL21" s="115"/>
      <c r="HM21" s="115"/>
      <c r="HN21" s="115"/>
      <c r="HO21" s="115"/>
      <c r="HP21" s="115"/>
      <c r="HQ21" s="115"/>
      <c r="HR21" s="115"/>
      <c r="HS21" s="115"/>
      <c r="HT21" s="115"/>
      <c r="HU21" s="115"/>
      <c r="HV21" s="115"/>
      <c r="HW21" s="115"/>
      <c r="HX21" s="115"/>
      <c r="HY21" s="115"/>
      <c r="HZ21" s="115"/>
      <c r="IA21" s="115"/>
      <c r="IB21" s="115"/>
      <c r="IC21" s="115"/>
      <c r="ID21" s="115"/>
      <c r="IE21" s="115"/>
      <c r="IF21" s="115"/>
      <c r="IG21" s="115"/>
      <c r="IH21" s="115"/>
      <c r="II21" s="115"/>
      <c r="IJ21" s="115"/>
      <c r="IK21" s="115"/>
      <c r="IL21" s="115"/>
      <c r="IM21" s="115"/>
      <c r="IN21" s="115"/>
      <c r="IO21" s="115"/>
      <c r="IP21" s="115"/>
      <c r="IQ21" s="115"/>
      <c r="IR21" s="115"/>
      <c r="IS21" s="115"/>
      <c r="IT21" s="115"/>
      <c r="IU21" s="115"/>
      <c r="IV21" s="115"/>
    </row>
    <row r="22" spans="1:256">
      <c r="A22" s="112"/>
      <c r="B22" s="115"/>
      <c r="C22" s="555" t="s">
        <v>1345</v>
      </c>
      <c r="D22" s="115"/>
      <c r="E22" s="555" t="s">
        <v>1346</v>
      </c>
      <c r="F22" s="116"/>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c r="BS22" s="115"/>
      <c r="BT22" s="115"/>
      <c r="BU22" s="115"/>
      <c r="BV22" s="115"/>
      <c r="BW22" s="115"/>
      <c r="BX22" s="115"/>
      <c r="BY22" s="115"/>
      <c r="BZ22" s="115"/>
      <c r="CA22" s="115"/>
      <c r="CB22" s="115"/>
      <c r="CC22" s="115"/>
      <c r="CD22" s="115"/>
      <c r="CE22" s="115"/>
      <c r="CF22" s="115"/>
      <c r="CG22" s="115"/>
      <c r="CH22" s="115"/>
      <c r="CI22" s="115"/>
      <c r="CJ22" s="115"/>
      <c r="CK22" s="115"/>
      <c r="CL22" s="115"/>
      <c r="CM22" s="115"/>
      <c r="CN22" s="115"/>
      <c r="CO22" s="115"/>
      <c r="CP22" s="115"/>
      <c r="CQ22" s="115"/>
      <c r="CR22" s="115"/>
      <c r="CS22" s="115"/>
      <c r="CT22" s="115"/>
      <c r="CU22" s="115"/>
      <c r="CV22" s="115"/>
      <c r="CW22" s="115"/>
      <c r="CX22" s="115"/>
      <c r="CY22" s="115"/>
      <c r="CZ22" s="115"/>
      <c r="DA22" s="115"/>
      <c r="DB22" s="115"/>
      <c r="DC22" s="115"/>
      <c r="DD22" s="115"/>
      <c r="DE22" s="115"/>
      <c r="DF22" s="115"/>
      <c r="DG22" s="115"/>
      <c r="DH22" s="115"/>
      <c r="DI22" s="115"/>
      <c r="DJ22" s="115"/>
      <c r="DK22" s="115"/>
      <c r="DL22" s="115"/>
      <c r="DM22" s="115"/>
      <c r="DN22" s="115"/>
      <c r="DO22" s="115"/>
      <c r="DP22" s="115"/>
      <c r="DQ22" s="115"/>
      <c r="DR22" s="115"/>
      <c r="DS22" s="115"/>
      <c r="DT22" s="115"/>
      <c r="DU22" s="115"/>
      <c r="DV22" s="115"/>
      <c r="DW22" s="115"/>
      <c r="DX22" s="115"/>
      <c r="DY22" s="115"/>
      <c r="DZ22" s="115"/>
      <c r="EA22" s="115"/>
      <c r="EB22" s="115"/>
      <c r="EC22" s="115"/>
      <c r="ED22" s="115"/>
      <c r="EE22" s="115"/>
      <c r="EF22" s="115"/>
      <c r="EG22" s="115"/>
      <c r="EH22" s="115"/>
      <c r="EI22" s="115"/>
      <c r="EJ22" s="115"/>
      <c r="EK22" s="115"/>
      <c r="EL22" s="115"/>
      <c r="EM22" s="115"/>
      <c r="EN22" s="115"/>
      <c r="EO22" s="115"/>
      <c r="EP22" s="115"/>
      <c r="EQ22" s="115"/>
      <c r="ER22" s="115"/>
      <c r="ES22" s="115"/>
      <c r="ET22" s="115"/>
      <c r="EU22" s="115"/>
      <c r="EV22" s="115"/>
      <c r="EW22" s="115"/>
      <c r="EX22" s="115"/>
      <c r="EY22" s="115"/>
      <c r="EZ22" s="115"/>
      <c r="FA22" s="115"/>
      <c r="FB22" s="115"/>
      <c r="FC22" s="115"/>
      <c r="FD22" s="115"/>
      <c r="FE22" s="115"/>
      <c r="FF22" s="115"/>
      <c r="FG22" s="115"/>
      <c r="FH22" s="115"/>
      <c r="FI22" s="115"/>
      <c r="FJ22" s="115"/>
      <c r="FK22" s="115"/>
      <c r="FL22" s="115"/>
      <c r="FM22" s="115"/>
      <c r="FN22" s="115"/>
      <c r="FO22" s="115"/>
      <c r="FP22" s="115"/>
      <c r="FQ22" s="115"/>
      <c r="FR22" s="115"/>
      <c r="FS22" s="115"/>
      <c r="FT22" s="115"/>
      <c r="FU22" s="115"/>
      <c r="FV22" s="115"/>
      <c r="FW22" s="115"/>
      <c r="FX22" s="115"/>
      <c r="FY22" s="115"/>
      <c r="FZ22" s="115"/>
      <c r="GA22" s="115"/>
      <c r="GB22" s="115"/>
      <c r="GC22" s="115"/>
      <c r="GD22" s="115"/>
      <c r="GE22" s="115"/>
      <c r="GF22" s="115"/>
      <c r="GG22" s="115"/>
      <c r="GH22" s="115"/>
      <c r="GI22" s="115"/>
      <c r="GJ22" s="115"/>
      <c r="GK22" s="115"/>
      <c r="GL22" s="115"/>
      <c r="GM22" s="115"/>
      <c r="GN22" s="115"/>
      <c r="GO22" s="115"/>
      <c r="GP22" s="115"/>
      <c r="GQ22" s="115"/>
      <c r="GR22" s="115"/>
      <c r="GS22" s="115"/>
      <c r="GT22" s="115"/>
      <c r="GU22" s="115"/>
      <c r="GV22" s="115"/>
      <c r="GW22" s="115"/>
      <c r="GX22" s="115"/>
      <c r="GY22" s="115"/>
      <c r="GZ22" s="115"/>
      <c r="HA22" s="115"/>
      <c r="HB22" s="115"/>
      <c r="HC22" s="115"/>
      <c r="HD22" s="115"/>
      <c r="HE22" s="115"/>
      <c r="HF22" s="115"/>
      <c r="HG22" s="115"/>
      <c r="HH22" s="115"/>
      <c r="HI22" s="115"/>
      <c r="HJ22" s="115"/>
      <c r="HK22" s="115"/>
      <c r="HL22" s="115"/>
      <c r="HM22" s="115"/>
      <c r="HN22" s="115"/>
      <c r="HO22" s="115"/>
      <c r="HP22" s="115"/>
      <c r="HQ22" s="115"/>
      <c r="HR22" s="115"/>
      <c r="HS22" s="115"/>
      <c r="HT22" s="115"/>
      <c r="HU22" s="115"/>
      <c r="HV22" s="115"/>
      <c r="HW22" s="115"/>
      <c r="HX22" s="115"/>
      <c r="HY22" s="115"/>
      <c r="HZ22" s="115"/>
      <c r="IA22" s="115"/>
      <c r="IB22" s="115"/>
      <c r="IC22" s="115"/>
      <c r="ID22" s="115"/>
      <c r="IE22" s="115"/>
      <c r="IF22" s="115"/>
      <c r="IG22" s="115"/>
      <c r="IH22" s="115"/>
      <c r="II22" s="115"/>
      <c r="IJ22" s="115"/>
      <c r="IK22" s="115"/>
      <c r="IL22" s="115"/>
      <c r="IM22" s="115"/>
      <c r="IN22" s="115"/>
      <c r="IO22" s="115"/>
      <c r="IP22" s="115"/>
      <c r="IQ22" s="115"/>
      <c r="IR22" s="115"/>
      <c r="IS22" s="115"/>
      <c r="IT22" s="115"/>
      <c r="IU22" s="115"/>
      <c r="IV22" s="115"/>
    </row>
    <row r="23" spans="1:256">
      <c r="A23" s="112"/>
      <c r="B23" s="115"/>
      <c r="C23" s="555" t="s">
        <v>1347</v>
      </c>
      <c r="D23" s="115"/>
      <c r="E23" s="555" t="s">
        <v>1348</v>
      </c>
      <c r="F23" s="116"/>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c r="BK23" s="115"/>
      <c r="BL23" s="115"/>
      <c r="BM23" s="115"/>
      <c r="BN23" s="115"/>
      <c r="BO23" s="115"/>
      <c r="BP23" s="115"/>
      <c r="BQ23" s="115"/>
      <c r="BR23" s="115"/>
      <c r="BS23" s="115"/>
      <c r="BT23" s="115"/>
      <c r="BU23" s="115"/>
      <c r="BV23" s="115"/>
      <c r="BW23" s="115"/>
      <c r="BX23" s="115"/>
      <c r="BY23" s="115"/>
      <c r="BZ23" s="115"/>
      <c r="CA23" s="115"/>
      <c r="CB23" s="115"/>
      <c r="CC23" s="115"/>
      <c r="CD23" s="115"/>
      <c r="CE23" s="115"/>
      <c r="CF23" s="115"/>
      <c r="CG23" s="115"/>
      <c r="CH23" s="115"/>
      <c r="CI23" s="115"/>
      <c r="CJ23" s="115"/>
      <c r="CK23" s="115"/>
      <c r="CL23" s="115"/>
      <c r="CM23" s="115"/>
      <c r="CN23" s="115"/>
      <c r="CO23" s="115"/>
      <c r="CP23" s="115"/>
      <c r="CQ23" s="115"/>
      <c r="CR23" s="115"/>
      <c r="CS23" s="115"/>
      <c r="CT23" s="115"/>
      <c r="CU23" s="115"/>
      <c r="CV23" s="115"/>
      <c r="CW23" s="115"/>
      <c r="CX23" s="115"/>
      <c r="CY23" s="115"/>
      <c r="CZ23" s="115"/>
      <c r="DA23" s="115"/>
      <c r="DB23" s="115"/>
      <c r="DC23" s="115"/>
      <c r="DD23" s="115"/>
      <c r="DE23" s="115"/>
      <c r="DF23" s="115"/>
      <c r="DG23" s="115"/>
      <c r="DH23" s="115"/>
      <c r="DI23" s="115"/>
      <c r="DJ23" s="115"/>
      <c r="DK23" s="115"/>
      <c r="DL23" s="115"/>
      <c r="DM23" s="115"/>
      <c r="DN23" s="115"/>
      <c r="DO23" s="115"/>
      <c r="DP23" s="115"/>
      <c r="DQ23" s="115"/>
      <c r="DR23" s="115"/>
      <c r="DS23" s="115"/>
      <c r="DT23" s="115"/>
      <c r="DU23" s="115"/>
      <c r="DV23" s="115"/>
      <c r="DW23" s="115"/>
      <c r="DX23" s="115"/>
      <c r="DY23" s="115"/>
      <c r="DZ23" s="115"/>
      <c r="EA23" s="115"/>
      <c r="EB23" s="115"/>
      <c r="EC23" s="115"/>
      <c r="ED23" s="115"/>
      <c r="EE23" s="115"/>
      <c r="EF23" s="115"/>
      <c r="EG23" s="115"/>
      <c r="EH23" s="115"/>
      <c r="EI23" s="115"/>
      <c r="EJ23" s="115"/>
      <c r="EK23" s="115"/>
      <c r="EL23" s="115"/>
      <c r="EM23" s="115"/>
      <c r="EN23" s="115"/>
      <c r="EO23" s="115"/>
      <c r="EP23" s="115"/>
      <c r="EQ23" s="115"/>
      <c r="ER23" s="115"/>
      <c r="ES23" s="115"/>
      <c r="ET23" s="115"/>
      <c r="EU23" s="115"/>
      <c r="EV23" s="115"/>
      <c r="EW23" s="115"/>
      <c r="EX23" s="115"/>
      <c r="EY23" s="115"/>
      <c r="EZ23" s="115"/>
      <c r="FA23" s="115"/>
      <c r="FB23" s="115"/>
      <c r="FC23" s="115"/>
      <c r="FD23" s="115"/>
      <c r="FE23" s="115"/>
      <c r="FF23" s="115"/>
      <c r="FG23" s="115"/>
      <c r="FH23" s="115"/>
      <c r="FI23" s="115"/>
      <c r="FJ23" s="115"/>
      <c r="FK23" s="115"/>
      <c r="FL23" s="115"/>
      <c r="FM23" s="115"/>
      <c r="FN23" s="115"/>
      <c r="FO23" s="115"/>
      <c r="FP23" s="115"/>
      <c r="FQ23" s="115"/>
      <c r="FR23" s="115"/>
      <c r="FS23" s="115"/>
      <c r="FT23" s="115"/>
      <c r="FU23" s="115"/>
      <c r="FV23" s="115"/>
      <c r="FW23" s="115"/>
      <c r="FX23" s="115"/>
      <c r="FY23" s="115"/>
      <c r="FZ23" s="115"/>
      <c r="GA23" s="115"/>
      <c r="GB23" s="115"/>
      <c r="GC23" s="115"/>
      <c r="GD23" s="115"/>
      <c r="GE23" s="115"/>
      <c r="GF23" s="115"/>
      <c r="GG23" s="115"/>
      <c r="GH23" s="115"/>
      <c r="GI23" s="115"/>
      <c r="GJ23" s="115"/>
      <c r="GK23" s="115"/>
      <c r="GL23" s="115"/>
      <c r="GM23" s="115"/>
      <c r="GN23" s="115"/>
      <c r="GO23" s="115"/>
      <c r="GP23" s="115"/>
      <c r="GQ23" s="115"/>
      <c r="GR23" s="115"/>
      <c r="GS23" s="115"/>
      <c r="GT23" s="115"/>
      <c r="GU23" s="115"/>
      <c r="GV23" s="115"/>
      <c r="GW23" s="115"/>
      <c r="GX23" s="115"/>
      <c r="GY23" s="115"/>
      <c r="GZ23" s="115"/>
      <c r="HA23" s="115"/>
      <c r="HB23" s="115"/>
      <c r="HC23" s="115"/>
      <c r="HD23" s="115"/>
      <c r="HE23" s="115"/>
      <c r="HF23" s="115"/>
      <c r="HG23" s="115"/>
      <c r="HH23" s="115"/>
      <c r="HI23" s="115"/>
      <c r="HJ23" s="115"/>
      <c r="HK23" s="115"/>
      <c r="HL23" s="115"/>
      <c r="HM23" s="115"/>
      <c r="HN23" s="115"/>
      <c r="HO23" s="115"/>
      <c r="HP23" s="115"/>
      <c r="HQ23" s="115"/>
      <c r="HR23" s="115"/>
      <c r="HS23" s="115"/>
      <c r="HT23" s="115"/>
      <c r="HU23" s="115"/>
      <c r="HV23" s="115"/>
      <c r="HW23" s="115"/>
      <c r="HX23" s="115"/>
      <c r="HY23" s="115"/>
      <c r="HZ23" s="115"/>
      <c r="IA23" s="115"/>
      <c r="IB23" s="115"/>
      <c r="IC23" s="115"/>
      <c r="ID23" s="115"/>
      <c r="IE23" s="115"/>
      <c r="IF23" s="115"/>
      <c r="IG23" s="115"/>
      <c r="IH23" s="115"/>
      <c r="II23" s="115"/>
      <c r="IJ23" s="115"/>
      <c r="IK23" s="115"/>
      <c r="IL23" s="115"/>
      <c r="IM23" s="115"/>
      <c r="IN23" s="115"/>
      <c r="IO23" s="115"/>
      <c r="IP23" s="115"/>
      <c r="IQ23" s="115"/>
      <c r="IR23" s="115"/>
      <c r="IS23" s="115"/>
      <c r="IT23" s="115"/>
      <c r="IU23" s="115"/>
      <c r="IV23" s="115"/>
    </row>
    <row r="24" spans="1:256">
      <c r="A24" s="112"/>
      <c r="B24" s="115"/>
      <c r="C24" s="555" t="s">
        <v>1349</v>
      </c>
      <c r="D24" s="115"/>
      <c r="E24" s="555" t="s">
        <v>1350</v>
      </c>
      <c r="F24" s="116"/>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c r="BK24" s="115"/>
      <c r="BL24" s="115"/>
      <c r="BM24" s="115"/>
      <c r="BN24" s="115"/>
      <c r="BO24" s="115"/>
      <c r="BP24" s="115"/>
      <c r="BQ24" s="115"/>
      <c r="BR24" s="115"/>
      <c r="BS24" s="115"/>
      <c r="BT24" s="115"/>
      <c r="BU24" s="115"/>
      <c r="BV24" s="115"/>
      <c r="BW24" s="115"/>
      <c r="BX24" s="115"/>
      <c r="BY24" s="115"/>
      <c r="BZ24" s="115"/>
      <c r="CA24" s="115"/>
      <c r="CB24" s="115"/>
      <c r="CC24" s="115"/>
      <c r="CD24" s="115"/>
      <c r="CE24" s="115"/>
      <c r="CF24" s="115"/>
      <c r="CG24" s="115"/>
      <c r="CH24" s="115"/>
      <c r="CI24" s="115"/>
      <c r="CJ24" s="115"/>
      <c r="CK24" s="115"/>
      <c r="CL24" s="115"/>
      <c r="CM24" s="115"/>
      <c r="CN24" s="115"/>
      <c r="CO24" s="115"/>
      <c r="CP24" s="115"/>
      <c r="CQ24" s="115"/>
      <c r="CR24" s="115"/>
      <c r="CS24" s="115"/>
      <c r="CT24" s="115"/>
      <c r="CU24" s="115"/>
      <c r="CV24" s="115"/>
      <c r="CW24" s="115"/>
      <c r="CX24" s="115"/>
      <c r="CY24" s="115"/>
      <c r="CZ24" s="115"/>
      <c r="DA24" s="115"/>
      <c r="DB24" s="115"/>
      <c r="DC24" s="115"/>
      <c r="DD24" s="115"/>
      <c r="DE24" s="115"/>
      <c r="DF24" s="115"/>
      <c r="DG24" s="115"/>
      <c r="DH24" s="115"/>
      <c r="DI24" s="115"/>
      <c r="DJ24" s="115"/>
      <c r="DK24" s="115"/>
      <c r="DL24" s="115"/>
      <c r="DM24" s="115"/>
      <c r="DN24" s="115"/>
      <c r="DO24" s="115"/>
      <c r="DP24" s="115"/>
      <c r="DQ24" s="115"/>
      <c r="DR24" s="115"/>
      <c r="DS24" s="115"/>
      <c r="DT24" s="115"/>
      <c r="DU24" s="115"/>
      <c r="DV24" s="115"/>
      <c r="DW24" s="115"/>
      <c r="DX24" s="115"/>
      <c r="DY24" s="115"/>
      <c r="DZ24" s="115"/>
      <c r="EA24" s="115"/>
      <c r="EB24" s="115"/>
      <c r="EC24" s="115"/>
      <c r="ED24" s="115"/>
      <c r="EE24" s="115"/>
      <c r="EF24" s="115"/>
      <c r="EG24" s="115"/>
      <c r="EH24" s="115"/>
      <c r="EI24" s="115"/>
      <c r="EJ24" s="115"/>
      <c r="EK24" s="115"/>
      <c r="EL24" s="115"/>
      <c r="EM24" s="115"/>
      <c r="EN24" s="115"/>
      <c r="EO24" s="115"/>
      <c r="EP24" s="115"/>
      <c r="EQ24" s="115"/>
      <c r="ER24" s="115"/>
      <c r="ES24" s="115"/>
      <c r="ET24" s="115"/>
      <c r="EU24" s="115"/>
      <c r="EV24" s="115"/>
      <c r="EW24" s="115"/>
      <c r="EX24" s="115"/>
      <c r="EY24" s="115"/>
      <c r="EZ24" s="115"/>
      <c r="FA24" s="115"/>
      <c r="FB24" s="115"/>
      <c r="FC24" s="115"/>
      <c r="FD24" s="115"/>
      <c r="FE24" s="115"/>
      <c r="FF24" s="115"/>
      <c r="FG24" s="115"/>
      <c r="FH24" s="115"/>
      <c r="FI24" s="115"/>
      <c r="FJ24" s="115"/>
      <c r="FK24" s="115"/>
      <c r="FL24" s="115"/>
      <c r="FM24" s="115"/>
      <c r="FN24" s="115"/>
      <c r="FO24" s="115"/>
      <c r="FP24" s="115"/>
      <c r="FQ24" s="115"/>
      <c r="FR24" s="115"/>
      <c r="FS24" s="115"/>
      <c r="FT24" s="115"/>
      <c r="FU24" s="115"/>
      <c r="FV24" s="115"/>
      <c r="FW24" s="115"/>
      <c r="FX24" s="115"/>
      <c r="FY24" s="115"/>
      <c r="FZ24" s="115"/>
      <c r="GA24" s="115"/>
      <c r="GB24" s="115"/>
      <c r="GC24" s="115"/>
      <c r="GD24" s="115"/>
      <c r="GE24" s="115"/>
      <c r="GF24" s="115"/>
      <c r="GG24" s="115"/>
      <c r="GH24" s="115"/>
      <c r="GI24" s="115"/>
      <c r="GJ24" s="115"/>
      <c r="GK24" s="115"/>
      <c r="GL24" s="115"/>
      <c r="GM24" s="115"/>
      <c r="GN24" s="115"/>
      <c r="GO24" s="115"/>
      <c r="GP24" s="115"/>
      <c r="GQ24" s="115"/>
      <c r="GR24" s="115"/>
      <c r="GS24" s="115"/>
      <c r="GT24" s="115"/>
      <c r="GU24" s="115"/>
      <c r="GV24" s="115"/>
      <c r="GW24" s="115"/>
      <c r="GX24" s="115"/>
      <c r="GY24" s="115"/>
      <c r="GZ24" s="115"/>
      <c r="HA24" s="115"/>
      <c r="HB24" s="115"/>
      <c r="HC24" s="115"/>
      <c r="HD24" s="115"/>
      <c r="HE24" s="115"/>
      <c r="HF24" s="115"/>
      <c r="HG24" s="115"/>
      <c r="HH24" s="115"/>
      <c r="HI24" s="115"/>
      <c r="HJ24" s="115"/>
      <c r="HK24" s="115"/>
      <c r="HL24" s="115"/>
      <c r="HM24" s="115"/>
      <c r="HN24" s="115"/>
      <c r="HO24" s="115"/>
      <c r="HP24" s="115"/>
      <c r="HQ24" s="115"/>
      <c r="HR24" s="115"/>
      <c r="HS24" s="115"/>
      <c r="HT24" s="115"/>
      <c r="HU24" s="115"/>
      <c r="HV24" s="115"/>
      <c r="HW24" s="115"/>
      <c r="HX24" s="115"/>
      <c r="HY24" s="115"/>
      <c r="HZ24" s="115"/>
      <c r="IA24" s="115"/>
      <c r="IB24" s="115"/>
      <c r="IC24" s="115"/>
      <c r="ID24" s="115"/>
      <c r="IE24" s="115"/>
      <c r="IF24" s="115"/>
      <c r="IG24" s="115"/>
      <c r="IH24" s="115"/>
      <c r="II24" s="115"/>
      <c r="IJ24" s="115"/>
      <c r="IK24" s="115"/>
      <c r="IL24" s="115"/>
      <c r="IM24" s="115"/>
      <c r="IN24" s="115"/>
      <c r="IO24" s="115"/>
      <c r="IP24" s="115"/>
      <c r="IQ24" s="115"/>
      <c r="IR24" s="115"/>
      <c r="IS24" s="115"/>
      <c r="IT24" s="115"/>
      <c r="IU24" s="115"/>
      <c r="IV24" s="115"/>
    </row>
    <row r="25" spans="1:256">
      <c r="A25" s="112"/>
      <c r="B25" s="115"/>
      <c r="C25" s="555" t="s">
        <v>1351</v>
      </c>
      <c r="D25" s="115"/>
      <c r="E25" s="555" t="s">
        <v>1352</v>
      </c>
      <c r="F25" s="116"/>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c r="EH25" s="115"/>
      <c r="EI25" s="115"/>
      <c r="EJ25" s="115"/>
      <c r="EK25" s="115"/>
      <c r="EL25" s="115"/>
      <c r="EM25" s="115"/>
      <c r="EN25" s="115"/>
      <c r="EO25" s="115"/>
      <c r="EP25" s="115"/>
      <c r="EQ25" s="115"/>
      <c r="ER25" s="115"/>
      <c r="ES25" s="115"/>
      <c r="ET25" s="115"/>
      <c r="EU25" s="115"/>
      <c r="EV25" s="115"/>
      <c r="EW25" s="115"/>
      <c r="EX25" s="115"/>
      <c r="EY25" s="115"/>
      <c r="EZ25" s="115"/>
      <c r="FA25" s="115"/>
      <c r="FB25" s="115"/>
      <c r="FC25" s="115"/>
      <c r="FD25" s="115"/>
      <c r="FE25" s="115"/>
      <c r="FF25" s="115"/>
      <c r="FG25" s="115"/>
      <c r="FH25" s="115"/>
      <c r="FI25" s="115"/>
      <c r="FJ25" s="115"/>
      <c r="FK25" s="115"/>
      <c r="FL25" s="115"/>
      <c r="FM25" s="115"/>
      <c r="FN25" s="115"/>
      <c r="FO25" s="115"/>
      <c r="FP25" s="115"/>
      <c r="FQ25" s="115"/>
      <c r="FR25" s="115"/>
      <c r="FS25" s="115"/>
      <c r="FT25" s="115"/>
      <c r="FU25" s="115"/>
      <c r="FV25" s="115"/>
      <c r="FW25" s="115"/>
      <c r="FX25" s="115"/>
      <c r="FY25" s="115"/>
      <c r="FZ25" s="115"/>
      <c r="GA25" s="115"/>
      <c r="GB25" s="115"/>
      <c r="GC25" s="115"/>
      <c r="GD25" s="115"/>
      <c r="GE25" s="115"/>
      <c r="GF25" s="115"/>
      <c r="GG25" s="115"/>
      <c r="GH25" s="115"/>
      <c r="GI25" s="115"/>
      <c r="GJ25" s="115"/>
      <c r="GK25" s="115"/>
      <c r="GL25" s="115"/>
      <c r="GM25" s="115"/>
      <c r="GN25" s="115"/>
      <c r="GO25" s="115"/>
      <c r="GP25" s="115"/>
      <c r="GQ25" s="115"/>
      <c r="GR25" s="115"/>
      <c r="GS25" s="115"/>
      <c r="GT25" s="115"/>
      <c r="GU25" s="115"/>
      <c r="GV25" s="115"/>
      <c r="GW25" s="115"/>
      <c r="GX25" s="115"/>
      <c r="GY25" s="115"/>
      <c r="GZ25" s="115"/>
      <c r="HA25" s="115"/>
      <c r="HB25" s="115"/>
      <c r="HC25" s="115"/>
      <c r="HD25" s="115"/>
      <c r="HE25" s="115"/>
      <c r="HF25" s="115"/>
      <c r="HG25" s="115"/>
      <c r="HH25" s="115"/>
      <c r="HI25" s="115"/>
      <c r="HJ25" s="115"/>
      <c r="HK25" s="115"/>
      <c r="HL25" s="115"/>
      <c r="HM25" s="115"/>
      <c r="HN25" s="115"/>
      <c r="HO25" s="115"/>
      <c r="HP25" s="115"/>
      <c r="HQ25" s="115"/>
      <c r="HR25" s="115"/>
      <c r="HS25" s="115"/>
      <c r="HT25" s="115"/>
      <c r="HU25" s="115"/>
      <c r="HV25" s="115"/>
      <c r="HW25" s="115"/>
      <c r="HX25" s="115"/>
      <c r="HY25" s="115"/>
      <c r="HZ25" s="115"/>
      <c r="IA25" s="115"/>
      <c r="IB25" s="115"/>
      <c r="IC25" s="115"/>
      <c r="ID25" s="115"/>
      <c r="IE25" s="115"/>
      <c r="IF25" s="115"/>
      <c r="IG25" s="115"/>
      <c r="IH25" s="115"/>
      <c r="II25" s="115"/>
      <c r="IJ25" s="115"/>
      <c r="IK25" s="115"/>
      <c r="IL25" s="115"/>
      <c r="IM25" s="115"/>
      <c r="IN25" s="115"/>
      <c r="IO25" s="115"/>
      <c r="IP25" s="115"/>
      <c r="IQ25" s="115"/>
      <c r="IR25" s="115"/>
      <c r="IS25" s="115"/>
      <c r="IT25" s="115"/>
      <c r="IU25" s="115"/>
      <c r="IV25" s="115"/>
    </row>
    <row r="26" spans="1:256">
      <c r="A26" s="112"/>
      <c r="B26" s="115"/>
      <c r="C26" s="555" t="s">
        <v>1353</v>
      </c>
      <c r="D26" s="115"/>
      <c r="E26" s="555" t="s">
        <v>1354</v>
      </c>
      <c r="F26" s="116"/>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c r="DY26" s="115"/>
      <c r="DZ26" s="115"/>
      <c r="EA26" s="115"/>
      <c r="EB26" s="115"/>
      <c r="EC26" s="115"/>
      <c r="ED26" s="115"/>
      <c r="EE26" s="115"/>
      <c r="EF26" s="115"/>
      <c r="EG26" s="115"/>
      <c r="EH26" s="115"/>
      <c r="EI26" s="115"/>
      <c r="EJ26" s="115"/>
      <c r="EK26" s="115"/>
      <c r="EL26" s="115"/>
      <c r="EM26" s="115"/>
      <c r="EN26" s="115"/>
      <c r="EO26" s="115"/>
      <c r="EP26" s="115"/>
      <c r="EQ26" s="115"/>
      <c r="ER26" s="115"/>
      <c r="ES26" s="115"/>
      <c r="ET26" s="115"/>
      <c r="EU26" s="115"/>
      <c r="EV26" s="115"/>
      <c r="EW26" s="115"/>
      <c r="EX26" s="115"/>
      <c r="EY26" s="115"/>
      <c r="EZ26" s="115"/>
      <c r="FA26" s="115"/>
      <c r="FB26" s="115"/>
      <c r="FC26" s="115"/>
      <c r="FD26" s="115"/>
      <c r="FE26" s="115"/>
      <c r="FF26" s="115"/>
      <c r="FG26" s="115"/>
      <c r="FH26" s="115"/>
      <c r="FI26" s="115"/>
      <c r="FJ26" s="115"/>
      <c r="FK26" s="115"/>
      <c r="FL26" s="115"/>
      <c r="FM26" s="115"/>
      <c r="FN26" s="115"/>
      <c r="FO26" s="115"/>
      <c r="FP26" s="115"/>
      <c r="FQ26" s="115"/>
      <c r="FR26" s="115"/>
      <c r="FS26" s="115"/>
      <c r="FT26" s="115"/>
      <c r="FU26" s="115"/>
      <c r="FV26" s="115"/>
      <c r="FW26" s="115"/>
      <c r="FX26" s="115"/>
      <c r="FY26" s="115"/>
      <c r="FZ26" s="115"/>
      <c r="GA26" s="115"/>
      <c r="GB26" s="115"/>
      <c r="GC26" s="115"/>
      <c r="GD26" s="115"/>
      <c r="GE26" s="115"/>
      <c r="GF26" s="115"/>
      <c r="GG26" s="115"/>
      <c r="GH26" s="115"/>
      <c r="GI26" s="115"/>
      <c r="GJ26" s="115"/>
      <c r="GK26" s="115"/>
      <c r="GL26" s="115"/>
      <c r="GM26" s="115"/>
      <c r="GN26" s="115"/>
      <c r="GO26" s="115"/>
      <c r="GP26" s="115"/>
      <c r="GQ26" s="115"/>
      <c r="GR26" s="115"/>
      <c r="GS26" s="115"/>
      <c r="GT26" s="115"/>
      <c r="GU26" s="115"/>
      <c r="GV26" s="115"/>
      <c r="GW26" s="115"/>
      <c r="GX26" s="115"/>
      <c r="GY26" s="115"/>
      <c r="GZ26" s="115"/>
      <c r="HA26" s="115"/>
      <c r="HB26" s="115"/>
      <c r="HC26" s="115"/>
      <c r="HD26" s="115"/>
      <c r="HE26" s="115"/>
      <c r="HF26" s="115"/>
      <c r="HG26" s="115"/>
      <c r="HH26" s="115"/>
      <c r="HI26" s="115"/>
      <c r="HJ26" s="115"/>
      <c r="HK26" s="115"/>
      <c r="HL26" s="115"/>
      <c r="HM26" s="115"/>
      <c r="HN26" s="115"/>
      <c r="HO26" s="115"/>
      <c r="HP26" s="115"/>
      <c r="HQ26" s="115"/>
      <c r="HR26" s="115"/>
      <c r="HS26" s="115"/>
      <c r="HT26" s="115"/>
      <c r="HU26" s="115"/>
      <c r="HV26" s="115"/>
      <c r="HW26" s="115"/>
      <c r="HX26" s="115"/>
      <c r="HY26" s="115"/>
      <c r="HZ26" s="115"/>
      <c r="IA26" s="115"/>
      <c r="IB26" s="115"/>
      <c r="IC26" s="115"/>
      <c r="ID26" s="115"/>
      <c r="IE26" s="115"/>
      <c r="IF26" s="115"/>
      <c r="IG26" s="115"/>
      <c r="IH26" s="115"/>
      <c r="II26" s="115"/>
      <c r="IJ26" s="115"/>
      <c r="IK26" s="115"/>
      <c r="IL26" s="115"/>
      <c r="IM26" s="115"/>
      <c r="IN26" s="115"/>
      <c r="IO26" s="115"/>
      <c r="IP26" s="115"/>
      <c r="IQ26" s="115"/>
      <c r="IR26" s="115"/>
      <c r="IS26" s="115"/>
      <c r="IT26" s="115"/>
      <c r="IU26" s="115"/>
      <c r="IV26" s="115"/>
    </row>
    <row r="27" spans="1:256">
      <c r="A27" s="112"/>
      <c r="B27" s="115"/>
      <c r="C27" s="555" t="s">
        <v>1355</v>
      </c>
      <c r="D27" s="115"/>
      <c r="E27" s="555"/>
      <c r="F27" s="116"/>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c r="BQ27" s="115"/>
      <c r="BR27" s="115"/>
      <c r="BS27" s="115"/>
      <c r="BT27" s="115"/>
      <c r="BU27" s="115"/>
      <c r="BV27" s="115"/>
      <c r="BW27" s="115"/>
      <c r="BX27" s="115"/>
      <c r="BY27" s="115"/>
      <c r="BZ27" s="115"/>
      <c r="CA27" s="115"/>
      <c r="CB27" s="115"/>
      <c r="CC27" s="115"/>
      <c r="CD27" s="115"/>
      <c r="CE27" s="115"/>
      <c r="CF27" s="115"/>
      <c r="CG27" s="115"/>
      <c r="CH27" s="115"/>
      <c r="CI27" s="115"/>
      <c r="CJ27" s="115"/>
      <c r="CK27" s="115"/>
      <c r="CL27" s="115"/>
      <c r="CM27" s="115"/>
      <c r="CN27" s="115"/>
      <c r="CO27" s="115"/>
      <c r="CP27" s="115"/>
      <c r="CQ27" s="115"/>
      <c r="CR27" s="115"/>
      <c r="CS27" s="115"/>
      <c r="CT27" s="115"/>
      <c r="CU27" s="115"/>
      <c r="CV27" s="115"/>
      <c r="CW27" s="115"/>
      <c r="CX27" s="115"/>
      <c r="CY27" s="115"/>
      <c r="CZ27" s="115"/>
      <c r="DA27" s="115"/>
      <c r="DB27" s="115"/>
      <c r="DC27" s="115"/>
      <c r="DD27" s="115"/>
      <c r="DE27" s="115"/>
      <c r="DF27" s="115"/>
      <c r="DG27" s="115"/>
      <c r="DH27" s="115"/>
      <c r="DI27" s="115"/>
      <c r="DJ27" s="115"/>
      <c r="DK27" s="115"/>
      <c r="DL27" s="115"/>
      <c r="DM27" s="115"/>
      <c r="DN27" s="115"/>
      <c r="DO27" s="115"/>
      <c r="DP27" s="115"/>
      <c r="DQ27" s="115"/>
      <c r="DR27" s="115"/>
      <c r="DS27" s="115"/>
      <c r="DT27" s="115"/>
      <c r="DU27" s="115"/>
      <c r="DV27" s="115"/>
      <c r="DW27" s="115"/>
      <c r="DX27" s="115"/>
      <c r="DY27" s="115"/>
      <c r="DZ27" s="115"/>
      <c r="EA27" s="115"/>
      <c r="EB27" s="115"/>
      <c r="EC27" s="115"/>
      <c r="ED27" s="115"/>
      <c r="EE27" s="115"/>
      <c r="EF27" s="115"/>
      <c r="EG27" s="115"/>
      <c r="EH27" s="115"/>
      <c r="EI27" s="115"/>
      <c r="EJ27" s="115"/>
      <c r="EK27" s="115"/>
      <c r="EL27" s="115"/>
      <c r="EM27" s="115"/>
      <c r="EN27" s="115"/>
      <c r="EO27" s="115"/>
      <c r="EP27" s="115"/>
      <c r="EQ27" s="115"/>
      <c r="ER27" s="115"/>
      <c r="ES27" s="115"/>
      <c r="ET27" s="115"/>
      <c r="EU27" s="115"/>
      <c r="EV27" s="115"/>
      <c r="EW27" s="115"/>
      <c r="EX27" s="115"/>
      <c r="EY27" s="115"/>
      <c r="EZ27" s="115"/>
      <c r="FA27" s="115"/>
      <c r="FB27" s="115"/>
      <c r="FC27" s="115"/>
      <c r="FD27" s="115"/>
      <c r="FE27" s="115"/>
      <c r="FF27" s="115"/>
      <c r="FG27" s="115"/>
      <c r="FH27" s="115"/>
      <c r="FI27" s="115"/>
      <c r="FJ27" s="115"/>
      <c r="FK27" s="115"/>
      <c r="FL27" s="115"/>
      <c r="FM27" s="115"/>
      <c r="FN27" s="115"/>
      <c r="FO27" s="115"/>
      <c r="FP27" s="115"/>
      <c r="FQ27" s="115"/>
      <c r="FR27" s="115"/>
      <c r="FS27" s="115"/>
      <c r="FT27" s="115"/>
      <c r="FU27" s="115"/>
      <c r="FV27" s="115"/>
      <c r="FW27" s="115"/>
      <c r="FX27" s="115"/>
      <c r="FY27" s="115"/>
      <c r="FZ27" s="115"/>
      <c r="GA27" s="115"/>
      <c r="GB27" s="115"/>
      <c r="GC27" s="115"/>
      <c r="GD27" s="115"/>
      <c r="GE27" s="115"/>
      <c r="GF27" s="115"/>
      <c r="GG27" s="115"/>
      <c r="GH27" s="115"/>
      <c r="GI27" s="115"/>
      <c r="GJ27" s="115"/>
      <c r="GK27" s="115"/>
      <c r="GL27" s="115"/>
      <c r="GM27" s="115"/>
      <c r="GN27" s="115"/>
      <c r="GO27" s="115"/>
      <c r="GP27" s="115"/>
      <c r="GQ27" s="115"/>
      <c r="GR27" s="115"/>
      <c r="GS27" s="115"/>
      <c r="GT27" s="115"/>
      <c r="GU27" s="115"/>
      <c r="GV27" s="115"/>
      <c r="GW27" s="115"/>
      <c r="GX27" s="115"/>
      <c r="GY27" s="115"/>
      <c r="GZ27" s="115"/>
      <c r="HA27" s="115"/>
      <c r="HB27" s="115"/>
      <c r="HC27" s="115"/>
      <c r="HD27" s="115"/>
      <c r="HE27" s="115"/>
      <c r="HF27" s="115"/>
      <c r="HG27" s="115"/>
      <c r="HH27" s="115"/>
      <c r="HI27" s="115"/>
      <c r="HJ27" s="115"/>
      <c r="HK27" s="115"/>
      <c r="HL27" s="115"/>
      <c r="HM27" s="115"/>
      <c r="HN27" s="115"/>
      <c r="HO27" s="115"/>
      <c r="HP27" s="115"/>
      <c r="HQ27" s="115"/>
      <c r="HR27" s="115"/>
      <c r="HS27" s="115"/>
      <c r="HT27" s="115"/>
      <c r="HU27" s="115"/>
      <c r="HV27" s="115"/>
      <c r="HW27" s="115"/>
      <c r="HX27" s="115"/>
      <c r="HY27" s="115"/>
      <c r="HZ27" s="115"/>
      <c r="IA27" s="115"/>
      <c r="IB27" s="115"/>
      <c r="IC27" s="115"/>
      <c r="ID27" s="115"/>
      <c r="IE27" s="115"/>
      <c r="IF27" s="115"/>
      <c r="IG27" s="115"/>
      <c r="IH27" s="115"/>
      <c r="II27" s="115"/>
      <c r="IJ27" s="115"/>
      <c r="IK27" s="115"/>
      <c r="IL27" s="115"/>
      <c r="IM27" s="115"/>
      <c r="IN27" s="115"/>
      <c r="IO27" s="115"/>
      <c r="IP27" s="115"/>
      <c r="IQ27" s="115"/>
      <c r="IR27" s="115"/>
      <c r="IS27" s="115"/>
      <c r="IT27" s="115"/>
      <c r="IU27" s="115"/>
      <c r="IV27" s="115"/>
    </row>
    <row r="28" spans="1:256">
      <c r="A28" s="112"/>
      <c r="B28" s="115"/>
      <c r="C28" s="555" t="s">
        <v>1356</v>
      </c>
      <c r="D28" s="117" t="s">
        <v>1357</v>
      </c>
      <c r="E28" s="555" t="s">
        <v>1358</v>
      </c>
      <c r="F28" s="116"/>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c r="BK28" s="115"/>
      <c r="BL28" s="115"/>
      <c r="BM28" s="115"/>
      <c r="BN28" s="115"/>
      <c r="BO28" s="115"/>
      <c r="BP28" s="115"/>
      <c r="BQ28" s="115"/>
      <c r="BR28" s="115"/>
      <c r="BS28" s="115"/>
      <c r="BT28" s="115"/>
      <c r="BU28" s="115"/>
      <c r="BV28" s="115"/>
      <c r="BW28" s="115"/>
      <c r="BX28" s="115"/>
      <c r="BY28" s="115"/>
      <c r="BZ28" s="115"/>
      <c r="CA28" s="115"/>
      <c r="CB28" s="115"/>
      <c r="CC28" s="115"/>
      <c r="CD28" s="115"/>
      <c r="CE28" s="115"/>
      <c r="CF28" s="115"/>
      <c r="CG28" s="115"/>
      <c r="CH28" s="115"/>
      <c r="CI28" s="115"/>
      <c r="CJ28" s="115"/>
      <c r="CK28" s="115"/>
      <c r="CL28" s="115"/>
      <c r="CM28" s="115"/>
      <c r="CN28" s="115"/>
      <c r="CO28" s="115"/>
      <c r="CP28" s="115"/>
      <c r="CQ28" s="115"/>
      <c r="CR28" s="115"/>
      <c r="CS28" s="115"/>
      <c r="CT28" s="115"/>
      <c r="CU28" s="115"/>
      <c r="CV28" s="115"/>
      <c r="CW28" s="115"/>
      <c r="CX28" s="115"/>
      <c r="CY28" s="115"/>
      <c r="CZ28" s="115"/>
      <c r="DA28" s="115"/>
      <c r="DB28" s="115"/>
      <c r="DC28" s="115"/>
      <c r="DD28" s="115"/>
      <c r="DE28" s="115"/>
      <c r="DF28" s="115"/>
      <c r="DG28" s="115"/>
      <c r="DH28" s="115"/>
      <c r="DI28" s="115"/>
      <c r="DJ28" s="115"/>
      <c r="DK28" s="115"/>
      <c r="DL28" s="115"/>
      <c r="DM28" s="115"/>
      <c r="DN28" s="115"/>
      <c r="DO28" s="115"/>
      <c r="DP28" s="115"/>
      <c r="DQ28" s="115"/>
      <c r="DR28" s="115"/>
      <c r="DS28" s="115"/>
      <c r="DT28" s="115"/>
      <c r="DU28" s="115"/>
      <c r="DV28" s="115"/>
      <c r="DW28" s="115"/>
      <c r="DX28" s="115"/>
      <c r="DY28" s="115"/>
      <c r="DZ28" s="115"/>
      <c r="EA28" s="115"/>
      <c r="EB28" s="115"/>
      <c r="EC28" s="115"/>
      <c r="ED28" s="115"/>
      <c r="EE28" s="115"/>
      <c r="EF28" s="115"/>
      <c r="EG28" s="115"/>
      <c r="EH28" s="115"/>
      <c r="EI28" s="115"/>
      <c r="EJ28" s="115"/>
      <c r="EK28" s="115"/>
      <c r="EL28" s="115"/>
      <c r="EM28" s="115"/>
      <c r="EN28" s="115"/>
      <c r="EO28" s="115"/>
      <c r="EP28" s="115"/>
      <c r="EQ28" s="115"/>
      <c r="ER28" s="115"/>
      <c r="ES28" s="115"/>
      <c r="ET28" s="115"/>
      <c r="EU28" s="115"/>
      <c r="EV28" s="115"/>
      <c r="EW28" s="115"/>
      <c r="EX28" s="115"/>
      <c r="EY28" s="115"/>
      <c r="EZ28" s="115"/>
      <c r="FA28" s="115"/>
      <c r="FB28" s="115"/>
      <c r="FC28" s="115"/>
      <c r="FD28" s="115"/>
      <c r="FE28" s="115"/>
      <c r="FF28" s="115"/>
      <c r="FG28" s="115"/>
      <c r="FH28" s="115"/>
      <c r="FI28" s="115"/>
      <c r="FJ28" s="115"/>
      <c r="FK28" s="115"/>
      <c r="FL28" s="115"/>
      <c r="FM28" s="115"/>
      <c r="FN28" s="115"/>
      <c r="FO28" s="115"/>
      <c r="FP28" s="115"/>
      <c r="FQ28" s="115"/>
      <c r="FR28" s="115"/>
      <c r="FS28" s="115"/>
      <c r="FT28" s="115"/>
      <c r="FU28" s="115"/>
      <c r="FV28" s="115"/>
      <c r="FW28" s="115"/>
      <c r="FX28" s="115"/>
      <c r="FY28" s="115"/>
      <c r="FZ28" s="115"/>
      <c r="GA28" s="115"/>
      <c r="GB28" s="115"/>
      <c r="GC28" s="115"/>
      <c r="GD28" s="115"/>
      <c r="GE28" s="115"/>
      <c r="GF28" s="115"/>
      <c r="GG28" s="115"/>
      <c r="GH28" s="115"/>
      <c r="GI28" s="115"/>
      <c r="GJ28" s="115"/>
      <c r="GK28" s="115"/>
      <c r="GL28" s="115"/>
      <c r="GM28" s="115"/>
      <c r="GN28" s="115"/>
      <c r="GO28" s="115"/>
      <c r="GP28" s="115"/>
      <c r="GQ28" s="115"/>
      <c r="GR28" s="115"/>
      <c r="GS28" s="115"/>
      <c r="GT28" s="115"/>
      <c r="GU28" s="115"/>
      <c r="GV28" s="115"/>
      <c r="GW28" s="115"/>
      <c r="GX28" s="115"/>
      <c r="GY28" s="115"/>
      <c r="GZ28" s="115"/>
      <c r="HA28" s="115"/>
      <c r="HB28" s="115"/>
      <c r="HC28" s="115"/>
      <c r="HD28" s="115"/>
      <c r="HE28" s="115"/>
      <c r="HF28" s="115"/>
      <c r="HG28" s="115"/>
      <c r="HH28" s="115"/>
      <c r="HI28" s="115"/>
      <c r="HJ28" s="115"/>
      <c r="HK28" s="115"/>
      <c r="HL28" s="115"/>
      <c r="HM28" s="115"/>
      <c r="HN28" s="115"/>
      <c r="HO28" s="115"/>
      <c r="HP28" s="115"/>
      <c r="HQ28" s="115"/>
      <c r="HR28" s="115"/>
      <c r="HS28" s="115"/>
      <c r="HT28" s="115"/>
      <c r="HU28" s="115"/>
      <c r="HV28" s="115"/>
      <c r="HW28" s="115"/>
      <c r="HX28" s="115"/>
      <c r="HY28" s="115"/>
      <c r="HZ28" s="115"/>
      <c r="IA28" s="115"/>
      <c r="IB28" s="115"/>
      <c r="IC28" s="115"/>
      <c r="ID28" s="115"/>
      <c r="IE28" s="115"/>
      <c r="IF28" s="115"/>
      <c r="IG28" s="115"/>
      <c r="IH28" s="115"/>
      <c r="II28" s="115"/>
      <c r="IJ28" s="115"/>
      <c r="IK28" s="115"/>
      <c r="IL28" s="115"/>
      <c r="IM28" s="115"/>
      <c r="IN28" s="115"/>
      <c r="IO28" s="115"/>
      <c r="IP28" s="115"/>
      <c r="IQ28" s="115"/>
      <c r="IR28" s="115"/>
      <c r="IS28" s="115"/>
      <c r="IT28" s="115"/>
      <c r="IU28" s="115"/>
      <c r="IV28" s="115"/>
    </row>
    <row r="29" spans="1:256">
      <c r="A29" s="112"/>
      <c r="B29" s="115"/>
      <c r="C29" s="555"/>
      <c r="D29" s="115"/>
      <c r="E29" s="555" t="s">
        <v>1359</v>
      </c>
      <c r="F29" s="116"/>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5"/>
      <c r="DV29" s="115"/>
      <c r="DW29" s="115"/>
      <c r="DX29" s="115"/>
      <c r="DY29" s="115"/>
      <c r="DZ29" s="115"/>
      <c r="EA29" s="115"/>
      <c r="EB29" s="115"/>
      <c r="EC29" s="115"/>
      <c r="ED29" s="115"/>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115"/>
      <c r="FF29" s="115"/>
      <c r="FG29" s="115"/>
      <c r="FH29" s="115"/>
      <c r="FI29" s="115"/>
      <c r="FJ29" s="115"/>
      <c r="FK29" s="115"/>
      <c r="FL29" s="115"/>
      <c r="FM29" s="115"/>
      <c r="FN29" s="115"/>
      <c r="FO29" s="115"/>
      <c r="FP29" s="115"/>
      <c r="FQ29" s="115"/>
      <c r="FR29" s="115"/>
      <c r="FS29" s="115"/>
      <c r="FT29" s="115"/>
      <c r="FU29" s="115"/>
      <c r="FV29" s="115"/>
      <c r="FW29" s="115"/>
      <c r="FX29" s="115"/>
      <c r="FY29" s="115"/>
      <c r="FZ29" s="115"/>
      <c r="GA29" s="115"/>
      <c r="GB29" s="115"/>
      <c r="GC29" s="115"/>
      <c r="GD29" s="115"/>
      <c r="GE29" s="115"/>
      <c r="GF29" s="115"/>
      <c r="GG29" s="115"/>
      <c r="GH29" s="115"/>
      <c r="GI29" s="115"/>
      <c r="GJ29" s="115"/>
      <c r="GK29" s="115"/>
      <c r="GL29" s="115"/>
      <c r="GM29" s="115"/>
      <c r="GN29" s="115"/>
      <c r="GO29" s="115"/>
      <c r="GP29" s="115"/>
      <c r="GQ29" s="115"/>
      <c r="GR29" s="115"/>
      <c r="GS29" s="115"/>
      <c r="GT29" s="115"/>
      <c r="GU29" s="115"/>
      <c r="GV29" s="115"/>
      <c r="GW29" s="115"/>
      <c r="GX29" s="115"/>
      <c r="GY29" s="115"/>
      <c r="GZ29" s="115"/>
      <c r="HA29" s="115"/>
      <c r="HB29" s="115"/>
      <c r="HC29" s="115"/>
      <c r="HD29" s="115"/>
      <c r="HE29" s="115"/>
      <c r="HF29" s="115"/>
      <c r="HG29" s="115"/>
      <c r="HH29" s="115"/>
      <c r="HI29" s="115"/>
      <c r="HJ29" s="115"/>
      <c r="HK29" s="115"/>
      <c r="HL29" s="115"/>
      <c r="HM29" s="115"/>
      <c r="HN29" s="115"/>
      <c r="HO29" s="115"/>
      <c r="HP29" s="115"/>
      <c r="HQ29" s="115"/>
      <c r="HR29" s="115"/>
      <c r="HS29" s="115"/>
      <c r="HT29" s="115"/>
      <c r="HU29" s="115"/>
      <c r="HV29" s="115"/>
      <c r="HW29" s="115"/>
      <c r="HX29" s="115"/>
      <c r="HY29" s="115"/>
      <c r="HZ29" s="115"/>
      <c r="IA29" s="115"/>
      <c r="IB29" s="115"/>
      <c r="IC29" s="115"/>
      <c r="ID29" s="115"/>
      <c r="IE29" s="115"/>
      <c r="IF29" s="115"/>
      <c r="IG29" s="115"/>
      <c r="IH29" s="115"/>
      <c r="II29" s="115"/>
      <c r="IJ29" s="115"/>
      <c r="IK29" s="115"/>
      <c r="IL29" s="115"/>
      <c r="IM29" s="115"/>
      <c r="IN29" s="115"/>
      <c r="IO29" s="115"/>
      <c r="IP29" s="115"/>
      <c r="IQ29" s="115"/>
      <c r="IR29" s="115"/>
      <c r="IS29" s="115"/>
      <c r="IT29" s="115"/>
      <c r="IU29" s="115"/>
      <c r="IV29" s="115"/>
    </row>
    <row r="30" spans="1:256">
      <c r="A30" s="112"/>
      <c r="B30" s="113" t="s">
        <v>1360</v>
      </c>
      <c r="C30" s="555" t="s">
        <v>1361</v>
      </c>
      <c r="D30" s="115"/>
      <c r="E30" s="555" t="s">
        <v>1362</v>
      </c>
      <c r="F30" s="116"/>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c r="CD30" s="115"/>
      <c r="CE30" s="115"/>
      <c r="CF30" s="115"/>
      <c r="CG30" s="115"/>
      <c r="CH30" s="115"/>
      <c r="CI30" s="115"/>
      <c r="CJ30" s="115"/>
      <c r="CK30" s="115"/>
      <c r="CL30" s="115"/>
      <c r="CM30" s="115"/>
      <c r="CN30" s="115"/>
      <c r="CO30" s="115"/>
      <c r="CP30" s="115"/>
      <c r="CQ30" s="115"/>
      <c r="CR30" s="115"/>
      <c r="CS30" s="115"/>
      <c r="CT30" s="115"/>
      <c r="CU30" s="115"/>
      <c r="CV30" s="115"/>
      <c r="CW30" s="115"/>
      <c r="CX30" s="115"/>
      <c r="CY30" s="115"/>
      <c r="CZ30" s="115"/>
      <c r="DA30" s="115"/>
      <c r="DB30" s="115"/>
      <c r="DC30" s="115"/>
      <c r="DD30" s="115"/>
      <c r="DE30" s="115"/>
      <c r="DF30" s="115"/>
      <c r="DG30" s="115"/>
      <c r="DH30" s="115"/>
      <c r="DI30" s="115"/>
      <c r="DJ30" s="115"/>
      <c r="DK30" s="115"/>
      <c r="DL30" s="115"/>
      <c r="DM30" s="115"/>
      <c r="DN30" s="115"/>
      <c r="DO30" s="115"/>
      <c r="DP30" s="115"/>
      <c r="DQ30" s="115"/>
      <c r="DR30" s="115"/>
      <c r="DS30" s="115"/>
      <c r="DT30" s="115"/>
      <c r="DU30" s="115"/>
      <c r="DV30" s="115"/>
      <c r="DW30" s="115"/>
      <c r="DX30" s="115"/>
      <c r="DY30" s="115"/>
      <c r="DZ30" s="115"/>
      <c r="EA30" s="115"/>
      <c r="EB30" s="115"/>
      <c r="EC30" s="115"/>
      <c r="ED30" s="115"/>
      <c r="EE30" s="115"/>
      <c r="EF30" s="115"/>
      <c r="EG30" s="115"/>
      <c r="EH30" s="115"/>
      <c r="EI30" s="115"/>
      <c r="EJ30" s="115"/>
      <c r="EK30" s="115"/>
      <c r="EL30" s="115"/>
      <c r="EM30" s="115"/>
      <c r="EN30" s="115"/>
      <c r="EO30" s="115"/>
      <c r="EP30" s="115"/>
      <c r="EQ30" s="115"/>
      <c r="ER30" s="115"/>
      <c r="ES30" s="115"/>
      <c r="ET30" s="115"/>
      <c r="EU30" s="115"/>
      <c r="EV30" s="115"/>
      <c r="EW30" s="115"/>
      <c r="EX30" s="115"/>
      <c r="EY30" s="115"/>
      <c r="EZ30" s="115"/>
      <c r="FA30" s="115"/>
      <c r="FB30" s="115"/>
      <c r="FC30" s="115"/>
      <c r="FD30" s="115"/>
      <c r="FE30" s="115"/>
      <c r="FF30" s="115"/>
      <c r="FG30" s="115"/>
      <c r="FH30" s="115"/>
      <c r="FI30" s="115"/>
      <c r="FJ30" s="115"/>
      <c r="FK30" s="115"/>
      <c r="FL30" s="115"/>
      <c r="FM30" s="115"/>
      <c r="FN30" s="115"/>
      <c r="FO30" s="115"/>
      <c r="FP30" s="115"/>
      <c r="FQ30" s="115"/>
      <c r="FR30" s="115"/>
      <c r="FS30" s="115"/>
      <c r="FT30" s="115"/>
      <c r="FU30" s="115"/>
      <c r="FV30" s="115"/>
      <c r="FW30" s="115"/>
      <c r="FX30" s="115"/>
      <c r="FY30" s="115"/>
      <c r="FZ30" s="115"/>
      <c r="GA30" s="115"/>
      <c r="GB30" s="115"/>
      <c r="GC30" s="115"/>
      <c r="GD30" s="115"/>
      <c r="GE30" s="115"/>
      <c r="GF30" s="115"/>
      <c r="GG30" s="115"/>
      <c r="GH30" s="115"/>
      <c r="GI30" s="115"/>
      <c r="GJ30" s="115"/>
      <c r="GK30" s="115"/>
      <c r="GL30" s="115"/>
      <c r="GM30" s="115"/>
      <c r="GN30" s="115"/>
      <c r="GO30" s="115"/>
      <c r="GP30" s="115"/>
      <c r="GQ30" s="115"/>
      <c r="GR30" s="115"/>
      <c r="GS30" s="115"/>
      <c r="GT30" s="115"/>
      <c r="GU30" s="115"/>
      <c r="GV30" s="115"/>
      <c r="GW30" s="115"/>
      <c r="GX30" s="115"/>
      <c r="GY30" s="115"/>
      <c r="GZ30" s="115"/>
      <c r="HA30" s="115"/>
      <c r="HB30" s="115"/>
      <c r="HC30" s="115"/>
      <c r="HD30" s="115"/>
      <c r="HE30" s="115"/>
      <c r="HF30" s="115"/>
      <c r="HG30" s="115"/>
      <c r="HH30" s="115"/>
      <c r="HI30" s="115"/>
      <c r="HJ30" s="115"/>
      <c r="HK30" s="115"/>
      <c r="HL30" s="115"/>
      <c r="HM30" s="115"/>
      <c r="HN30" s="115"/>
      <c r="HO30" s="115"/>
      <c r="HP30" s="115"/>
      <c r="HQ30" s="115"/>
      <c r="HR30" s="115"/>
      <c r="HS30" s="115"/>
      <c r="HT30" s="115"/>
      <c r="HU30" s="115"/>
      <c r="HV30" s="115"/>
      <c r="HW30" s="115"/>
      <c r="HX30" s="115"/>
      <c r="HY30" s="115"/>
      <c r="HZ30" s="115"/>
      <c r="IA30" s="115"/>
      <c r="IB30" s="115"/>
      <c r="IC30" s="115"/>
      <c r="ID30" s="115"/>
      <c r="IE30" s="115"/>
      <c r="IF30" s="115"/>
      <c r="IG30" s="115"/>
      <c r="IH30" s="115"/>
      <c r="II30" s="115"/>
      <c r="IJ30" s="115"/>
      <c r="IK30" s="115"/>
      <c r="IL30" s="115"/>
      <c r="IM30" s="115"/>
      <c r="IN30" s="115"/>
      <c r="IO30" s="115"/>
      <c r="IP30" s="115"/>
      <c r="IQ30" s="115"/>
      <c r="IR30" s="115"/>
      <c r="IS30" s="115"/>
      <c r="IT30" s="115"/>
      <c r="IU30" s="115"/>
      <c r="IV30" s="115"/>
    </row>
    <row r="31" spans="1:256">
      <c r="A31" s="112"/>
      <c r="B31" s="115"/>
      <c r="C31" s="555" t="s">
        <v>1363</v>
      </c>
      <c r="D31" s="115"/>
      <c r="E31" s="555" t="s">
        <v>1364</v>
      </c>
      <c r="F31" s="116"/>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c r="CZ31" s="115"/>
      <c r="DA31" s="115"/>
      <c r="DB31" s="115"/>
      <c r="DC31" s="115"/>
      <c r="DD31" s="115"/>
      <c r="DE31" s="115"/>
      <c r="DF31" s="115"/>
      <c r="DG31" s="115"/>
      <c r="DH31" s="115"/>
      <c r="DI31" s="115"/>
      <c r="DJ31" s="115"/>
      <c r="DK31" s="115"/>
      <c r="DL31" s="115"/>
      <c r="DM31" s="115"/>
      <c r="DN31" s="115"/>
      <c r="DO31" s="115"/>
      <c r="DP31" s="115"/>
      <c r="DQ31" s="115"/>
      <c r="DR31" s="115"/>
      <c r="DS31" s="115"/>
      <c r="DT31" s="115"/>
      <c r="DU31" s="115"/>
      <c r="DV31" s="115"/>
      <c r="DW31" s="115"/>
      <c r="DX31" s="115"/>
      <c r="DY31" s="115"/>
      <c r="DZ31" s="115"/>
      <c r="EA31" s="115"/>
      <c r="EB31" s="115"/>
      <c r="EC31" s="115"/>
      <c r="ED31" s="115"/>
      <c r="EE31" s="115"/>
      <c r="EF31" s="115"/>
      <c r="EG31" s="115"/>
      <c r="EH31" s="115"/>
      <c r="EI31" s="115"/>
      <c r="EJ31" s="115"/>
      <c r="EK31" s="115"/>
      <c r="EL31" s="115"/>
      <c r="EM31" s="115"/>
      <c r="EN31" s="115"/>
      <c r="EO31" s="115"/>
      <c r="EP31" s="115"/>
      <c r="EQ31" s="115"/>
      <c r="ER31" s="115"/>
      <c r="ES31" s="115"/>
      <c r="ET31" s="115"/>
      <c r="EU31" s="115"/>
      <c r="EV31" s="115"/>
      <c r="EW31" s="115"/>
      <c r="EX31" s="115"/>
      <c r="EY31" s="115"/>
      <c r="EZ31" s="115"/>
      <c r="FA31" s="115"/>
      <c r="FB31" s="115"/>
      <c r="FC31" s="115"/>
      <c r="FD31" s="115"/>
      <c r="FE31" s="115"/>
      <c r="FF31" s="115"/>
      <c r="FG31" s="115"/>
      <c r="FH31" s="115"/>
      <c r="FI31" s="115"/>
      <c r="FJ31" s="115"/>
      <c r="FK31" s="115"/>
      <c r="FL31" s="115"/>
      <c r="FM31" s="115"/>
      <c r="FN31" s="115"/>
      <c r="FO31" s="115"/>
      <c r="FP31" s="115"/>
      <c r="FQ31" s="115"/>
      <c r="FR31" s="115"/>
      <c r="FS31" s="115"/>
      <c r="FT31" s="115"/>
      <c r="FU31" s="115"/>
      <c r="FV31" s="115"/>
      <c r="FW31" s="115"/>
      <c r="FX31" s="115"/>
      <c r="FY31" s="115"/>
      <c r="FZ31" s="115"/>
      <c r="GA31" s="115"/>
      <c r="GB31" s="115"/>
      <c r="GC31" s="115"/>
      <c r="GD31" s="115"/>
      <c r="GE31" s="115"/>
      <c r="GF31" s="115"/>
      <c r="GG31" s="115"/>
      <c r="GH31" s="115"/>
      <c r="GI31" s="115"/>
      <c r="GJ31" s="115"/>
      <c r="GK31" s="115"/>
      <c r="GL31" s="115"/>
      <c r="GM31" s="115"/>
      <c r="GN31" s="115"/>
      <c r="GO31" s="115"/>
      <c r="GP31" s="115"/>
      <c r="GQ31" s="115"/>
      <c r="GR31" s="115"/>
      <c r="GS31" s="115"/>
      <c r="GT31" s="115"/>
      <c r="GU31" s="115"/>
      <c r="GV31" s="115"/>
      <c r="GW31" s="115"/>
      <c r="GX31" s="115"/>
      <c r="GY31" s="115"/>
      <c r="GZ31" s="115"/>
      <c r="HA31" s="115"/>
      <c r="HB31" s="115"/>
      <c r="HC31" s="115"/>
      <c r="HD31" s="115"/>
      <c r="HE31" s="115"/>
      <c r="HF31" s="115"/>
      <c r="HG31" s="115"/>
      <c r="HH31" s="115"/>
      <c r="HI31" s="115"/>
      <c r="HJ31" s="115"/>
      <c r="HK31" s="115"/>
      <c r="HL31" s="115"/>
      <c r="HM31" s="115"/>
      <c r="HN31" s="115"/>
      <c r="HO31" s="115"/>
      <c r="HP31" s="115"/>
      <c r="HQ31" s="115"/>
      <c r="HR31" s="115"/>
      <c r="HS31" s="115"/>
      <c r="HT31" s="115"/>
      <c r="HU31" s="115"/>
      <c r="HV31" s="115"/>
      <c r="HW31" s="115"/>
      <c r="HX31" s="115"/>
      <c r="HY31" s="115"/>
      <c r="HZ31" s="115"/>
      <c r="IA31" s="115"/>
      <c r="IB31" s="115"/>
      <c r="IC31" s="115"/>
      <c r="ID31" s="115"/>
      <c r="IE31" s="115"/>
      <c r="IF31" s="115"/>
      <c r="IG31" s="115"/>
      <c r="IH31" s="115"/>
      <c r="II31" s="115"/>
      <c r="IJ31" s="115"/>
      <c r="IK31" s="115"/>
      <c r="IL31" s="115"/>
      <c r="IM31" s="115"/>
      <c r="IN31" s="115"/>
      <c r="IO31" s="115"/>
      <c r="IP31" s="115"/>
      <c r="IQ31" s="115"/>
      <c r="IR31" s="115"/>
      <c r="IS31" s="115"/>
      <c r="IT31" s="115"/>
      <c r="IU31" s="115"/>
      <c r="IV31" s="115"/>
    </row>
    <row r="32" spans="1:256">
      <c r="A32" s="112"/>
      <c r="B32" s="115"/>
      <c r="C32" s="555" t="s">
        <v>1365</v>
      </c>
      <c r="D32" s="118" t="s">
        <v>716</v>
      </c>
      <c r="E32" s="555" t="s">
        <v>1366</v>
      </c>
      <c r="F32" s="116"/>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c r="CA32" s="115"/>
      <c r="CB32" s="115"/>
      <c r="CC32" s="115"/>
      <c r="CD32" s="115"/>
      <c r="CE32" s="115"/>
      <c r="CF32" s="115"/>
      <c r="CG32" s="115"/>
      <c r="CH32" s="115"/>
      <c r="CI32" s="115"/>
      <c r="CJ32" s="115"/>
      <c r="CK32" s="115"/>
      <c r="CL32" s="115"/>
      <c r="CM32" s="115"/>
      <c r="CN32" s="115"/>
      <c r="CO32" s="115"/>
      <c r="CP32" s="115"/>
      <c r="CQ32" s="115"/>
      <c r="CR32" s="115"/>
      <c r="CS32" s="115"/>
      <c r="CT32" s="115"/>
      <c r="CU32" s="115"/>
      <c r="CV32" s="115"/>
      <c r="CW32" s="115"/>
      <c r="CX32" s="115"/>
      <c r="CY32" s="115"/>
      <c r="CZ32" s="115"/>
      <c r="DA32" s="115"/>
      <c r="DB32" s="115"/>
      <c r="DC32" s="115"/>
      <c r="DD32" s="115"/>
      <c r="DE32" s="115"/>
      <c r="DF32" s="115"/>
      <c r="DG32" s="115"/>
      <c r="DH32" s="115"/>
      <c r="DI32" s="115"/>
      <c r="DJ32" s="115"/>
      <c r="DK32" s="115"/>
      <c r="DL32" s="115"/>
      <c r="DM32" s="115"/>
      <c r="DN32" s="115"/>
      <c r="DO32" s="115"/>
      <c r="DP32" s="115"/>
      <c r="DQ32" s="115"/>
      <c r="DR32" s="115"/>
      <c r="DS32" s="115"/>
      <c r="DT32" s="115"/>
      <c r="DU32" s="115"/>
      <c r="DV32" s="115"/>
      <c r="DW32" s="115"/>
      <c r="DX32" s="115"/>
      <c r="DY32" s="115"/>
      <c r="DZ32" s="115"/>
      <c r="EA32" s="115"/>
      <c r="EB32" s="115"/>
      <c r="EC32" s="115"/>
      <c r="ED32" s="115"/>
      <c r="EE32" s="115"/>
      <c r="EF32" s="115"/>
      <c r="EG32" s="115"/>
      <c r="EH32" s="115"/>
      <c r="EI32" s="115"/>
      <c r="EJ32" s="115"/>
      <c r="EK32" s="115"/>
      <c r="EL32" s="115"/>
      <c r="EM32" s="115"/>
      <c r="EN32" s="115"/>
      <c r="EO32" s="115"/>
      <c r="EP32" s="115"/>
      <c r="EQ32" s="115"/>
      <c r="ER32" s="115"/>
      <c r="ES32" s="115"/>
      <c r="ET32" s="115"/>
      <c r="EU32" s="115"/>
      <c r="EV32" s="115"/>
      <c r="EW32" s="115"/>
      <c r="EX32" s="115"/>
      <c r="EY32" s="115"/>
      <c r="EZ32" s="115"/>
      <c r="FA32" s="115"/>
      <c r="FB32" s="115"/>
      <c r="FC32" s="115"/>
      <c r="FD32" s="115"/>
      <c r="FE32" s="115"/>
      <c r="FF32" s="115"/>
      <c r="FG32" s="115"/>
      <c r="FH32" s="115"/>
      <c r="FI32" s="115"/>
      <c r="FJ32" s="115"/>
      <c r="FK32" s="115"/>
      <c r="FL32" s="115"/>
      <c r="FM32" s="115"/>
      <c r="FN32" s="115"/>
      <c r="FO32" s="115"/>
      <c r="FP32" s="115"/>
      <c r="FQ32" s="115"/>
      <c r="FR32" s="115"/>
      <c r="FS32" s="115"/>
      <c r="FT32" s="115"/>
      <c r="FU32" s="115"/>
      <c r="FV32" s="115"/>
      <c r="FW32" s="115"/>
      <c r="FX32" s="115"/>
      <c r="FY32" s="115"/>
      <c r="FZ32" s="115"/>
      <c r="GA32" s="115"/>
      <c r="GB32" s="115"/>
      <c r="GC32" s="115"/>
      <c r="GD32" s="115"/>
      <c r="GE32" s="115"/>
      <c r="GF32" s="115"/>
      <c r="GG32" s="115"/>
      <c r="GH32" s="115"/>
      <c r="GI32" s="115"/>
      <c r="GJ32" s="115"/>
      <c r="GK32" s="115"/>
      <c r="GL32" s="115"/>
      <c r="GM32" s="115"/>
      <c r="GN32" s="115"/>
      <c r="GO32" s="115"/>
      <c r="GP32" s="115"/>
      <c r="GQ32" s="115"/>
      <c r="GR32" s="115"/>
      <c r="GS32" s="115"/>
      <c r="GT32" s="115"/>
      <c r="GU32" s="115"/>
      <c r="GV32" s="115"/>
      <c r="GW32" s="115"/>
      <c r="GX32" s="115"/>
      <c r="GY32" s="115"/>
      <c r="GZ32" s="115"/>
      <c r="HA32" s="115"/>
      <c r="HB32" s="115"/>
      <c r="HC32" s="115"/>
      <c r="HD32" s="115"/>
      <c r="HE32" s="115"/>
      <c r="HF32" s="115"/>
      <c r="HG32" s="115"/>
      <c r="HH32" s="115"/>
      <c r="HI32" s="115"/>
      <c r="HJ32" s="115"/>
      <c r="HK32" s="115"/>
      <c r="HL32" s="115"/>
      <c r="HM32" s="115"/>
      <c r="HN32" s="115"/>
      <c r="HO32" s="115"/>
      <c r="HP32" s="115"/>
      <c r="HQ32" s="115"/>
      <c r="HR32" s="115"/>
      <c r="HS32" s="115"/>
      <c r="HT32" s="115"/>
      <c r="HU32" s="115"/>
      <c r="HV32" s="115"/>
      <c r="HW32" s="115"/>
      <c r="HX32" s="115"/>
      <c r="HY32" s="115"/>
      <c r="HZ32" s="115"/>
      <c r="IA32" s="115"/>
      <c r="IB32" s="115"/>
      <c r="IC32" s="115"/>
      <c r="ID32" s="115"/>
      <c r="IE32" s="115"/>
      <c r="IF32" s="115"/>
      <c r="IG32" s="115"/>
      <c r="IH32" s="115"/>
      <c r="II32" s="115"/>
      <c r="IJ32" s="115"/>
      <c r="IK32" s="115"/>
      <c r="IL32" s="115"/>
      <c r="IM32" s="115"/>
      <c r="IN32" s="115"/>
      <c r="IO32" s="115"/>
      <c r="IP32" s="115"/>
      <c r="IQ32" s="115"/>
      <c r="IR32" s="115"/>
      <c r="IS32" s="115"/>
      <c r="IT32" s="115"/>
      <c r="IU32" s="115"/>
      <c r="IV32" s="115"/>
    </row>
    <row r="33" spans="1:256">
      <c r="A33" s="112"/>
      <c r="B33" s="115"/>
      <c r="C33" s="555" t="s">
        <v>1367</v>
      </c>
      <c r="D33" s="115" t="s">
        <v>716</v>
      </c>
      <c r="E33" s="555" t="s">
        <v>1368</v>
      </c>
      <c r="F33" s="116"/>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15"/>
      <c r="BR33" s="115"/>
      <c r="BS33" s="115"/>
      <c r="BT33" s="115"/>
      <c r="BU33" s="115"/>
      <c r="BV33" s="115"/>
      <c r="BW33" s="115"/>
      <c r="BX33" s="115"/>
      <c r="BY33" s="115"/>
      <c r="BZ33" s="115"/>
      <c r="CA33" s="115"/>
      <c r="CB33" s="115"/>
      <c r="CC33" s="115"/>
      <c r="CD33" s="115"/>
      <c r="CE33" s="115"/>
      <c r="CF33" s="115"/>
      <c r="CG33" s="115"/>
      <c r="CH33" s="115"/>
      <c r="CI33" s="115"/>
      <c r="CJ33" s="115"/>
      <c r="CK33" s="115"/>
      <c r="CL33" s="115"/>
      <c r="CM33" s="115"/>
      <c r="CN33" s="115"/>
      <c r="CO33" s="115"/>
      <c r="CP33" s="115"/>
      <c r="CQ33" s="115"/>
      <c r="CR33" s="115"/>
      <c r="CS33" s="115"/>
      <c r="CT33" s="115"/>
      <c r="CU33" s="115"/>
      <c r="CV33" s="115"/>
      <c r="CW33" s="115"/>
      <c r="CX33" s="115"/>
      <c r="CY33" s="115"/>
      <c r="CZ33" s="115"/>
      <c r="DA33" s="115"/>
      <c r="DB33" s="115"/>
      <c r="DC33" s="115"/>
      <c r="DD33" s="115"/>
      <c r="DE33" s="115"/>
      <c r="DF33" s="115"/>
      <c r="DG33" s="115"/>
      <c r="DH33" s="115"/>
      <c r="DI33" s="115"/>
      <c r="DJ33" s="115"/>
      <c r="DK33" s="115"/>
      <c r="DL33" s="115"/>
      <c r="DM33" s="115"/>
      <c r="DN33" s="115"/>
      <c r="DO33" s="115"/>
      <c r="DP33" s="115"/>
      <c r="DQ33" s="115"/>
      <c r="DR33" s="115"/>
      <c r="DS33" s="115"/>
      <c r="DT33" s="115"/>
      <c r="DU33" s="115"/>
      <c r="DV33" s="115"/>
      <c r="DW33" s="115"/>
      <c r="DX33" s="115"/>
      <c r="DY33" s="115"/>
      <c r="DZ33" s="115"/>
      <c r="EA33" s="115"/>
      <c r="EB33" s="115"/>
      <c r="EC33" s="115"/>
      <c r="ED33" s="115"/>
      <c r="EE33" s="115"/>
      <c r="EF33" s="115"/>
      <c r="EG33" s="115"/>
      <c r="EH33" s="115"/>
      <c r="EI33" s="115"/>
      <c r="EJ33" s="115"/>
      <c r="EK33" s="115"/>
      <c r="EL33" s="115"/>
      <c r="EM33" s="115"/>
      <c r="EN33" s="115"/>
      <c r="EO33" s="115"/>
      <c r="EP33" s="115"/>
      <c r="EQ33" s="115"/>
      <c r="ER33" s="115"/>
      <c r="ES33" s="115"/>
      <c r="ET33" s="115"/>
      <c r="EU33" s="115"/>
      <c r="EV33" s="115"/>
      <c r="EW33" s="115"/>
      <c r="EX33" s="115"/>
      <c r="EY33" s="115"/>
      <c r="EZ33" s="115"/>
      <c r="FA33" s="115"/>
      <c r="FB33" s="115"/>
      <c r="FC33" s="115"/>
      <c r="FD33" s="115"/>
      <c r="FE33" s="115"/>
      <c r="FF33" s="115"/>
      <c r="FG33" s="115"/>
      <c r="FH33" s="115"/>
      <c r="FI33" s="115"/>
      <c r="FJ33" s="115"/>
      <c r="FK33" s="115"/>
      <c r="FL33" s="115"/>
      <c r="FM33" s="115"/>
      <c r="FN33" s="115"/>
      <c r="FO33" s="115"/>
      <c r="FP33" s="115"/>
      <c r="FQ33" s="115"/>
      <c r="FR33" s="115"/>
      <c r="FS33" s="115"/>
      <c r="FT33" s="115"/>
      <c r="FU33" s="115"/>
      <c r="FV33" s="115"/>
      <c r="FW33" s="115"/>
      <c r="FX33" s="115"/>
      <c r="FY33" s="115"/>
      <c r="FZ33" s="115"/>
      <c r="GA33" s="115"/>
      <c r="GB33" s="115"/>
      <c r="GC33" s="115"/>
      <c r="GD33" s="115"/>
      <c r="GE33" s="115"/>
      <c r="GF33" s="115"/>
      <c r="GG33" s="115"/>
      <c r="GH33" s="115"/>
      <c r="GI33" s="115"/>
      <c r="GJ33" s="115"/>
      <c r="GK33" s="115"/>
      <c r="GL33" s="115"/>
      <c r="GM33" s="115"/>
      <c r="GN33" s="115"/>
      <c r="GO33" s="115"/>
      <c r="GP33" s="115"/>
      <c r="GQ33" s="115"/>
      <c r="GR33" s="115"/>
      <c r="GS33" s="115"/>
      <c r="GT33" s="115"/>
      <c r="GU33" s="115"/>
      <c r="GV33" s="115"/>
      <c r="GW33" s="115"/>
      <c r="GX33" s="115"/>
      <c r="GY33" s="115"/>
      <c r="GZ33" s="115"/>
      <c r="HA33" s="115"/>
      <c r="HB33" s="115"/>
      <c r="HC33" s="115"/>
      <c r="HD33" s="115"/>
      <c r="HE33" s="115"/>
      <c r="HF33" s="115"/>
      <c r="HG33" s="115"/>
      <c r="HH33" s="115"/>
      <c r="HI33" s="115"/>
      <c r="HJ33" s="115"/>
      <c r="HK33" s="115"/>
      <c r="HL33" s="115"/>
      <c r="HM33" s="115"/>
      <c r="HN33" s="115"/>
      <c r="HO33" s="115"/>
      <c r="HP33" s="115"/>
      <c r="HQ33" s="115"/>
      <c r="HR33" s="115"/>
      <c r="HS33" s="115"/>
      <c r="HT33" s="115"/>
      <c r="HU33" s="115"/>
      <c r="HV33" s="115"/>
      <c r="HW33" s="115"/>
      <c r="HX33" s="115"/>
      <c r="HY33" s="115"/>
      <c r="HZ33" s="115"/>
      <c r="IA33" s="115"/>
      <c r="IB33" s="115"/>
      <c r="IC33" s="115"/>
      <c r="ID33" s="115"/>
      <c r="IE33" s="115"/>
      <c r="IF33" s="115"/>
      <c r="IG33" s="115"/>
      <c r="IH33" s="115"/>
      <c r="II33" s="115"/>
      <c r="IJ33" s="115"/>
      <c r="IK33" s="115"/>
      <c r="IL33" s="115"/>
      <c r="IM33" s="115"/>
      <c r="IN33" s="115"/>
      <c r="IO33" s="115"/>
      <c r="IP33" s="115"/>
      <c r="IQ33" s="115"/>
      <c r="IR33" s="115"/>
      <c r="IS33" s="115"/>
      <c r="IT33" s="115"/>
      <c r="IU33" s="115"/>
      <c r="IV33" s="115"/>
    </row>
    <row r="34" spans="1:256">
      <c r="A34" s="112"/>
      <c r="B34" s="115"/>
      <c r="C34" s="555" t="s">
        <v>1369</v>
      </c>
      <c r="D34" s="115"/>
      <c r="E34" s="555" t="s">
        <v>1370</v>
      </c>
      <c r="F34" s="116"/>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115"/>
      <c r="CF34" s="115"/>
      <c r="CG34" s="115"/>
      <c r="CH34" s="115"/>
      <c r="CI34" s="115"/>
      <c r="CJ34" s="115"/>
      <c r="CK34" s="115"/>
      <c r="CL34" s="115"/>
      <c r="CM34" s="115"/>
      <c r="CN34" s="115"/>
      <c r="CO34" s="115"/>
      <c r="CP34" s="115"/>
      <c r="CQ34" s="115"/>
      <c r="CR34" s="115"/>
      <c r="CS34" s="115"/>
      <c r="CT34" s="115"/>
      <c r="CU34" s="115"/>
      <c r="CV34" s="115"/>
      <c r="CW34" s="115"/>
      <c r="CX34" s="115"/>
      <c r="CY34" s="115"/>
      <c r="CZ34" s="115"/>
      <c r="DA34" s="115"/>
      <c r="DB34" s="115"/>
      <c r="DC34" s="115"/>
      <c r="DD34" s="115"/>
      <c r="DE34" s="115"/>
      <c r="DF34" s="115"/>
      <c r="DG34" s="115"/>
      <c r="DH34" s="115"/>
      <c r="DI34" s="115"/>
      <c r="DJ34" s="115"/>
      <c r="DK34" s="115"/>
      <c r="DL34" s="115"/>
      <c r="DM34" s="115"/>
      <c r="DN34" s="115"/>
      <c r="DO34" s="115"/>
      <c r="DP34" s="115"/>
      <c r="DQ34" s="115"/>
      <c r="DR34" s="115"/>
      <c r="DS34" s="115"/>
      <c r="DT34" s="115"/>
      <c r="DU34" s="115"/>
      <c r="DV34" s="115"/>
      <c r="DW34" s="115"/>
      <c r="DX34" s="115"/>
      <c r="DY34" s="115"/>
      <c r="DZ34" s="115"/>
      <c r="EA34" s="115"/>
      <c r="EB34" s="115"/>
      <c r="EC34" s="115"/>
      <c r="ED34" s="115"/>
      <c r="EE34" s="115"/>
      <c r="EF34" s="115"/>
      <c r="EG34" s="115"/>
      <c r="EH34" s="115"/>
      <c r="EI34" s="115"/>
      <c r="EJ34" s="115"/>
      <c r="EK34" s="115"/>
      <c r="EL34" s="115"/>
      <c r="EM34" s="115"/>
      <c r="EN34" s="115"/>
      <c r="EO34" s="115"/>
      <c r="EP34" s="115"/>
      <c r="EQ34" s="115"/>
      <c r="ER34" s="115"/>
      <c r="ES34" s="115"/>
      <c r="ET34" s="115"/>
      <c r="EU34" s="115"/>
      <c r="EV34" s="115"/>
      <c r="EW34" s="115"/>
      <c r="EX34" s="115"/>
      <c r="EY34" s="115"/>
      <c r="EZ34" s="115"/>
      <c r="FA34" s="115"/>
      <c r="FB34" s="115"/>
      <c r="FC34" s="115"/>
      <c r="FD34" s="115"/>
      <c r="FE34" s="115"/>
      <c r="FF34" s="115"/>
      <c r="FG34" s="115"/>
      <c r="FH34" s="115"/>
      <c r="FI34" s="115"/>
      <c r="FJ34" s="115"/>
      <c r="FK34" s="115"/>
      <c r="FL34" s="115"/>
      <c r="FM34" s="115"/>
      <c r="FN34" s="115"/>
      <c r="FO34" s="115"/>
      <c r="FP34" s="115"/>
      <c r="FQ34" s="115"/>
      <c r="FR34" s="115"/>
      <c r="FS34" s="115"/>
      <c r="FT34" s="115"/>
      <c r="FU34" s="115"/>
      <c r="FV34" s="115"/>
      <c r="FW34" s="115"/>
      <c r="FX34" s="115"/>
      <c r="FY34" s="115"/>
      <c r="FZ34" s="115"/>
      <c r="GA34" s="115"/>
      <c r="GB34" s="115"/>
      <c r="GC34" s="115"/>
      <c r="GD34" s="115"/>
      <c r="GE34" s="115"/>
      <c r="GF34" s="115"/>
      <c r="GG34" s="115"/>
      <c r="GH34" s="115"/>
      <c r="GI34" s="115"/>
      <c r="GJ34" s="115"/>
      <c r="GK34" s="115"/>
      <c r="GL34" s="115"/>
      <c r="GM34" s="115"/>
      <c r="GN34" s="115"/>
      <c r="GO34" s="115"/>
      <c r="GP34" s="115"/>
      <c r="GQ34" s="115"/>
      <c r="GR34" s="115"/>
      <c r="GS34" s="115"/>
      <c r="GT34" s="115"/>
      <c r="GU34" s="115"/>
      <c r="GV34" s="115"/>
      <c r="GW34" s="115"/>
      <c r="GX34" s="115"/>
      <c r="GY34" s="115"/>
      <c r="GZ34" s="115"/>
      <c r="HA34" s="115"/>
      <c r="HB34" s="115"/>
      <c r="HC34" s="115"/>
      <c r="HD34" s="115"/>
      <c r="HE34" s="115"/>
      <c r="HF34" s="115"/>
      <c r="HG34" s="115"/>
      <c r="HH34" s="115"/>
      <c r="HI34" s="115"/>
      <c r="HJ34" s="115"/>
      <c r="HK34" s="115"/>
      <c r="HL34" s="115"/>
      <c r="HM34" s="115"/>
      <c r="HN34" s="115"/>
      <c r="HO34" s="115"/>
      <c r="HP34" s="115"/>
      <c r="HQ34" s="115"/>
      <c r="HR34" s="115"/>
      <c r="HS34" s="115"/>
      <c r="HT34" s="115"/>
      <c r="HU34" s="115"/>
      <c r="HV34" s="115"/>
      <c r="HW34" s="115"/>
      <c r="HX34" s="115"/>
      <c r="HY34" s="115"/>
      <c r="HZ34" s="115"/>
      <c r="IA34" s="115"/>
      <c r="IB34" s="115"/>
      <c r="IC34" s="115"/>
      <c r="ID34" s="115"/>
      <c r="IE34" s="115"/>
      <c r="IF34" s="115"/>
      <c r="IG34" s="115"/>
      <c r="IH34" s="115"/>
      <c r="II34" s="115"/>
      <c r="IJ34" s="115"/>
      <c r="IK34" s="115"/>
      <c r="IL34" s="115"/>
      <c r="IM34" s="115"/>
      <c r="IN34" s="115"/>
      <c r="IO34" s="115"/>
      <c r="IP34" s="115"/>
      <c r="IQ34" s="115"/>
      <c r="IR34" s="115"/>
      <c r="IS34" s="115"/>
      <c r="IT34" s="115"/>
      <c r="IU34" s="115"/>
      <c r="IV34" s="115"/>
    </row>
    <row r="35" spans="1:256">
      <c r="A35" s="112"/>
      <c r="B35" s="115"/>
      <c r="C35" s="555" t="s">
        <v>1371</v>
      </c>
      <c r="D35" s="115"/>
      <c r="E35" s="555" t="s">
        <v>1372</v>
      </c>
      <c r="F35" s="116"/>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5"/>
      <c r="BX35" s="115"/>
      <c r="BY35" s="115"/>
      <c r="BZ35" s="115"/>
      <c r="CA35" s="115"/>
      <c r="CB35" s="115"/>
      <c r="CC35" s="115"/>
      <c r="CD35" s="115"/>
      <c r="CE35" s="115"/>
      <c r="CF35" s="115"/>
      <c r="CG35" s="115"/>
      <c r="CH35" s="115"/>
      <c r="CI35" s="115"/>
      <c r="CJ35" s="115"/>
      <c r="CK35" s="115"/>
      <c r="CL35" s="115"/>
      <c r="CM35" s="115"/>
      <c r="CN35" s="115"/>
      <c r="CO35" s="115"/>
      <c r="CP35" s="115"/>
      <c r="CQ35" s="115"/>
      <c r="CR35" s="115"/>
      <c r="CS35" s="115"/>
      <c r="CT35" s="115"/>
      <c r="CU35" s="115"/>
      <c r="CV35" s="115"/>
      <c r="CW35" s="115"/>
      <c r="CX35" s="115"/>
      <c r="CY35" s="115"/>
      <c r="CZ35" s="115"/>
      <c r="DA35" s="115"/>
      <c r="DB35" s="115"/>
      <c r="DC35" s="115"/>
      <c r="DD35" s="115"/>
      <c r="DE35" s="115"/>
      <c r="DF35" s="115"/>
      <c r="DG35" s="115"/>
      <c r="DH35" s="115"/>
      <c r="DI35" s="115"/>
      <c r="DJ35" s="115"/>
      <c r="DK35" s="115"/>
      <c r="DL35" s="115"/>
      <c r="DM35" s="115"/>
      <c r="DN35" s="115"/>
      <c r="DO35" s="115"/>
      <c r="DP35" s="115"/>
      <c r="DQ35" s="115"/>
      <c r="DR35" s="115"/>
      <c r="DS35" s="115"/>
      <c r="DT35" s="115"/>
      <c r="DU35" s="115"/>
      <c r="DV35" s="115"/>
      <c r="DW35" s="115"/>
      <c r="DX35" s="115"/>
      <c r="DY35" s="115"/>
      <c r="DZ35" s="115"/>
      <c r="EA35" s="115"/>
      <c r="EB35" s="115"/>
      <c r="EC35" s="115"/>
      <c r="ED35" s="115"/>
      <c r="EE35" s="115"/>
      <c r="EF35" s="115"/>
      <c r="EG35" s="115"/>
      <c r="EH35" s="115"/>
      <c r="EI35" s="115"/>
      <c r="EJ35" s="115"/>
      <c r="EK35" s="115"/>
      <c r="EL35" s="115"/>
      <c r="EM35" s="115"/>
      <c r="EN35" s="115"/>
      <c r="EO35" s="115"/>
      <c r="EP35" s="115"/>
      <c r="EQ35" s="115"/>
      <c r="ER35" s="115"/>
      <c r="ES35" s="115"/>
      <c r="ET35" s="115"/>
      <c r="EU35" s="115"/>
      <c r="EV35" s="115"/>
      <c r="EW35" s="115"/>
      <c r="EX35" s="115"/>
      <c r="EY35" s="115"/>
      <c r="EZ35" s="115"/>
      <c r="FA35" s="115"/>
      <c r="FB35" s="115"/>
      <c r="FC35" s="115"/>
      <c r="FD35" s="115"/>
      <c r="FE35" s="115"/>
      <c r="FF35" s="115"/>
      <c r="FG35" s="115"/>
      <c r="FH35" s="115"/>
      <c r="FI35" s="115"/>
      <c r="FJ35" s="115"/>
      <c r="FK35" s="115"/>
      <c r="FL35" s="115"/>
      <c r="FM35" s="115"/>
      <c r="FN35" s="115"/>
      <c r="FO35" s="115"/>
      <c r="FP35" s="115"/>
      <c r="FQ35" s="115"/>
      <c r="FR35" s="115"/>
      <c r="FS35" s="115"/>
      <c r="FT35" s="115"/>
      <c r="FU35" s="115"/>
      <c r="FV35" s="115"/>
      <c r="FW35" s="115"/>
      <c r="FX35" s="115"/>
      <c r="FY35" s="115"/>
      <c r="FZ35" s="115"/>
      <c r="GA35" s="115"/>
      <c r="GB35" s="115"/>
      <c r="GC35" s="115"/>
      <c r="GD35" s="115"/>
      <c r="GE35" s="115"/>
      <c r="GF35" s="115"/>
      <c r="GG35" s="115"/>
      <c r="GH35" s="115"/>
      <c r="GI35" s="115"/>
      <c r="GJ35" s="115"/>
      <c r="GK35" s="115"/>
      <c r="GL35" s="115"/>
      <c r="GM35" s="115"/>
      <c r="GN35" s="115"/>
      <c r="GO35" s="115"/>
      <c r="GP35" s="115"/>
      <c r="GQ35" s="115"/>
      <c r="GR35" s="115"/>
      <c r="GS35" s="115"/>
      <c r="GT35" s="115"/>
      <c r="GU35" s="115"/>
      <c r="GV35" s="115"/>
      <c r="GW35" s="115"/>
      <c r="GX35" s="115"/>
      <c r="GY35" s="115"/>
      <c r="GZ35" s="115"/>
      <c r="HA35" s="115"/>
      <c r="HB35" s="115"/>
      <c r="HC35" s="115"/>
      <c r="HD35" s="115"/>
      <c r="HE35" s="115"/>
      <c r="HF35" s="115"/>
      <c r="HG35" s="115"/>
      <c r="HH35" s="115"/>
      <c r="HI35" s="115"/>
      <c r="HJ35" s="115"/>
      <c r="HK35" s="115"/>
      <c r="HL35" s="115"/>
      <c r="HM35" s="115"/>
      <c r="HN35" s="115"/>
      <c r="HO35" s="115"/>
      <c r="HP35" s="115"/>
      <c r="HQ35" s="115"/>
      <c r="HR35" s="115"/>
      <c r="HS35" s="115"/>
      <c r="HT35" s="115"/>
      <c r="HU35" s="115"/>
      <c r="HV35" s="115"/>
      <c r="HW35" s="115"/>
      <c r="HX35" s="115"/>
      <c r="HY35" s="115"/>
      <c r="HZ35" s="115"/>
      <c r="IA35" s="115"/>
      <c r="IB35" s="115"/>
      <c r="IC35" s="115"/>
      <c r="ID35" s="115"/>
      <c r="IE35" s="115"/>
      <c r="IF35" s="115"/>
      <c r="IG35" s="115"/>
      <c r="IH35" s="115"/>
      <c r="II35" s="115"/>
      <c r="IJ35" s="115"/>
      <c r="IK35" s="115"/>
      <c r="IL35" s="115"/>
      <c r="IM35" s="115"/>
      <c r="IN35" s="115"/>
      <c r="IO35" s="115"/>
      <c r="IP35" s="115"/>
      <c r="IQ35" s="115"/>
      <c r="IR35" s="115"/>
      <c r="IS35" s="115"/>
      <c r="IT35" s="115"/>
      <c r="IU35" s="115"/>
      <c r="IV35" s="115"/>
    </row>
    <row r="36" spans="1:256">
      <c r="A36" s="112"/>
      <c r="B36" s="115"/>
      <c r="C36" s="555" t="s">
        <v>1373</v>
      </c>
      <c r="D36" s="115"/>
      <c r="E36" s="555" t="s">
        <v>1374</v>
      </c>
      <c r="F36" s="116"/>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5"/>
      <c r="BS36" s="115"/>
      <c r="BT36" s="115"/>
      <c r="BU36" s="115"/>
      <c r="BV36" s="115"/>
      <c r="BW36" s="115"/>
      <c r="BX36" s="115"/>
      <c r="BY36" s="115"/>
      <c r="BZ36" s="115"/>
      <c r="CA36" s="115"/>
      <c r="CB36" s="115"/>
      <c r="CC36" s="115"/>
      <c r="CD36" s="115"/>
      <c r="CE36" s="115"/>
      <c r="CF36" s="115"/>
      <c r="CG36" s="115"/>
      <c r="CH36" s="115"/>
      <c r="CI36" s="115"/>
      <c r="CJ36" s="115"/>
      <c r="CK36" s="115"/>
      <c r="CL36" s="115"/>
      <c r="CM36" s="115"/>
      <c r="CN36" s="115"/>
      <c r="CO36" s="115"/>
      <c r="CP36" s="115"/>
      <c r="CQ36" s="115"/>
      <c r="CR36" s="115"/>
      <c r="CS36" s="115"/>
      <c r="CT36" s="115"/>
      <c r="CU36" s="115"/>
      <c r="CV36" s="115"/>
      <c r="CW36" s="115"/>
      <c r="CX36" s="115"/>
      <c r="CY36" s="115"/>
      <c r="CZ36" s="115"/>
      <c r="DA36" s="115"/>
      <c r="DB36" s="115"/>
      <c r="DC36" s="115"/>
      <c r="DD36" s="115"/>
      <c r="DE36" s="115"/>
      <c r="DF36" s="115"/>
      <c r="DG36" s="115"/>
      <c r="DH36" s="115"/>
      <c r="DI36" s="115"/>
      <c r="DJ36" s="115"/>
      <c r="DK36" s="115"/>
      <c r="DL36" s="115"/>
      <c r="DM36" s="115"/>
      <c r="DN36" s="115"/>
      <c r="DO36" s="115"/>
      <c r="DP36" s="115"/>
      <c r="DQ36" s="115"/>
      <c r="DR36" s="115"/>
      <c r="DS36" s="115"/>
      <c r="DT36" s="115"/>
      <c r="DU36" s="115"/>
      <c r="DV36" s="115"/>
      <c r="DW36" s="115"/>
      <c r="DX36" s="115"/>
      <c r="DY36" s="115"/>
      <c r="DZ36" s="115"/>
      <c r="EA36" s="115"/>
      <c r="EB36" s="115"/>
      <c r="EC36" s="115"/>
      <c r="ED36" s="115"/>
      <c r="EE36" s="115"/>
      <c r="EF36" s="115"/>
      <c r="EG36" s="115"/>
      <c r="EH36" s="115"/>
      <c r="EI36" s="115"/>
      <c r="EJ36" s="115"/>
      <c r="EK36" s="115"/>
      <c r="EL36" s="115"/>
      <c r="EM36" s="115"/>
      <c r="EN36" s="115"/>
      <c r="EO36" s="115"/>
      <c r="EP36" s="115"/>
      <c r="EQ36" s="115"/>
      <c r="ER36" s="115"/>
      <c r="ES36" s="115"/>
      <c r="ET36" s="115"/>
      <c r="EU36" s="115"/>
      <c r="EV36" s="115"/>
      <c r="EW36" s="115"/>
      <c r="EX36" s="115"/>
      <c r="EY36" s="115"/>
      <c r="EZ36" s="115"/>
      <c r="FA36" s="115"/>
      <c r="FB36" s="115"/>
      <c r="FC36" s="115"/>
      <c r="FD36" s="115"/>
      <c r="FE36" s="115"/>
      <c r="FF36" s="115"/>
      <c r="FG36" s="115"/>
      <c r="FH36" s="115"/>
      <c r="FI36" s="115"/>
      <c r="FJ36" s="115"/>
      <c r="FK36" s="115"/>
      <c r="FL36" s="115"/>
      <c r="FM36" s="115"/>
      <c r="FN36" s="115"/>
      <c r="FO36" s="115"/>
      <c r="FP36" s="115"/>
      <c r="FQ36" s="115"/>
      <c r="FR36" s="115"/>
      <c r="FS36" s="115"/>
      <c r="FT36" s="115"/>
      <c r="FU36" s="115"/>
      <c r="FV36" s="115"/>
      <c r="FW36" s="115"/>
      <c r="FX36" s="115"/>
      <c r="FY36" s="115"/>
      <c r="FZ36" s="115"/>
      <c r="GA36" s="115"/>
      <c r="GB36" s="115"/>
      <c r="GC36" s="115"/>
      <c r="GD36" s="115"/>
      <c r="GE36" s="115"/>
      <c r="GF36" s="115"/>
      <c r="GG36" s="115"/>
      <c r="GH36" s="115"/>
      <c r="GI36" s="115"/>
      <c r="GJ36" s="115"/>
      <c r="GK36" s="115"/>
      <c r="GL36" s="115"/>
      <c r="GM36" s="115"/>
      <c r="GN36" s="115"/>
      <c r="GO36" s="115"/>
      <c r="GP36" s="115"/>
      <c r="GQ36" s="115"/>
      <c r="GR36" s="115"/>
      <c r="GS36" s="115"/>
      <c r="GT36" s="115"/>
      <c r="GU36" s="115"/>
      <c r="GV36" s="115"/>
      <c r="GW36" s="115"/>
      <c r="GX36" s="115"/>
      <c r="GY36" s="115"/>
      <c r="GZ36" s="115"/>
      <c r="HA36" s="115"/>
      <c r="HB36" s="115"/>
      <c r="HC36" s="115"/>
      <c r="HD36" s="115"/>
      <c r="HE36" s="115"/>
      <c r="HF36" s="115"/>
      <c r="HG36" s="115"/>
      <c r="HH36" s="115"/>
      <c r="HI36" s="115"/>
      <c r="HJ36" s="115"/>
      <c r="HK36" s="115"/>
      <c r="HL36" s="115"/>
      <c r="HM36" s="115"/>
      <c r="HN36" s="115"/>
      <c r="HO36" s="115"/>
      <c r="HP36" s="115"/>
      <c r="HQ36" s="115"/>
      <c r="HR36" s="115"/>
      <c r="HS36" s="115"/>
      <c r="HT36" s="115"/>
      <c r="HU36" s="115"/>
      <c r="HV36" s="115"/>
      <c r="HW36" s="115"/>
      <c r="HX36" s="115"/>
      <c r="HY36" s="115"/>
      <c r="HZ36" s="115"/>
      <c r="IA36" s="115"/>
      <c r="IB36" s="115"/>
      <c r="IC36" s="115"/>
      <c r="ID36" s="115"/>
      <c r="IE36" s="115"/>
      <c r="IF36" s="115"/>
      <c r="IG36" s="115"/>
      <c r="IH36" s="115"/>
      <c r="II36" s="115"/>
      <c r="IJ36" s="115"/>
      <c r="IK36" s="115"/>
      <c r="IL36" s="115"/>
      <c r="IM36" s="115"/>
      <c r="IN36" s="115"/>
      <c r="IO36" s="115"/>
      <c r="IP36" s="115"/>
      <c r="IQ36" s="115"/>
      <c r="IR36" s="115"/>
      <c r="IS36" s="115"/>
      <c r="IT36" s="115"/>
      <c r="IU36" s="115"/>
      <c r="IV36" s="115"/>
    </row>
    <row r="37" spans="1:256">
      <c r="A37" s="112"/>
      <c r="B37" s="115"/>
      <c r="C37" s="555" t="s">
        <v>1375</v>
      </c>
      <c r="D37" s="115"/>
      <c r="E37" s="555" t="s">
        <v>1376</v>
      </c>
      <c r="F37" s="116"/>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c r="BH37" s="115"/>
      <c r="BI37" s="115"/>
      <c r="BJ37" s="115"/>
      <c r="BK37" s="115"/>
      <c r="BL37" s="115"/>
      <c r="BM37" s="115"/>
      <c r="BN37" s="115"/>
      <c r="BO37" s="115"/>
      <c r="BP37" s="115"/>
      <c r="BQ37" s="115"/>
      <c r="BR37" s="115"/>
      <c r="BS37" s="115"/>
      <c r="BT37" s="115"/>
      <c r="BU37" s="115"/>
      <c r="BV37" s="115"/>
      <c r="BW37" s="115"/>
      <c r="BX37" s="115"/>
      <c r="BY37" s="115"/>
      <c r="BZ37" s="115"/>
      <c r="CA37" s="115"/>
      <c r="CB37" s="115"/>
      <c r="CC37" s="115"/>
      <c r="CD37" s="115"/>
      <c r="CE37" s="115"/>
      <c r="CF37" s="115"/>
      <c r="CG37" s="115"/>
      <c r="CH37" s="115"/>
      <c r="CI37" s="115"/>
      <c r="CJ37" s="115"/>
      <c r="CK37" s="115"/>
      <c r="CL37" s="115"/>
      <c r="CM37" s="115"/>
      <c r="CN37" s="115"/>
      <c r="CO37" s="115"/>
      <c r="CP37" s="115"/>
      <c r="CQ37" s="115"/>
      <c r="CR37" s="115"/>
      <c r="CS37" s="115"/>
      <c r="CT37" s="115"/>
      <c r="CU37" s="115"/>
      <c r="CV37" s="115"/>
      <c r="CW37" s="115"/>
      <c r="CX37" s="115"/>
      <c r="CY37" s="115"/>
      <c r="CZ37" s="115"/>
      <c r="DA37" s="115"/>
      <c r="DB37" s="115"/>
      <c r="DC37" s="115"/>
      <c r="DD37" s="115"/>
      <c r="DE37" s="115"/>
      <c r="DF37" s="115"/>
      <c r="DG37" s="115"/>
      <c r="DH37" s="115"/>
      <c r="DI37" s="115"/>
      <c r="DJ37" s="115"/>
      <c r="DK37" s="115"/>
      <c r="DL37" s="115"/>
      <c r="DM37" s="115"/>
      <c r="DN37" s="115"/>
      <c r="DO37" s="115"/>
      <c r="DP37" s="115"/>
      <c r="DQ37" s="115"/>
      <c r="DR37" s="115"/>
      <c r="DS37" s="115"/>
      <c r="DT37" s="115"/>
      <c r="DU37" s="115"/>
      <c r="DV37" s="115"/>
      <c r="DW37" s="115"/>
      <c r="DX37" s="115"/>
      <c r="DY37" s="115"/>
      <c r="DZ37" s="115"/>
      <c r="EA37" s="115"/>
      <c r="EB37" s="115"/>
      <c r="EC37" s="115"/>
      <c r="ED37" s="115"/>
      <c r="EE37" s="115"/>
      <c r="EF37" s="115"/>
      <c r="EG37" s="115"/>
      <c r="EH37" s="115"/>
      <c r="EI37" s="115"/>
      <c r="EJ37" s="115"/>
      <c r="EK37" s="115"/>
      <c r="EL37" s="115"/>
      <c r="EM37" s="115"/>
      <c r="EN37" s="115"/>
      <c r="EO37" s="115"/>
      <c r="EP37" s="115"/>
      <c r="EQ37" s="115"/>
      <c r="ER37" s="115"/>
      <c r="ES37" s="115"/>
      <c r="ET37" s="115"/>
      <c r="EU37" s="115"/>
      <c r="EV37" s="115"/>
      <c r="EW37" s="115"/>
      <c r="EX37" s="115"/>
      <c r="EY37" s="115"/>
      <c r="EZ37" s="115"/>
      <c r="FA37" s="115"/>
      <c r="FB37" s="115"/>
      <c r="FC37" s="115"/>
      <c r="FD37" s="115"/>
      <c r="FE37" s="115"/>
      <c r="FF37" s="115"/>
      <c r="FG37" s="115"/>
      <c r="FH37" s="115"/>
      <c r="FI37" s="115"/>
      <c r="FJ37" s="115"/>
      <c r="FK37" s="115"/>
      <c r="FL37" s="115"/>
      <c r="FM37" s="115"/>
      <c r="FN37" s="115"/>
      <c r="FO37" s="115"/>
      <c r="FP37" s="115"/>
      <c r="FQ37" s="115"/>
      <c r="FR37" s="115"/>
      <c r="FS37" s="115"/>
      <c r="FT37" s="115"/>
      <c r="FU37" s="115"/>
      <c r="FV37" s="115"/>
      <c r="FW37" s="115"/>
      <c r="FX37" s="115"/>
      <c r="FY37" s="115"/>
      <c r="FZ37" s="115"/>
      <c r="GA37" s="115"/>
      <c r="GB37" s="115"/>
      <c r="GC37" s="115"/>
      <c r="GD37" s="115"/>
      <c r="GE37" s="115"/>
      <c r="GF37" s="115"/>
      <c r="GG37" s="115"/>
      <c r="GH37" s="115"/>
      <c r="GI37" s="115"/>
      <c r="GJ37" s="115"/>
      <c r="GK37" s="115"/>
      <c r="GL37" s="115"/>
      <c r="GM37" s="115"/>
      <c r="GN37" s="115"/>
      <c r="GO37" s="115"/>
      <c r="GP37" s="115"/>
      <c r="GQ37" s="115"/>
      <c r="GR37" s="115"/>
      <c r="GS37" s="115"/>
      <c r="GT37" s="115"/>
      <c r="GU37" s="115"/>
      <c r="GV37" s="115"/>
      <c r="GW37" s="115"/>
      <c r="GX37" s="115"/>
      <c r="GY37" s="115"/>
      <c r="GZ37" s="115"/>
      <c r="HA37" s="115"/>
      <c r="HB37" s="115"/>
      <c r="HC37" s="115"/>
      <c r="HD37" s="115"/>
      <c r="HE37" s="115"/>
      <c r="HF37" s="115"/>
      <c r="HG37" s="115"/>
      <c r="HH37" s="115"/>
      <c r="HI37" s="115"/>
      <c r="HJ37" s="115"/>
      <c r="HK37" s="115"/>
      <c r="HL37" s="115"/>
      <c r="HM37" s="115"/>
      <c r="HN37" s="115"/>
      <c r="HO37" s="115"/>
      <c r="HP37" s="115"/>
      <c r="HQ37" s="115"/>
      <c r="HR37" s="115"/>
      <c r="HS37" s="115"/>
      <c r="HT37" s="115"/>
      <c r="HU37" s="115"/>
      <c r="HV37" s="115"/>
      <c r="HW37" s="115"/>
      <c r="HX37" s="115"/>
      <c r="HY37" s="115"/>
      <c r="HZ37" s="115"/>
      <c r="IA37" s="115"/>
      <c r="IB37" s="115"/>
      <c r="IC37" s="115"/>
      <c r="ID37" s="115"/>
      <c r="IE37" s="115"/>
      <c r="IF37" s="115"/>
      <c r="IG37" s="115"/>
      <c r="IH37" s="115"/>
      <c r="II37" s="115"/>
      <c r="IJ37" s="115"/>
      <c r="IK37" s="115"/>
      <c r="IL37" s="115"/>
      <c r="IM37" s="115"/>
      <c r="IN37" s="115"/>
      <c r="IO37" s="115"/>
      <c r="IP37" s="115"/>
      <c r="IQ37" s="115"/>
      <c r="IR37" s="115"/>
      <c r="IS37" s="115"/>
      <c r="IT37" s="115"/>
      <c r="IU37" s="115"/>
      <c r="IV37" s="115"/>
    </row>
    <row r="38" spans="1:256">
      <c r="A38" s="112"/>
      <c r="B38" s="115"/>
      <c r="C38" s="555" t="s">
        <v>1377</v>
      </c>
      <c r="D38" s="115"/>
      <c r="E38" s="555"/>
      <c r="F38" s="116"/>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5"/>
      <c r="BQ38" s="115"/>
      <c r="BR38" s="115"/>
      <c r="BS38" s="115"/>
      <c r="BT38" s="115"/>
      <c r="BU38" s="115"/>
      <c r="BV38" s="115"/>
      <c r="BW38" s="115"/>
      <c r="BX38" s="115"/>
      <c r="BY38" s="115"/>
      <c r="BZ38" s="115"/>
      <c r="CA38" s="115"/>
      <c r="CB38" s="115"/>
      <c r="CC38" s="115"/>
      <c r="CD38" s="115"/>
      <c r="CE38" s="115"/>
      <c r="CF38" s="115"/>
      <c r="CG38" s="115"/>
      <c r="CH38" s="115"/>
      <c r="CI38" s="115"/>
      <c r="CJ38" s="115"/>
      <c r="CK38" s="115"/>
      <c r="CL38" s="115"/>
      <c r="CM38" s="115"/>
      <c r="CN38" s="115"/>
      <c r="CO38" s="115"/>
      <c r="CP38" s="115"/>
      <c r="CQ38" s="115"/>
      <c r="CR38" s="115"/>
      <c r="CS38" s="115"/>
      <c r="CT38" s="115"/>
      <c r="CU38" s="115"/>
      <c r="CV38" s="115"/>
      <c r="CW38" s="115"/>
      <c r="CX38" s="115"/>
      <c r="CY38" s="115"/>
      <c r="CZ38" s="115"/>
      <c r="DA38" s="115"/>
      <c r="DB38" s="115"/>
      <c r="DC38" s="115"/>
      <c r="DD38" s="115"/>
      <c r="DE38" s="115"/>
      <c r="DF38" s="115"/>
      <c r="DG38" s="115"/>
      <c r="DH38" s="115"/>
      <c r="DI38" s="115"/>
      <c r="DJ38" s="115"/>
      <c r="DK38" s="115"/>
      <c r="DL38" s="115"/>
      <c r="DM38" s="115"/>
      <c r="DN38" s="115"/>
      <c r="DO38" s="115"/>
      <c r="DP38" s="115"/>
      <c r="DQ38" s="115"/>
      <c r="DR38" s="115"/>
      <c r="DS38" s="115"/>
      <c r="DT38" s="115"/>
      <c r="DU38" s="115"/>
      <c r="DV38" s="115"/>
      <c r="DW38" s="115"/>
      <c r="DX38" s="115"/>
      <c r="DY38" s="115"/>
      <c r="DZ38" s="115"/>
      <c r="EA38" s="115"/>
      <c r="EB38" s="115"/>
      <c r="EC38" s="115"/>
      <c r="ED38" s="115"/>
      <c r="EE38" s="115"/>
      <c r="EF38" s="115"/>
      <c r="EG38" s="115"/>
      <c r="EH38" s="115"/>
      <c r="EI38" s="115"/>
      <c r="EJ38" s="115"/>
      <c r="EK38" s="115"/>
      <c r="EL38" s="115"/>
      <c r="EM38" s="115"/>
      <c r="EN38" s="115"/>
      <c r="EO38" s="115"/>
      <c r="EP38" s="115"/>
      <c r="EQ38" s="115"/>
      <c r="ER38" s="115"/>
      <c r="ES38" s="115"/>
      <c r="ET38" s="115"/>
      <c r="EU38" s="115"/>
      <c r="EV38" s="115"/>
      <c r="EW38" s="115"/>
      <c r="EX38" s="115"/>
      <c r="EY38" s="115"/>
      <c r="EZ38" s="115"/>
      <c r="FA38" s="115"/>
      <c r="FB38" s="115"/>
      <c r="FC38" s="115"/>
      <c r="FD38" s="115"/>
      <c r="FE38" s="115"/>
      <c r="FF38" s="115"/>
      <c r="FG38" s="115"/>
      <c r="FH38" s="115"/>
      <c r="FI38" s="115"/>
      <c r="FJ38" s="115"/>
      <c r="FK38" s="115"/>
      <c r="FL38" s="115"/>
      <c r="FM38" s="115"/>
      <c r="FN38" s="115"/>
      <c r="FO38" s="115"/>
      <c r="FP38" s="115"/>
      <c r="FQ38" s="115"/>
      <c r="FR38" s="115"/>
      <c r="FS38" s="115"/>
      <c r="FT38" s="115"/>
      <c r="FU38" s="115"/>
      <c r="FV38" s="115"/>
      <c r="FW38" s="115"/>
      <c r="FX38" s="115"/>
      <c r="FY38" s="115"/>
      <c r="FZ38" s="115"/>
      <c r="GA38" s="115"/>
      <c r="GB38" s="115"/>
      <c r="GC38" s="115"/>
      <c r="GD38" s="115"/>
      <c r="GE38" s="115"/>
      <c r="GF38" s="115"/>
      <c r="GG38" s="115"/>
      <c r="GH38" s="115"/>
      <c r="GI38" s="115"/>
      <c r="GJ38" s="115"/>
      <c r="GK38" s="115"/>
      <c r="GL38" s="115"/>
      <c r="GM38" s="115"/>
      <c r="GN38" s="115"/>
      <c r="GO38" s="115"/>
      <c r="GP38" s="115"/>
      <c r="GQ38" s="115"/>
      <c r="GR38" s="115"/>
      <c r="GS38" s="115"/>
      <c r="GT38" s="115"/>
      <c r="GU38" s="115"/>
      <c r="GV38" s="115"/>
      <c r="GW38" s="115"/>
      <c r="GX38" s="115"/>
      <c r="GY38" s="115"/>
      <c r="GZ38" s="115"/>
      <c r="HA38" s="115"/>
      <c r="HB38" s="115"/>
      <c r="HC38" s="115"/>
      <c r="HD38" s="115"/>
      <c r="HE38" s="115"/>
      <c r="HF38" s="115"/>
      <c r="HG38" s="115"/>
      <c r="HH38" s="115"/>
      <c r="HI38" s="115"/>
      <c r="HJ38" s="115"/>
      <c r="HK38" s="115"/>
      <c r="HL38" s="115"/>
      <c r="HM38" s="115"/>
      <c r="HN38" s="115"/>
      <c r="HO38" s="115"/>
      <c r="HP38" s="115"/>
      <c r="HQ38" s="115"/>
      <c r="HR38" s="115"/>
      <c r="HS38" s="115"/>
      <c r="HT38" s="115"/>
      <c r="HU38" s="115"/>
      <c r="HV38" s="115"/>
      <c r="HW38" s="115"/>
      <c r="HX38" s="115"/>
      <c r="HY38" s="115"/>
      <c r="HZ38" s="115"/>
      <c r="IA38" s="115"/>
      <c r="IB38" s="115"/>
      <c r="IC38" s="115"/>
      <c r="ID38" s="115"/>
      <c r="IE38" s="115"/>
      <c r="IF38" s="115"/>
      <c r="IG38" s="115"/>
      <c r="IH38" s="115"/>
      <c r="II38" s="115"/>
      <c r="IJ38" s="115"/>
      <c r="IK38" s="115"/>
      <c r="IL38" s="115"/>
      <c r="IM38" s="115"/>
      <c r="IN38" s="115"/>
      <c r="IO38" s="115"/>
      <c r="IP38" s="115"/>
      <c r="IQ38" s="115"/>
      <c r="IR38" s="115"/>
      <c r="IS38" s="115"/>
      <c r="IT38" s="115"/>
      <c r="IU38" s="115"/>
      <c r="IV38" s="115"/>
    </row>
    <row r="39" spans="1:256">
      <c r="A39" s="112"/>
      <c r="B39" s="115"/>
      <c r="C39" s="555"/>
      <c r="D39" s="117" t="s">
        <v>1378</v>
      </c>
      <c r="E39" s="555" t="s">
        <v>1379</v>
      </c>
      <c r="F39" s="116"/>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c r="BY39" s="115"/>
      <c r="BZ39" s="115"/>
      <c r="CA39" s="115"/>
      <c r="CB39" s="115"/>
      <c r="CC39" s="115"/>
      <c r="CD39" s="115"/>
      <c r="CE39" s="115"/>
      <c r="CF39" s="115"/>
      <c r="CG39" s="115"/>
      <c r="CH39" s="115"/>
      <c r="CI39" s="115"/>
      <c r="CJ39" s="115"/>
      <c r="CK39" s="115"/>
      <c r="CL39" s="115"/>
      <c r="CM39" s="115"/>
      <c r="CN39" s="115"/>
      <c r="CO39" s="115"/>
      <c r="CP39" s="115"/>
      <c r="CQ39" s="115"/>
      <c r="CR39" s="115"/>
      <c r="CS39" s="115"/>
      <c r="CT39" s="115"/>
      <c r="CU39" s="115"/>
      <c r="CV39" s="115"/>
      <c r="CW39" s="115"/>
      <c r="CX39" s="115"/>
      <c r="CY39" s="115"/>
      <c r="CZ39" s="115"/>
      <c r="DA39" s="115"/>
      <c r="DB39" s="115"/>
      <c r="DC39" s="115"/>
      <c r="DD39" s="115"/>
      <c r="DE39" s="115"/>
      <c r="DF39" s="115"/>
      <c r="DG39" s="115"/>
      <c r="DH39" s="115"/>
      <c r="DI39" s="115"/>
      <c r="DJ39" s="115"/>
      <c r="DK39" s="115"/>
      <c r="DL39" s="115"/>
      <c r="DM39" s="115"/>
      <c r="DN39" s="115"/>
      <c r="DO39" s="115"/>
      <c r="DP39" s="115"/>
      <c r="DQ39" s="115"/>
      <c r="DR39" s="115"/>
      <c r="DS39" s="115"/>
      <c r="DT39" s="115"/>
      <c r="DU39" s="115"/>
      <c r="DV39" s="115"/>
      <c r="DW39" s="115"/>
      <c r="DX39" s="115"/>
      <c r="DY39" s="115"/>
      <c r="DZ39" s="115"/>
      <c r="EA39" s="115"/>
      <c r="EB39" s="115"/>
      <c r="EC39" s="115"/>
      <c r="ED39" s="115"/>
      <c r="EE39" s="115"/>
      <c r="EF39" s="115"/>
      <c r="EG39" s="115"/>
      <c r="EH39" s="115"/>
      <c r="EI39" s="115"/>
      <c r="EJ39" s="115"/>
      <c r="EK39" s="115"/>
      <c r="EL39" s="115"/>
      <c r="EM39" s="115"/>
      <c r="EN39" s="115"/>
      <c r="EO39" s="115"/>
      <c r="EP39" s="115"/>
      <c r="EQ39" s="115"/>
      <c r="ER39" s="115"/>
      <c r="ES39" s="115"/>
      <c r="ET39" s="115"/>
      <c r="EU39" s="115"/>
      <c r="EV39" s="115"/>
      <c r="EW39" s="115"/>
      <c r="EX39" s="115"/>
      <c r="EY39" s="115"/>
      <c r="EZ39" s="115"/>
      <c r="FA39" s="115"/>
      <c r="FB39" s="115"/>
      <c r="FC39" s="115"/>
      <c r="FD39" s="115"/>
      <c r="FE39" s="115"/>
      <c r="FF39" s="115"/>
      <c r="FG39" s="115"/>
      <c r="FH39" s="115"/>
      <c r="FI39" s="115"/>
      <c r="FJ39" s="115"/>
      <c r="FK39" s="115"/>
      <c r="FL39" s="115"/>
      <c r="FM39" s="115"/>
      <c r="FN39" s="115"/>
      <c r="FO39" s="115"/>
      <c r="FP39" s="115"/>
      <c r="FQ39" s="115"/>
      <c r="FR39" s="115"/>
      <c r="FS39" s="115"/>
      <c r="FT39" s="115"/>
      <c r="FU39" s="115"/>
      <c r="FV39" s="115"/>
      <c r="FW39" s="115"/>
      <c r="FX39" s="115"/>
      <c r="FY39" s="115"/>
      <c r="FZ39" s="115"/>
      <c r="GA39" s="115"/>
      <c r="GB39" s="115"/>
      <c r="GC39" s="115"/>
      <c r="GD39" s="115"/>
      <c r="GE39" s="115"/>
      <c r="GF39" s="115"/>
      <c r="GG39" s="115"/>
      <c r="GH39" s="115"/>
      <c r="GI39" s="115"/>
      <c r="GJ39" s="115"/>
      <c r="GK39" s="115"/>
      <c r="GL39" s="115"/>
      <c r="GM39" s="115"/>
      <c r="GN39" s="115"/>
      <c r="GO39" s="115"/>
      <c r="GP39" s="115"/>
      <c r="GQ39" s="115"/>
      <c r="GR39" s="115"/>
      <c r="GS39" s="115"/>
      <c r="GT39" s="115"/>
      <c r="GU39" s="115"/>
      <c r="GV39" s="115"/>
      <c r="GW39" s="115"/>
      <c r="GX39" s="115"/>
      <c r="GY39" s="115"/>
      <c r="GZ39" s="115"/>
      <c r="HA39" s="115"/>
      <c r="HB39" s="115"/>
      <c r="HC39" s="115"/>
      <c r="HD39" s="115"/>
      <c r="HE39" s="115"/>
      <c r="HF39" s="115"/>
      <c r="HG39" s="115"/>
      <c r="HH39" s="115"/>
      <c r="HI39" s="115"/>
      <c r="HJ39" s="115"/>
      <c r="HK39" s="115"/>
      <c r="HL39" s="115"/>
      <c r="HM39" s="115"/>
      <c r="HN39" s="115"/>
      <c r="HO39" s="115"/>
      <c r="HP39" s="115"/>
      <c r="HQ39" s="115"/>
      <c r="HR39" s="115"/>
      <c r="HS39" s="115"/>
      <c r="HT39" s="115"/>
      <c r="HU39" s="115"/>
      <c r="HV39" s="115"/>
      <c r="HW39" s="115"/>
      <c r="HX39" s="115"/>
      <c r="HY39" s="115"/>
      <c r="HZ39" s="115"/>
      <c r="IA39" s="115"/>
      <c r="IB39" s="115"/>
      <c r="IC39" s="115"/>
      <c r="ID39" s="115"/>
      <c r="IE39" s="115"/>
      <c r="IF39" s="115"/>
      <c r="IG39" s="115"/>
      <c r="IH39" s="115"/>
      <c r="II39" s="115"/>
      <c r="IJ39" s="115"/>
      <c r="IK39" s="115"/>
      <c r="IL39" s="115"/>
      <c r="IM39" s="115"/>
      <c r="IN39" s="115"/>
      <c r="IO39" s="115"/>
      <c r="IP39" s="115"/>
      <c r="IQ39" s="115"/>
      <c r="IR39" s="115"/>
      <c r="IS39" s="115"/>
      <c r="IT39" s="115"/>
      <c r="IU39" s="115"/>
      <c r="IV39" s="115"/>
    </row>
    <row r="40" spans="1:256">
      <c r="A40" s="112"/>
      <c r="B40" s="117" t="s">
        <v>1380</v>
      </c>
      <c r="C40" s="555" t="s">
        <v>1381</v>
      </c>
      <c r="D40" s="115"/>
      <c r="E40" s="555" t="s">
        <v>1382</v>
      </c>
      <c r="F40" s="116"/>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c r="CH40" s="115"/>
      <c r="CI40" s="115"/>
      <c r="CJ40" s="115"/>
      <c r="CK40" s="115"/>
      <c r="CL40" s="115"/>
      <c r="CM40" s="115"/>
      <c r="CN40" s="115"/>
      <c r="CO40" s="115"/>
      <c r="CP40" s="115"/>
      <c r="CQ40" s="115"/>
      <c r="CR40" s="115"/>
      <c r="CS40" s="115"/>
      <c r="CT40" s="115"/>
      <c r="CU40" s="115"/>
      <c r="CV40" s="115"/>
      <c r="CW40" s="115"/>
      <c r="CX40" s="115"/>
      <c r="CY40" s="115"/>
      <c r="CZ40" s="115"/>
      <c r="DA40" s="115"/>
      <c r="DB40" s="115"/>
      <c r="DC40" s="115"/>
      <c r="DD40" s="115"/>
      <c r="DE40" s="115"/>
      <c r="DF40" s="115"/>
      <c r="DG40" s="115"/>
      <c r="DH40" s="115"/>
      <c r="DI40" s="115"/>
      <c r="DJ40" s="115"/>
      <c r="DK40" s="115"/>
      <c r="DL40" s="115"/>
      <c r="DM40" s="115"/>
      <c r="DN40" s="115"/>
      <c r="DO40" s="115"/>
      <c r="DP40" s="115"/>
      <c r="DQ40" s="115"/>
      <c r="DR40" s="115"/>
      <c r="DS40" s="115"/>
      <c r="DT40" s="115"/>
      <c r="DU40" s="115"/>
      <c r="DV40" s="115"/>
      <c r="DW40" s="115"/>
      <c r="DX40" s="115"/>
      <c r="DY40" s="115"/>
      <c r="DZ40" s="115"/>
      <c r="EA40" s="115"/>
      <c r="EB40" s="115"/>
      <c r="EC40" s="115"/>
      <c r="ED40" s="115"/>
      <c r="EE40" s="115"/>
      <c r="EF40" s="115"/>
      <c r="EG40" s="115"/>
      <c r="EH40" s="115"/>
      <c r="EI40" s="115"/>
      <c r="EJ40" s="115"/>
      <c r="EK40" s="115"/>
      <c r="EL40" s="115"/>
      <c r="EM40" s="115"/>
      <c r="EN40" s="115"/>
      <c r="EO40" s="115"/>
      <c r="EP40" s="115"/>
      <c r="EQ40" s="115"/>
      <c r="ER40" s="115"/>
      <c r="ES40" s="115"/>
      <c r="ET40" s="115"/>
      <c r="EU40" s="115"/>
      <c r="EV40" s="115"/>
      <c r="EW40" s="115"/>
      <c r="EX40" s="115"/>
      <c r="EY40" s="115"/>
      <c r="EZ40" s="115"/>
      <c r="FA40" s="115"/>
      <c r="FB40" s="115"/>
      <c r="FC40" s="115"/>
      <c r="FD40" s="115"/>
      <c r="FE40" s="115"/>
      <c r="FF40" s="115"/>
      <c r="FG40" s="115"/>
      <c r="FH40" s="115"/>
      <c r="FI40" s="115"/>
      <c r="FJ40" s="115"/>
      <c r="FK40" s="115"/>
      <c r="FL40" s="115"/>
      <c r="FM40" s="115"/>
      <c r="FN40" s="115"/>
      <c r="FO40" s="115"/>
      <c r="FP40" s="115"/>
      <c r="FQ40" s="115"/>
      <c r="FR40" s="115"/>
      <c r="FS40" s="115"/>
      <c r="FT40" s="115"/>
      <c r="FU40" s="115"/>
      <c r="FV40" s="115"/>
      <c r="FW40" s="115"/>
      <c r="FX40" s="115"/>
      <c r="FY40" s="115"/>
      <c r="FZ40" s="115"/>
      <c r="GA40" s="115"/>
      <c r="GB40" s="115"/>
      <c r="GC40" s="115"/>
      <c r="GD40" s="115"/>
      <c r="GE40" s="115"/>
      <c r="GF40" s="115"/>
      <c r="GG40" s="115"/>
      <c r="GH40" s="115"/>
      <c r="GI40" s="115"/>
      <c r="GJ40" s="115"/>
      <c r="GK40" s="115"/>
      <c r="GL40" s="115"/>
      <c r="GM40" s="115"/>
      <c r="GN40" s="115"/>
      <c r="GO40" s="115"/>
      <c r="GP40" s="115"/>
      <c r="GQ40" s="115"/>
      <c r="GR40" s="115"/>
      <c r="GS40" s="115"/>
      <c r="GT40" s="115"/>
      <c r="GU40" s="115"/>
      <c r="GV40" s="115"/>
      <c r="GW40" s="115"/>
      <c r="GX40" s="115"/>
      <c r="GY40" s="115"/>
      <c r="GZ40" s="115"/>
      <c r="HA40" s="115"/>
      <c r="HB40" s="115"/>
      <c r="HC40" s="115"/>
      <c r="HD40" s="115"/>
      <c r="HE40" s="115"/>
      <c r="HF40" s="115"/>
      <c r="HG40" s="115"/>
      <c r="HH40" s="115"/>
      <c r="HI40" s="115"/>
      <c r="HJ40" s="115"/>
      <c r="HK40" s="115"/>
      <c r="HL40" s="115"/>
      <c r="HM40" s="115"/>
      <c r="HN40" s="115"/>
      <c r="HO40" s="115"/>
      <c r="HP40" s="115"/>
      <c r="HQ40" s="115"/>
      <c r="HR40" s="115"/>
      <c r="HS40" s="115"/>
      <c r="HT40" s="115"/>
      <c r="HU40" s="115"/>
      <c r="HV40" s="115"/>
      <c r="HW40" s="115"/>
      <c r="HX40" s="115"/>
      <c r="HY40" s="115"/>
      <c r="HZ40" s="115"/>
      <c r="IA40" s="115"/>
      <c r="IB40" s="115"/>
      <c r="IC40" s="115"/>
      <c r="ID40" s="115"/>
      <c r="IE40" s="115"/>
      <c r="IF40" s="115"/>
      <c r="IG40" s="115"/>
      <c r="IH40" s="115"/>
      <c r="II40" s="115"/>
      <c r="IJ40" s="115"/>
      <c r="IK40" s="115"/>
      <c r="IL40" s="115"/>
      <c r="IM40" s="115"/>
      <c r="IN40" s="115"/>
      <c r="IO40" s="115"/>
      <c r="IP40" s="115"/>
      <c r="IQ40" s="115"/>
      <c r="IR40" s="115"/>
      <c r="IS40" s="115"/>
      <c r="IT40" s="115"/>
      <c r="IU40" s="115"/>
      <c r="IV40" s="115"/>
    </row>
    <row r="41" spans="1:256">
      <c r="A41" s="112"/>
      <c r="B41" s="115"/>
      <c r="C41" s="555" t="s">
        <v>1383</v>
      </c>
      <c r="D41" s="115"/>
      <c r="E41" s="555" t="s">
        <v>1384</v>
      </c>
      <c r="F41" s="116"/>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c r="CH41" s="115"/>
      <c r="CI41" s="115"/>
      <c r="CJ41" s="115"/>
      <c r="CK41" s="115"/>
      <c r="CL41" s="115"/>
      <c r="CM41" s="115"/>
      <c r="CN41" s="115"/>
      <c r="CO41" s="115"/>
      <c r="CP41" s="115"/>
      <c r="CQ41" s="115"/>
      <c r="CR41" s="115"/>
      <c r="CS41" s="115"/>
      <c r="CT41" s="115"/>
      <c r="CU41" s="115"/>
      <c r="CV41" s="115"/>
      <c r="CW41" s="115"/>
      <c r="CX41" s="115"/>
      <c r="CY41" s="115"/>
      <c r="CZ41" s="115"/>
      <c r="DA41" s="115"/>
      <c r="DB41" s="115"/>
      <c r="DC41" s="115"/>
      <c r="DD41" s="115"/>
      <c r="DE41" s="115"/>
      <c r="DF41" s="115"/>
      <c r="DG41" s="115"/>
      <c r="DH41" s="115"/>
      <c r="DI41" s="115"/>
      <c r="DJ41" s="115"/>
      <c r="DK41" s="115"/>
      <c r="DL41" s="115"/>
      <c r="DM41" s="115"/>
      <c r="DN41" s="115"/>
      <c r="DO41" s="115"/>
      <c r="DP41" s="115"/>
      <c r="DQ41" s="115"/>
      <c r="DR41" s="115"/>
      <c r="DS41" s="115"/>
      <c r="DT41" s="115"/>
      <c r="DU41" s="115"/>
      <c r="DV41" s="115"/>
      <c r="DW41" s="115"/>
      <c r="DX41" s="115"/>
      <c r="DY41" s="115"/>
      <c r="DZ41" s="115"/>
      <c r="EA41" s="115"/>
      <c r="EB41" s="115"/>
      <c r="EC41" s="115"/>
      <c r="ED41" s="115"/>
      <c r="EE41" s="115"/>
      <c r="EF41" s="115"/>
      <c r="EG41" s="115"/>
      <c r="EH41" s="115"/>
      <c r="EI41" s="115"/>
      <c r="EJ41" s="115"/>
      <c r="EK41" s="115"/>
      <c r="EL41" s="115"/>
      <c r="EM41" s="115"/>
      <c r="EN41" s="115"/>
      <c r="EO41" s="115"/>
      <c r="EP41" s="115"/>
      <c r="EQ41" s="115"/>
      <c r="ER41" s="115"/>
      <c r="ES41" s="115"/>
      <c r="ET41" s="115"/>
      <c r="EU41" s="115"/>
      <c r="EV41" s="115"/>
      <c r="EW41" s="115"/>
      <c r="EX41" s="115"/>
      <c r="EY41" s="115"/>
      <c r="EZ41" s="115"/>
      <c r="FA41" s="115"/>
      <c r="FB41" s="115"/>
      <c r="FC41" s="115"/>
      <c r="FD41" s="115"/>
      <c r="FE41" s="115"/>
      <c r="FF41" s="115"/>
      <c r="FG41" s="115"/>
      <c r="FH41" s="115"/>
      <c r="FI41" s="115"/>
      <c r="FJ41" s="115"/>
      <c r="FK41" s="115"/>
      <c r="FL41" s="115"/>
      <c r="FM41" s="115"/>
      <c r="FN41" s="115"/>
      <c r="FO41" s="115"/>
      <c r="FP41" s="115"/>
      <c r="FQ41" s="115"/>
      <c r="FR41" s="115"/>
      <c r="FS41" s="115"/>
      <c r="FT41" s="115"/>
      <c r="FU41" s="115"/>
      <c r="FV41" s="115"/>
      <c r="FW41" s="115"/>
      <c r="FX41" s="115"/>
      <c r="FY41" s="115"/>
      <c r="FZ41" s="115"/>
      <c r="GA41" s="115"/>
      <c r="GB41" s="115"/>
      <c r="GC41" s="115"/>
      <c r="GD41" s="115"/>
      <c r="GE41" s="115"/>
      <c r="GF41" s="115"/>
      <c r="GG41" s="115"/>
      <c r="GH41" s="115"/>
      <c r="GI41" s="115"/>
      <c r="GJ41" s="115"/>
      <c r="GK41" s="115"/>
      <c r="GL41" s="115"/>
      <c r="GM41" s="115"/>
      <c r="GN41" s="115"/>
      <c r="GO41" s="115"/>
      <c r="GP41" s="115"/>
      <c r="GQ41" s="115"/>
      <c r="GR41" s="115"/>
      <c r="GS41" s="115"/>
      <c r="GT41" s="115"/>
      <c r="GU41" s="115"/>
      <c r="GV41" s="115"/>
      <c r="GW41" s="115"/>
      <c r="GX41" s="115"/>
      <c r="GY41" s="115"/>
      <c r="GZ41" s="115"/>
      <c r="HA41" s="115"/>
      <c r="HB41" s="115"/>
      <c r="HC41" s="115"/>
      <c r="HD41" s="115"/>
      <c r="HE41" s="115"/>
      <c r="HF41" s="115"/>
      <c r="HG41" s="115"/>
      <c r="HH41" s="115"/>
      <c r="HI41" s="115"/>
      <c r="HJ41" s="115"/>
      <c r="HK41" s="115"/>
      <c r="HL41" s="115"/>
      <c r="HM41" s="115"/>
      <c r="HN41" s="115"/>
      <c r="HO41" s="115"/>
      <c r="HP41" s="115"/>
      <c r="HQ41" s="115"/>
      <c r="HR41" s="115"/>
      <c r="HS41" s="115"/>
      <c r="HT41" s="115"/>
      <c r="HU41" s="115"/>
      <c r="HV41" s="115"/>
      <c r="HW41" s="115"/>
      <c r="HX41" s="115"/>
      <c r="HY41" s="115"/>
      <c r="HZ41" s="115"/>
      <c r="IA41" s="115"/>
      <c r="IB41" s="115"/>
      <c r="IC41" s="115"/>
      <c r="ID41" s="115"/>
      <c r="IE41" s="115"/>
      <c r="IF41" s="115"/>
      <c r="IG41" s="115"/>
      <c r="IH41" s="115"/>
      <c r="II41" s="115"/>
      <c r="IJ41" s="115"/>
      <c r="IK41" s="115"/>
      <c r="IL41" s="115"/>
      <c r="IM41" s="115"/>
      <c r="IN41" s="115"/>
      <c r="IO41" s="115"/>
      <c r="IP41" s="115"/>
      <c r="IQ41" s="115"/>
      <c r="IR41" s="115"/>
      <c r="IS41" s="115"/>
      <c r="IT41" s="115"/>
      <c r="IU41" s="115"/>
      <c r="IV41" s="115"/>
    </row>
    <row r="42" spans="1:256">
      <c r="A42" s="112"/>
      <c r="B42" s="115"/>
      <c r="C42" s="555" t="s">
        <v>1385</v>
      </c>
      <c r="D42" s="115"/>
      <c r="E42" s="555" t="s">
        <v>1386</v>
      </c>
      <c r="F42" s="116"/>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c r="BK42" s="115"/>
      <c r="BL42" s="115"/>
      <c r="BM42" s="115"/>
      <c r="BN42" s="115"/>
      <c r="BO42" s="115"/>
      <c r="BP42" s="115"/>
      <c r="BQ42" s="115"/>
      <c r="BR42" s="115"/>
      <c r="BS42" s="115"/>
      <c r="BT42" s="115"/>
      <c r="BU42" s="115"/>
      <c r="BV42" s="115"/>
      <c r="BW42" s="115"/>
      <c r="BX42" s="115"/>
      <c r="BY42" s="115"/>
      <c r="BZ42" s="115"/>
      <c r="CA42" s="115"/>
      <c r="CB42" s="115"/>
      <c r="CC42" s="115"/>
      <c r="CD42" s="115"/>
      <c r="CE42" s="115"/>
      <c r="CF42" s="115"/>
      <c r="CG42" s="115"/>
      <c r="CH42" s="115"/>
      <c r="CI42" s="115"/>
      <c r="CJ42" s="115"/>
      <c r="CK42" s="115"/>
      <c r="CL42" s="115"/>
      <c r="CM42" s="115"/>
      <c r="CN42" s="115"/>
      <c r="CO42" s="115"/>
      <c r="CP42" s="115"/>
      <c r="CQ42" s="115"/>
      <c r="CR42" s="115"/>
      <c r="CS42" s="115"/>
      <c r="CT42" s="115"/>
      <c r="CU42" s="115"/>
      <c r="CV42" s="115"/>
      <c r="CW42" s="115"/>
      <c r="CX42" s="115"/>
      <c r="CY42" s="115"/>
      <c r="CZ42" s="115"/>
      <c r="DA42" s="115"/>
      <c r="DB42" s="115"/>
      <c r="DC42" s="115"/>
      <c r="DD42" s="115"/>
      <c r="DE42" s="115"/>
      <c r="DF42" s="115"/>
      <c r="DG42" s="115"/>
      <c r="DH42" s="115"/>
      <c r="DI42" s="115"/>
      <c r="DJ42" s="115"/>
      <c r="DK42" s="115"/>
      <c r="DL42" s="115"/>
      <c r="DM42" s="115"/>
      <c r="DN42" s="115"/>
      <c r="DO42" s="115"/>
      <c r="DP42" s="115"/>
      <c r="DQ42" s="115"/>
      <c r="DR42" s="115"/>
      <c r="DS42" s="115"/>
      <c r="DT42" s="115"/>
      <c r="DU42" s="115"/>
      <c r="DV42" s="115"/>
      <c r="DW42" s="115"/>
      <c r="DX42" s="115"/>
      <c r="DY42" s="115"/>
      <c r="DZ42" s="115"/>
      <c r="EA42" s="115"/>
      <c r="EB42" s="115"/>
      <c r="EC42" s="115"/>
      <c r="ED42" s="115"/>
      <c r="EE42" s="115"/>
      <c r="EF42" s="115"/>
      <c r="EG42" s="115"/>
      <c r="EH42" s="115"/>
      <c r="EI42" s="115"/>
      <c r="EJ42" s="115"/>
      <c r="EK42" s="115"/>
      <c r="EL42" s="115"/>
      <c r="EM42" s="115"/>
      <c r="EN42" s="115"/>
      <c r="EO42" s="115"/>
      <c r="EP42" s="115"/>
      <c r="EQ42" s="115"/>
      <c r="ER42" s="115"/>
      <c r="ES42" s="115"/>
      <c r="ET42" s="115"/>
      <c r="EU42" s="115"/>
      <c r="EV42" s="115"/>
      <c r="EW42" s="115"/>
      <c r="EX42" s="115"/>
      <c r="EY42" s="115"/>
      <c r="EZ42" s="115"/>
      <c r="FA42" s="115"/>
      <c r="FB42" s="115"/>
      <c r="FC42" s="115"/>
      <c r="FD42" s="115"/>
      <c r="FE42" s="115"/>
      <c r="FF42" s="115"/>
      <c r="FG42" s="115"/>
      <c r="FH42" s="115"/>
      <c r="FI42" s="115"/>
      <c r="FJ42" s="115"/>
      <c r="FK42" s="115"/>
      <c r="FL42" s="115"/>
      <c r="FM42" s="115"/>
      <c r="FN42" s="115"/>
      <c r="FO42" s="115"/>
      <c r="FP42" s="115"/>
      <c r="FQ42" s="115"/>
      <c r="FR42" s="115"/>
      <c r="FS42" s="115"/>
      <c r="FT42" s="115"/>
      <c r="FU42" s="115"/>
      <c r="FV42" s="115"/>
      <c r="FW42" s="115"/>
      <c r="FX42" s="115"/>
      <c r="FY42" s="115"/>
      <c r="FZ42" s="115"/>
      <c r="GA42" s="115"/>
      <c r="GB42" s="115"/>
      <c r="GC42" s="115"/>
      <c r="GD42" s="115"/>
      <c r="GE42" s="115"/>
      <c r="GF42" s="115"/>
      <c r="GG42" s="115"/>
      <c r="GH42" s="115"/>
      <c r="GI42" s="115"/>
      <c r="GJ42" s="115"/>
      <c r="GK42" s="115"/>
      <c r="GL42" s="115"/>
      <c r="GM42" s="115"/>
      <c r="GN42" s="115"/>
      <c r="GO42" s="115"/>
      <c r="GP42" s="115"/>
      <c r="GQ42" s="115"/>
      <c r="GR42" s="115"/>
      <c r="GS42" s="115"/>
      <c r="GT42" s="115"/>
      <c r="GU42" s="115"/>
      <c r="GV42" s="115"/>
      <c r="GW42" s="115"/>
      <c r="GX42" s="115"/>
      <c r="GY42" s="115"/>
      <c r="GZ42" s="115"/>
      <c r="HA42" s="115"/>
      <c r="HB42" s="115"/>
      <c r="HC42" s="115"/>
      <c r="HD42" s="115"/>
      <c r="HE42" s="115"/>
      <c r="HF42" s="115"/>
      <c r="HG42" s="115"/>
      <c r="HH42" s="115"/>
      <c r="HI42" s="115"/>
      <c r="HJ42" s="115"/>
      <c r="HK42" s="115"/>
      <c r="HL42" s="115"/>
      <c r="HM42" s="115"/>
      <c r="HN42" s="115"/>
      <c r="HO42" s="115"/>
      <c r="HP42" s="115"/>
      <c r="HQ42" s="115"/>
      <c r="HR42" s="115"/>
      <c r="HS42" s="115"/>
      <c r="HT42" s="115"/>
      <c r="HU42" s="115"/>
      <c r="HV42" s="115"/>
      <c r="HW42" s="115"/>
      <c r="HX42" s="115"/>
      <c r="HY42" s="115"/>
      <c r="HZ42" s="115"/>
      <c r="IA42" s="115"/>
      <c r="IB42" s="115"/>
      <c r="IC42" s="115"/>
      <c r="ID42" s="115"/>
      <c r="IE42" s="115"/>
      <c r="IF42" s="115"/>
      <c r="IG42" s="115"/>
      <c r="IH42" s="115"/>
      <c r="II42" s="115"/>
      <c r="IJ42" s="115"/>
      <c r="IK42" s="115"/>
      <c r="IL42" s="115"/>
      <c r="IM42" s="115"/>
      <c r="IN42" s="115"/>
      <c r="IO42" s="115"/>
      <c r="IP42" s="115"/>
      <c r="IQ42" s="115"/>
      <c r="IR42" s="115"/>
      <c r="IS42" s="115"/>
      <c r="IT42" s="115"/>
      <c r="IU42" s="115"/>
      <c r="IV42" s="115"/>
    </row>
    <row r="43" spans="1:256">
      <c r="A43" s="112"/>
      <c r="B43" s="115"/>
      <c r="C43" s="555" t="s">
        <v>1387</v>
      </c>
      <c r="D43" s="115"/>
      <c r="E43" s="555" t="s">
        <v>1388</v>
      </c>
      <c r="F43" s="116"/>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115"/>
      <c r="BP43" s="115"/>
      <c r="BQ43" s="115"/>
      <c r="BR43" s="115"/>
      <c r="BS43" s="115"/>
      <c r="BT43" s="115"/>
      <c r="BU43" s="115"/>
      <c r="BV43" s="115"/>
      <c r="BW43" s="115"/>
      <c r="BX43" s="115"/>
      <c r="BY43" s="115"/>
      <c r="BZ43" s="115"/>
      <c r="CA43" s="115"/>
      <c r="CB43" s="115"/>
      <c r="CC43" s="115"/>
      <c r="CD43" s="115"/>
      <c r="CE43" s="115"/>
      <c r="CF43" s="115"/>
      <c r="CG43" s="115"/>
      <c r="CH43" s="115"/>
      <c r="CI43" s="115"/>
      <c r="CJ43" s="115"/>
      <c r="CK43" s="115"/>
      <c r="CL43" s="115"/>
      <c r="CM43" s="115"/>
      <c r="CN43" s="115"/>
      <c r="CO43" s="115"/>
      <c r="CP43" s="115"/>
      <c r="CQ43" s="115"/>
      <c r="CR43" s="115"/>
      <c r="CS43" s="115"/>
      <c r="CT43" s="115"/>
      <c r="CU43" s="115"/>
      <c r="CV43" s="115"/>
      <c r="CW43" s="115"/>
      <c r="CX43" s="115"/>
      <c r="CY43" s="115"/>
      <c r="CZ43" s="115"/>
      <c r="DA43" s="115"/>
      <c r="DB43" s="115"/>
      <c r="DC43" s="115"/>
      <c r="DD43" s="115"/>
      <c r="DE43" s="115"/>
      <c r="DF43" s="115"/>
      <c r="DG43" s="115"/>
      <c r="DH43" s="115"/>
      <c r="DI43" s="115"/>
      <c r="DJ43" s="115"/>
      <c r="DK43" s="115"/>
      <c r="DL43" s="115"/>
      <c r="DM43" s="115"/>
      <c r="DN43" s="115"/>
      <c r="DO43" s="115"/>
      <c r="DP43" s="115"/>
      <c r="DQ43" s="115"/>
      <c r="DR43" s="115"/>
      <c r="DS43" s="115"/>
      <c r="DT43" s="115"/>
      <c r="DU43" s="115"/>
      <c r="DV43" s="115"/>
      <c r="DW43" s="115"/>
      <c r="DX43" s="115"/>
      <c r="DY43" s="115"/>
      <c r="DZ43" s="115"/>
      <c r="EA43" s="115"/>
      <c r="EB43" s="115"/>
      <c r="EC43" s="115"/>
      <c r="ED43" s="115"/>
      <c r="EE43" s="115"/>
      <c r="EF43" s="115"/>
      <c r="EG43" s="115"/>
      <c r="EH43" s="115"/>
      <c r="EI43" s="115"/>
      <c r="EJ43" s="115"/>
      <c r="EK43" s="115"/>
      <c r="EL43" s="115"/>
      <c r="EM43" s="115"/>
      <c r="EN43" s="115"/>
      <c r="EO43" s="115"/>
      <c r="EP43" s="115"/>
      <c r="EQ43" s="115"/>
      <c r="ER43" s="115"/>
      <c r="ES43" s="115"/>
      <c r="ET43" s="115"/>
      <c r="EU43" s="115"/>
      <c r="EV43" s="115"/>
      <c r="EW43" s="115"/>
      <c r="EX43" s="115"/>
      <c r="EY43" s="115"/>
      <c r="EZ43" s="115"/>
      <c r="FA43" s="115"/>
      <c r="FB43" s="115"/>
      <c r="FC43" s="115"/>
      <c r="FD43" s="115"/>
      <c r="FE43" s="115"/>
      <c r="FF43" s="115"/>
      <c r="FG43" s="115"/>
      <c r="FH43" s="115"/>
      <c r="FI43" s="115"/>
      <c r="FJ43" s="115"/>
      <c r="FK43" s="115"/>
      <c r="FL43" s="115"/>
      <c r="FM43" s="115"/>
      <c r="FN43" s="115"/>
      <c r="FO43" s="115"/>
      <c r="FP43" s="115"/>
      <c r="FQ43" s="115"/>
      <c r="FR43" s="115"/>
      <c r="FS43" s="115"/>
      <c r="FT43" s="115"/>
      <c r="FU43" s="115"/>
      <c r="FV43" s="115"/>
      <c r="FW43" s="115"/>
      <c r="FX43" s="115"/>
      <c r="FY43" s="115"/>
      <c r="FZ43" s="115"/>
      <c r="GA43" s="115"/>
      <c r="GB43" s="115"/>
      <c r="GC43" s="115"/>
      <c r="GD43" s="115"/>
      <c r="GE43" s="115"/>
      <c r="GF43" s="115"/>
      <c r="GG43" s="115"/>
      <c r="GH43" s="115"/>
      <c r="GI43" s="115"/>
      <c r="GJ43" s="115"/>
      <c r="GK43" s="115"/>
      <c r="GL43" s="115"/>
      <c r="GM43" s="115"/>
      <c r="GN43" s="115"/>
      <c r="GO43" s="115"/>
      <c r="GP43" s="115"/>
      <c r="GQ43" s="115"/>
      <c r="GR43" s="115"/>
      <c r="GS43" s="115"/>
      <c r="GT43" s="115"/>
      <c r="GU43" s="115"/>
      <c r="GV43" s="115"/>
      <c r="GW43" s="115"/>
      <c r="GX43" s="115"/>
      <c r="GY43" s="115"/>
      <c r="GZ43" s="115"/>
      <c r="HA43" s="115"/>
      <c r="HB43" s="115"/>
      <c r="HC43" s="115"/>
      <c r="HD43" s="115"/>
      <c r="HE43" s="115"/>
      <c r="HF43" s="115"/>
      <c r="HG43" s="115"/>
      <c r="HH43" s="115"/>
      <c r="HI43" s="115"/>
      <c r="HJ43" s="115"/>
      <c r="HK43" s="115"/>
      <c r="HL43" s="115"/>
      <c r="HM43" s="115"/>
      <c r="HN43" s="115"/>
      <c r="HO43" s="115"/>
      <c r="HP43" s="115"/>
      <c r="HQ43" s="115"/>
      <c r="HR43" s="115"/>
      <c r="HS43" s="115"/>
      <c r="HT43" s="115"/>
      <c r="HU43" s="115"/>
      <c r="HV43" s="115"/>
      <c r="HW43" s="115"/>
      <c r="HX43" s="115"/>
      <c r="HY43" s="115"/>
      <c r="HZ43" s="115"/>
      <c r="IA43" s="115"/>
      <c r="IB43" s="115"/>
      <c r="IC43" s="115"/>
      <c r="ID43" s="115"/>
      <c r="IE43" s="115"/>
      <c r="IF43" s="115"/>
      <c r="IG43" s="115"/>
      <c r="IH43" s="115"/>
      <c r="II43" s="115"/>
      <c r="IJ43" s="115"/>
      <c r="IK43" s="115"/>
      <c r="IL43" s="115"/>
      <c r="IM43" s="115"/>
      <c r="IN43" s="115"/>
      <c r="IO43" s="115"/>
      <c r="IP43" s="115"/>
      <c r="IQ43" s="115"/>
      <c r="IR43" s="115"/>
      <c r="IS43" s="115"/>
      <c r="IT43" s="115"/>
      <c r="IU43" s="115"/>
      <c r="IV43" s="115"/>
    </row>
    <row r="44" spans="1:256">
      <c r="A44" s="112"/>
      <c r="B44" s="115"/>
      <c r="C44" s="555" t="s">
        <v>1389</v>
      </c>
      <c r="D44" s="115"/>
      <c r="E44" s="555" t="s">
        <v>1390</v>
      </c>
      <c r="F44" s="116"/>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115"/>
      <c r="BX44" s="115"/>
      <c r="BY44" s="115"/>
      <c r="BZ44" s="115"/>
      <c r="CA44" s="115"/>
      <c r="CB44" s="115"/>
      <c r="CC44" s="115"/>
      <c r="CD44" s="115"/>
      <c r="CE44" s="115"/>
      <c r="CF44" s="115"/>
      <c r="CG44" s="115"/>
      <c r="CH44" s="115"/>
      <c r="CI44" s="115"/>
      <c r="CJ44" s="115"/>
      <c r="CK44" s="115"/>
      <c r="CL44" s="115"/>
      <c r="CM44" s="115"/>
      <c r="CN44" s="115"/>
      <c r="CO44" s="115"/>
      <c r="CP44" s="115"/>
      <c r="CQ44" s="115"/>
      <c r="CR44" s="115"/>
      <c r="CS44" s="115"/>
      <c r="CT44" s="115"/>
      <c r="CU44" s="115"/>
      <c r="CV44" s="115"/>
      <c r="CW44" s="115"/>
      <c r="CX44" s="115"/>
      <c r="CY44" s="115"/>
      <c r="CZ44" s="115"/>
      <c r="DA44" s="115"/>
      <c r="DB44" s="115"/>
      <c r="DC44" s="115"/>
      <c r="DD44" s="115"/>
      <c r="DE44" s="115"/>
      <c r="DF44" s="115"/>
      <c r="DG44" s="115"/>
      <c r="DH44" s="115"/>
      <c r="DI44" s="115"/>
      <c r="DJ44" s="115"/>
      <c r="DK44" s="115"/>
      <c r="DL44" s="115"/>
      <c r="DM44" s="115"/>
      <c r="DN44" s="115"/>
      <c r="DO44" s="115"/>
      <c r="DP44" s="115"/>
      <c r="DQ44" s="115"/>
      <c r="DR44" s="115"/>
      <c r="DS44" s="115"/>
      <c r="DT44" s="115"/>
      <c r="DU44" s="115"/>
      <c r="DV44" s="115"/>
      <c r="DW44" s="115"/>
      <c r="DX44" s="115"/>
      <c r="DY44" s="115"/>
      <c r="DZ44" s="115"/>
      <c r="EA44" s="115"/>
      <c r="EB44" s="115"/>
      <c r="EC44" s="115"/>
      <c r="ED44" s="115"/>
      <c r="EE44" s="115"/>
      <c r="EF44" s="115"/>
      <c r="EG44" s="115"/>
      <c r="EH44" s="115"/>
      <c r="EI44" s="115"/>
      <c r="EJ44" s="115"/>
      <c r="EK44" s="115"/>
      <c r="EL44" s="115"/>
      <c r="EM44" s="115"/>
      <c r="EN44" s="115"/>
      <c r="EO44" s="115"/>
      <c r="EP44" s="115"/>
      <c r="EQ44" s="115"/>
      <c r="ER44" s="115"/>
      <c r="ES44" s="115"/>
      <c r="ET44" s="115"/>
      <c r="EU44" s="115"/>
      <c r="EV44" s="115"/>
      <c r="EW44" s="115"/>
      <c r="EX44" s="115"/>
      <c r="EY44" s="115"/>
      <c r="EZ44" s="115"/>
      <c r="FA44" s="115"/>
      <c r="FB44" s="115"/>
      <c r="FC44" s="115"/>
      <c r="FD44" s="115"/>
      <c r="FE44" s="115"/>
      <c r="FF44" s="115"/>
      <c r="FG44" s="115"/>
      <c r="FH44" s="115"/>
      <c r="FI44" s="115"/>
      <c r="FJ44" s="115"/>
      <c r="FK44" s="115"/>
      <c r="FL44" s="115"/>
      <c r="FM44" s="115"/>
      <c r="FN44" s="115"/>
      <c r="FO44" s="115"/>
      <c r="FP44" s="115"/>
      <c r="FQ44" s="115"/>
      <c r="FR44" s="115"/>
      <c r="FS44" s="115"/>
      <c r="FT44" s="115"/>
      <c r="FU44" s="115"/>
      <c r="FV44" s="115"/>
      <c r="FW44" s="115"/>
      <c r="FX44" s="115"/>
      <c r="FY44" s="115"/>
      <c r="FZ44" s="115"/>
      <c r="GA44" s="115"/>
      <c r="GB44" s="115"/>
      <c r="GC44" s="115"/>
      <c r="GD44" s="115"/>
      <c r="GE44" s="115"/>
      <c r="GF44" s="115"/>
      <c r="GG44" s="115"/>
      <c r="GH44" s="115"/>
      <c r="GI44" s="115"/>
      <c r="GJ44" s="115"/>
      <c r="GK44" s="115"/>
      <c r="GL44" s="115"/>
      <c r="GM44" s="115"/>
      <c r="GN44" s="115"/>
      <c r="GO44" s="115"/>
      <c r="GP44" s="115"/>
      <c r="GQ44" s="115"/>
      <c r="GR44" s="115"/>
      <c r="GS44" s="115"/>
      <c r="GT44" s="115"/>
      <c r="GU44" s="115"/>
      <c r="GV44" s="115"/>
      <c r="GW44" s="115"/>
      <c r="GX44" s="115"/>
      <c r="GY44" s="115"/>
      <c r="GZ44" s="115"/>
      <c r="HA44" s="115"/>
      <c r="HB44" s="115"/>
      <c r="HC44" s="115"/>
      <c r="HD44" s="115"/>
      <c r="HE44" s="115"/>
      <c r="HF44" s="115"/>
      <c r="HG44" s="115"/>
      <c r="HH44" s="115"/>
      <c r="HI44" s="115"/>
      <c r="HJ44" s="115"/>
      <c r="HK44" s="115"/>
      <c r="HL44" s="115"/>
      <c r="HM44" s="115"/>
      <c r="HN44" s="115"/>
      <c r="HO44" s="115"/>
      <c r="HP44" s="115"/>
      <c r="HQ44" s="115"/>
      <c r="HR44" s="115"/>
      <c r="HS44" s="115"/>
      <c r="HT44" s="115"/>
      <c r="HU44" s="115"/>
      <c r="HV44" s="115"/>
      <c r="HW44" s="115"/>
      <c r="HX44" s="115"/>
      <c r="HY44" s="115"/>
      <c r="HZ44" s="115"/>
      <c r="IA44" s="115"/>
      <c r="IB44" s="115"/>
      <c r="IC44" s="115"/>
      <c r="ID44" s="115"/>
      <c r="IE44" s="115"/>
      <c r="IF44" s="115"/>
      <c r="IG44" s="115"/>
      <c r="IH44" s="115"/>
      <c r="II44" s="115"/>
      <c r="IJ44" s="115"/>
      <c r="IK44" s="115"/>
      <c r="IL44" s="115"/>
      <c r="IM44" s="115"/>
      <c r="IN44" s="115"/>
      <c r="IO44" s="115"/>
      <c r="IP44" s="115"/>
      <c r="IQ44" s="115"/>
      <c r="IR44" s="115"/>
      <c r="IS44" s="115"/>
      <c r="IT44" s="115"/>
      <c r="IU44" s="115"/>
      <c r="IV44" s="115"/>
    </row>
    <row r="45" spans="1:256">
      <c r="A45" s="112"/>
      <c r="B45" s="115"/>
      <c r="C45" s="555" t="s">
        <v>1391</v>
      </c>
      <c r="D45" s="115"/>
      <c r="E45" s="555" t="s">
        <v>1392</v>
      </c>
      <c r="F45" s="116"/>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5"/>
      <c r="BS45" s="115"/>
      <c r="BT45" s="115"/>
      <c r="BU45" s="115"/>
      <c r="BV45" s="115"/>
      <c r="BW45" s="115"/>
      <c r="BX45" s="115"/>
      <c r="BY45" s="115"/>
      <c r="BZ45" s="115"/>
      <c r="CA45" s="115"/>
      <c r="CB45" s="115"/>
      <c r="CC45" s="115"/>
      <c r="CD45" s="115"/>
      <c r="CE45" s="115"/>
      <c r="CF45" s="115"/>
      <c r="CG45" s="115"/>
      <c r="CH45" s="115"/>
      <c r="CI45" s="115"/>
      <c r="CJ45" s="115"/>
      <c r="CK45" s="115"/>
      <c r="CL45" s="115"/>
      <c r="CM45" s="115"/>
      <c r="CN45" s="115"/>
      <c r="CO45" s="115"/>
      <c r="CP45" s="115"/>
      <c r="CQ45" s="115"/>
      <c r="CR45" s="115"/>
      <c r="CS45" s="115"/>
      <c r="CT45" s="115"/>
      <c r="CU45" s="115"/>
      <c r="CV45" s="115"/>
      <c r="CW45" s="115"/>
      <c r="CX45" s="115"/>
      <c r="CY45" s="115"/>
      <c r="CZ45" s="115"/>
      <c r="DA45" s="115"/>
      <c r="DB45" s="115"/>
      <c r="DC45" s="115"/>
      <c r="DD45" s="115"/>
      <c r="DE45" s="115"/>
      <c r="DF45" s="115"/>
      <c r="DG45" s="115"/>
      <c r="DH45" s="115"/>
      <c r="DI45" s="115"/>
      <c r="DJ45" s="115"/>
      <c r="DK45" s="115"/>
      <c r="DL45" s="115"/>
      <c r="DM45" s="115"/>
      <c r="DN45" s="115"/>
      <c r="DO45" s="115"/>
      <c r="DP45" s="115"/>
      <c r="DQ45" s="115"/>
      <c r="DR45" s="115"/>
      <c r="DS45" s="115"/>
      <c r="DT45" s="115"/>
      <c r="DU45" s="115"/>
      <c r="DV45" s="115"/>
      <c r="DW45" s="115"/>
      <c r="DX45" s="115"/>
      <c r="DY45" s="115"/>
      <c r="DZ45" s="115"/>
      <c r="EA45" s="115"/>
      <c r="EB45" s="115"/>
      <c r="EC45" s="115"/>
      <c r="ED45" s="115"/>
      <c r="EE45" s="115"/>
      <c r="EF45" s="115"/>
      <c r="EG45" s="115"/>
      <c r="EH45" s="115"/>
      <c r="EI45" s="115"/>
      <c r="EJ45" s="115"/>
      <c r="EK45" s="115"/>
      <c r="EL45" s="115"/>
      <c r="EM45" s="115"/>
      <c r="EN45" s="115"/>
      <c r="EO45" s="115"/>
      <c r="EP45" s="115"/>
      <c r="EQ45" s="115"/>
      <c r="ER45" s="115"/>
      <c r="ES45" s="115"/>
      <c r="ET45" s="115"/>
      <c r="EU45" s="115"/>
      <c r="EV45" s="115"/>
      <c r="EW45" s="115"/>
      <c r="EX45" s="115"/>
      <c r="EY45" s="115"/>
      <c r="EZ45" s="115"/>
      <c r="FA45" s="115"/>
      <c r="FB45" s="115"/>
      <c r="FC45" s="115"/>
      <c r="FD45" s="115"/>
      <c r="FE45" s="115"/>
      <c r="FF45" s="115"/>
      <c r="FG45" s="115"/>
      <c r="FH45" s="115"/>
      <c r="FI45" s="115"/>
      <c r="FJ45" s="115"/>
      <c r="FK45" s="115"/>
      <c r="FL45" s="115"/>
      <c r="FM45" s="115"/>
      <c r="FN45" s="115"/>
      <c r="FO45" s="115"/>
      <c r="FP45" s="115"/>
      <c r="FQ45" s="115"/>
      <c r="FR45" s="115"/>
      <c r="FS45" s="115"/>
      <c r="FT45" s="115"/>
      <c r="FU45" s="115"/>
      <c r="FV45" s="115"/>
      <c r="FW45" s="115"/>
      <c r="FX45" s="115"/>
      <c r="FY45" s="115"/>
      <c r="FZ45" s="115"/>
      <c r="GA45" s="115"/>
      <c r="GB45" s="115"/>
      <c r="GC45" s="115"/>
      <c r="GD45" s="115"/>
      <c r="GE45" s="115"/>
      <c r="GF45" s="115"/>
      <c r="GG45" s="115"/>
      <c r="GH45" s="115"/>
      <c r="GI45" s="115"/>
      <c r="GJ45" s="115"/>
      <c r="GK45" s="115"/>
      <c r="GL45" s="115"/>
      <c r="GM45" s="115"/>
      <c r="GN45" s="115"/>
      <c r="GO45" s="115"/>
      <c r="GP45" s="115"/>
      <c r="GQ45" s="115"/>
      <c r="GR45" s="115"/>
      <c r="GS45" s="115"/>
      <c r="GT45" s="115"/>
      <c r="GU45" s="115"/>
      <c r="GV45" s="115"/>
      <c r="GW45" s="115"/>
      <c r="GX45" s="115"/>
      <c r="GY45" s="115"/>
      <c r="GZ45" s="115"/>
      <c r="HA45" s="115"/>
      <c r="HB45" s="115"/>
      <c r="HC45" s="115"/>
      <c r="HD45" s="115"/>
      <c r="HE45" s="115"/>
      <c r="HF45" s="115"/>
      <c r="HG45" s="115"/>
      <c r="HH45" s="115"/>
      <c r="HI45" s="115"/>
      <c r="HJ45" s="115"/>
      <c r="HK45" s="115"/>
      <c r="HL45" s="115"/>
      <c r="HM45" s="115"/>
      <c r="HN45" s="115"/>
      <c r="HO45" s="115"/>
      <c r="HP45" s="115"/>
      <c r="HQ45" s="115"/>
      <c r="HR45" s="115"/>
      <c r="HS45" s="115"/>
      <c r="HT45" s="115"/>
      <c r="HU45" s="115"/>
      <c r="HV45" s="115"/>
      <c r="HW45" s="115"/>
      <c r="HX45" s="115"/>
      <c r="HY45" s="115"/>
      <c r="HZ45" s="115"/>
      <c r="IA45" s="115"/>
      <c r="IB45" s="115"/>
      <c r="IC45" s="115"/>
      <c r="ID45" s="115"/>
      <c r="IE45" s="115"/>
      <c r="IF45" s="115"/>
      <c r="IG45" s="115"/>
      <c r="IH45" s="115"/>
      <c r="II45" s="115"/>
      <c r="IJ45" s="115"/>
      <c r="IK45" s="115"/>
      <c r="IL45" s="115"/>
      <c r="IM45" s="115"/>
      <c r="IN45" s="115"/>
      <c r="IO45" s="115"/>
      <c r="IP45" s="115"/>
      <c r="IQ45" s="115"/>
      <c r="IR45" s="115"/>
      <c r="IS45" s="115"/>
      <c r="IT45" s="115"/>
      <c r="IU45" s="115"/>
      <c r="IV45" s="115"/>
    </row>
    <row r="46" spans="1:256">
      <c r="A46" s="112"/>
      <c r="B46" s="115"/>
      <c r="C46" s="555" t="s">
        <v>1393</v>
      </c>
      <c r="D46" s="118" t="s">
        <v>716</v>
      </c>
      <c r="E46" s="555"/>
      <c r="F46" s="116"/>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c r="BE46" s="115"/>
      <c r="BF46" s="115"/>
      <c r="BG46" s="115"/>
      <c r="BH46" s="115"/>
      <c r="BI46" s="115"/>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c r="CH46" s="115"/>
      <c r="CI46" s="115"/>
      <c r="CJ46" s="115"/>
      <c r="CK46" s="115"/>
      <c r="CL46" s="115"/>
      <c r="CM46" s="115"/>
      <c r="CN46" s="115"/>
      <c r="CO46" s="115"/>
      <c r="CP46" s="115"/>
      <c r="CQ46" s="115"/>
      <c r="CR46" s="115"/>
      <c r="CS46" s="115"/>
      <c r="CT46" s="115"/>
      <c r="CU46" s="115"/>
      <c r="CV46" s="115"/>
      <c r="CW46" s="115"/>
      <c r="CX46" s="115"/>
      <c r="CY46" s="115"/>
      <c r="CZ46" s="115"/>
      <c r="DA46" s="115"/>
      <c r="DB46" s="115"/>
      <c r="DC46" s="115"/>
      <c r="DD46" s="115"/>
      <c r="DE46" s="115"/>
      <c r="DF46" s="115"/>
      <c r="DG46" s="115"/>
      <c r="DH46" s="115"/>
      <c r="DI46" s="115"/>
      <c r="DJ46" s="115"/>
      <c r="DK46" s="115"/>
      <c r="DL46" s="115"/>
      <c r="DM46" s="115"/>
      <c r="DN46" s="115"/>
      <c r="DO46" s="115"/>
      <c r="DP46" s="115"/>
      <c r="DQ46" s="115"/>
      <c r="DR46" s="115"/>
      <c r="DS46" s="115"/>
      <c r="DT46" s="115"/>
      <c r="DU46" s="115"/>
      <c r="DV46" s="115"/>
      <c r="DW46" s="115"/>
      <c r="DX46" s="115"/>
      <c r="DY46" s="115"/>
      <c r="DZ46" s="115"/>
      <c r="EA46" s="115"/>
      <c r="EB46" s="115"/>
      <c r="EC46" s="115"/>
      <c r="ED46" s="115"/>
      <c r="EE46" s="115"/>
      <c r="EF46" s="115"/>
      <c r="EG46" s="115"/>
      <c r="EH46" s="115"/>
      <c r="EI46" s="115"/>
      <c r="EJ46" s="115"/>
      <c r="EK46" s="115"/>
      <c r="EL46" s="115"/>
      <c r="EM46" s="115"/>
      <c r="EN46" s="115"/>
      <c r="EO46" s="115"/>
      <c r="EP46" s="115"/>
      <c r="EQ46" s="115"/>
      <c r="ER46" s="115"/>
      <c r="ES46" s="115"/>
      <c r="ET46" s="115"/>
      <c r="EU46" s="115"/>
      <c r="EV46" s="115"/>
      <c r="EW46" s="115"/>
      <c r="EX46" s="115"/>
      <c r="EY46" s="115"/>
      <c r="EZ46" s="115"/>
      <c r="FA46" s="115"/>
      <c r="FB46" s="115"/>
      <c r="FC46" s="115"/>
      <c r="FD46" s="115"/>
      <c r="FE46" s="115"/>
      <c r="FF46" s="115"/>
      <c r="FG46" s="115"/>
      <c r="FH46" s="115"/>
      <c r="FI46" s="115"/>
      <c r="FJ46" s="115"/>
      <c r="FK46" s="115"/>
      <c r="FL46" s="115"/>
      <c r="FM46" s="115"/>
      <c r="FN46" s="115"/>
      <c r="FO46" s="115"/>
      <c r="FP46" s="115"/>
      <c r="FQ46" s="115"/>
      <c r="FR46" s="115"/>
      <c r="FS46" s="115"/>
      <c r="FT46" s="115"/>
      <c r="FU46" s="115"/>
      <c r="FV46" s="115"/>
      <c r="FW46" s="115"/>
      <c r="FX46" s="115"/>
      <c r="FY46" s="115"/>
      <c r="FZ46" s="115"/>
      <c r="GA46" s="115"/>
      <c r="GB46" s="115"/>
      <c r="GC46" s="115"/>
      <c r="GD46" s="115"/>
      <c r="GE46" s="115"/>
      <c r="GF46" s="115"/>
      <c r="GG46" s="115"/>
      <c r="GH46" s="115"/>
      <c r="GI46" s="115"/>
      <c r="GJ46" s="115"/>
      <c r="GK46" s="115"/>
      <c r="GL46" s="115"/>
      <c r="GM46" s="115"/>
      <c r="GN46" s="115"/>
      <c r="GO46" s="115"/>
      <c r="GP46" s="115"/>
      <c r="GQ46" s="115"/>
      <c r="GR46" s="115"/>
      <c r="GS46" s="115"/>
      <c r="GT46" s="115"/>
      <c r="GU46" s="115"/>
      <c r="GV46" s="115"/>
      <c r="GW46" s="115"/>
      <c r="GX46" s="115"/>
      <c r="GY46" s="115"/>
      <c r="GZ46" s="115"/>
      <c r="HA46" s="115"/>
      <c r="HB46" s="115"/>
      <c r="HC46" s="115"/>
      <c r="HD46" s="115"/>
      <c r="HE46" s="115"/>
      <c r="HF46" s="115"/>
      <c r="HG46" s="115"/>
      <c r="HH46" s="115"/>
      <c r="HI46" s="115"/>
      <c r="HJ46" s="115"/>
      <c r="HK46" s="115"/>
      <c r="HL46" s="115"/>
      <c r="HM46" s="115"/>
      <c r="HN46" s="115"/>
      <c r="HO46" s="115"/>
      <c r="HP46" s="115"/>
      <c r="HQ46" s="115"/>
      <c r="HR46" s="115"/>
      <c r="HS46" s="115"/>
      <c r="HT46" s="115"/>
      <c r="HU46" s="115"/>
      <c r="HV46" s="115"/>
      <c r="HW46" s="115"/>
      <c r="HX46" s="115"/>
      <c r="HY46" s="115"/>
      <c r="HZ46" s="115"/>
      <c r="IA46" s="115"/>
      <c r="IB46" s="115"/>
      <c r="IC46" s="115"/>
      <c r="ID46" s="115"/>
      <c r="IE46" s="115"/>
      <c r="IF46" s="115"/>
      <c r="IG46" s="115"/>
      <c r="IH46" s="115"/>
      <c r="II46" s="115"/>
      <c r="IJ46" s="115"/>
      <c r="IK46" s="115"/>
      <c r="IL46" s="115"/>
      <c r="IM46" s="115"/>
      <c r="IN46" s="115"/>
      <c r="IO46" s="115"/>
      <c r="IP46" s="115"/>
      <c r="IQ46" s="115"/>
      <c r="IR46" s="115"/>
      <c r="IS46" s="115"/>
      <c r="IT46" s="115"/>
      <c r="IU46" s="115"/>
      <c r="IV46" s="115"/>
    </row>
    <row r="47" spans="1:256">
      <c r="A47" s="112"/>
      <c r="B47" s="115"/>
      <c r="C47" s="555" t="s">
        <v>1394</v>
      </c>
      <c r="D47" s="117" t="s">
        <v>1395</v>
      </c>
      <c r="E47" s="555" t="s">
        <v>1396</v>
      </c>
      <c r="F47" s="116"/>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115"/>
      <c r="BX47" s="115"/>
      <c r="BY47" s="115"/>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5"/>
      <c r="DJ47" s="115"/>
      <c r="DK47" s="115"/>
      <c r="DL47" s="115"/>
      <c r="DM47" s="115"/>
      <c r="DN47" s="115"/>
      <c r="DO47" s="115"/>
      <c r="DP47" s="115"/>
      <c r="DQ47" s="115"/>
      <c r="DR47" s="115"/>
      <c r="DS47" s="115"/>
      <c r="DT47" s="115"/>
      <c r="DU47" s="115"/>
      <c r="DV47" s="115"/>
      <c r="DW47" s="115"/>
      <c r="DX47" s="115"/>
      <c r="DY47" s="115"/>
      <c r="DZ47" s="115"/>
      <c r="EA47" s="115"/>
      <c r="EB47" s="115"/>
      <c r="EC47" s="115"/>
      <c r="ED47" s="115"/>
      <c r="EE47" s="115"/>
      <c r="EF47" s="115"/>
      <c r="EG47" s="115"/>
      <c r="EH47" s="115"/>
      <c r="EI47" s="115"/>
      <c r="EJ47" s="115"/>
      <c r="EK47" s="115"/>
      <c r="EL47" s="115"/>
      <c r="EM47" s="115"/>
      <c r="EN47" s="115"/>
      <c r="EO47" s="115"/>
      <c r="EP47" s="115"/>
      <c r="EQ47" s="115"/>
      <c r="ER47" s="115"/>
      <c r="ES47" s="115"/>
      <c r="ET47" s="115"/>
      <c r="EU47" s="115"/>
      <c r="EV47" s="115"/>
      <c r="EW47" s="115"/>
      <c r="EX47" s="115"/>
      <c r="EY47" s="115"/>
      <c r="EZ47" s="115"/>
      <c r="FA47" s="115"/>
      <c r="FB47" s="115"/>
      <c r="FC47" s="115"/>
      <c r="FD47" s="115"/>
      <c r="FE47" s="115"/>
      <c r="FF47" s="115"/>
      <c r="FG47" s="115"/>
      <c r="FH47" s="115"/>
      <c r="FI47" s="115"/>
      <c r="FJ47" s="115"/>
      <c r="FK47" s="115"/>
      <c r="FL47" s="115"/>
      <c r="FM47" s="115"/>
      <c r="FN47" s="115"/>
      <c r="FO47" s="115"/>
      <c r="FP47" s="115"/>
      <c r="FQ47" s="115"/>
      <c r="FR47" s="115"/>
      <c r="FS47" s="115"/>
      <c r="FT47" s="115"/>
      <c r="FU47" s="115"/>
      <c r="FV47" s="115"/>
      <c r="FW47" s="115"/>
      <c r="FX47" s="115"/>
      <c r="FY47" s="115"/>
      <c r="FZ47" s="115"/>
      <c r="GA47" s="115"/>
      <c r="GB47" s="115"/>
      <c r="GC47" s="115"/>
      <c r="GD47" s="115"/>
      <c r="GE47" s="115"/>
      <c r="GF47" s="115"/>
      <c r="GG47" s="115"/>
      <c r="GH47" s="115"/>
      <c r="GI47" s="115"/>
      <c r="GJ47" s="115"/>
      <c r="GK47" s="115"/>
      <c r="GL47" s="115"/>
      <c r="GM47" s="115"/>
      <c r="GN47" s="115"/>
      <c r="GO47" s="115"/>
      <c r="GP47" s="115"/>
      <c r="GQ47" s="115"/>
      <c r="GR47" s="115"/>
      <c r="GS47" s="115"/>
      <c r="GT47" s="115"/>
      <c r="GU47" s="115"/>
      <c r="GV47" s="115"/>
      <c r="GW47" s="115"/>
      <c r="GX47" s="115"/>
      <c r="GY47" s="115"/>
      <c r="GZ47" s="115"/>
      <c r="HA47" s="115"/>
      <c r="HB47" s="115"/>
      <c r="HC47" s="115"/>
      <c r="HD47" s="115"/>
      <c r="HE47" s="115"/>
      <c r="HF47" s="115"/>
      <c r="HG47" s="115"/>
      <c r="HH47" s="115"/>
      <c r="HI47" s="115"/>
      <c r="HJ47" s="115"/>
      <c r="HK47" s="115"/>
      <c r="HL47" s="115"/>
      <c r="HM47" s="115"/>
      <c r="HN47" s="115"/>
      <c r="HO47" s="115"/>
      <c r="HP47" s="115"/>
      <c r="HQ47" s="115"/>
      <c r="HR47" s="115"/>
      <c r="HS47" s="115"/>
      <c r="HT47" s="115"/>
      <c r="HU47" s="115"/>
      <c r="HV47" s="115"/>
      <c r="HW47" s="115"/>
      <c r="HX47" s="115"/>
      <c r="HY47" s="115"/>
      <c r="HZ47" s="115"/>
      <c r="IA47" s="115"/>
      <c r="IB47" s="115"/>
      <c r="IC47" s="115"/>
      <c r="ID47" s="115"/>
      <c r="IE47" s="115"/>
      <c r="IF47" s="115"/>
      <c r="IG47" s="115"/>
      <c r="IH47" s="115"/>
      <c r="II47" s="115"/>
      <c r="IJ47" s="115"/>
      <c r="IK47" s="115"/>
      <c r="IL47" s="115"/>
      <c r="IM47" s="115"/>
      <c r="IN47" s="115"/>
      <c r="IO47" s="115"/>
      <c r="IP47" s="115"/>
      <c r="IQ47" s="115"/>
      <c r="IR47" s="115"/>
      <c r="IS47" s="115"/>
      <c r="IT47" s="115"/>
      <c r="IU47" s="115"/>
      <c r="IV47" s="115"/>
    </row>
    <row r="48" spans="1:256">
      <c r="A48" s="112"/>
      <c r="B48" s="115"/>
      <c r="C48" s="555" t="s">
        <v>1397</v>
      </c>
      <c r="D48" s="115"/>
      <c r="E48" s="555" t="s">
        <v>1398</v>
      </c>
      <c r="F48" s="116"/>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c r="BE48" s="115"/>
      <c r="BF48" s="115"/>
      <c r="BG48" s="115"/>
      <c r="BH48" s="115"/>
      <c r="BI48" s="115"/>
      <c r="BJ48" s="115"/>
      <c r="BK48" s="115"/>
      <c r="BL48" s="115"/>
      <c r="BM48" s="115"/>
      <c r="BN48" s="115"/>
      <c r="BO48" s="115"/>
      <c r="BP48" s="115"/>
      <c r="BQ48" s="115"/>
      <c r="BR48" s="115"/>
      <c r="BS48" s="115"/>
      <c r="BT48" s="115"/>
      <c r="BU48" s="115"/>
      <c r="BV48" s="115"/>
      <c r="BW48" s="115"/>
      <c r="BX48" s="115"/>
      <c r="BY48" s="115"/>
      <c r="BZ48" s="115"/>
      <c r="CA48" s="115"/>
      <c r="CB48" s="115"/>
      <c r="CC48" s="115"/>
      <c r="CD48" s="115"/>
      <c r="CE48" s="115"/>
      <c r="CF48" s="115"/>
      <c r="CG48" s="115"/>
      <c r="CH48" s="115"/>
      <c r="CI48" s="115"/>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115"/>
      <c r="DJ48" s="115"/>
      <c r="DK48" s="115"/>
      <c r="DL48" s="115"/>
      <c r="DM48" s="115"/>
      <c r="DN48" s="115"/>
      <c r="DO48" s="115"/>
      <c r="DP48" s="115"/>
      <c r="DQ48" s="115"/>
      <c r="DR48" s="115"/>
      <c r="DS48" s="115"/>
      <c r="DT48" s="115"/>
      <c r="DU48" s="115"/>
      <c r="DV48" s="115"/>
      <c r="DW48" s="115"/>
      <c r="DX48" s="115"/>
      <c r="DY48" s="115"/>
      <c r="DZ48" s="115"/>
      <c r="EA48" s="115"/>
      <c r="EB48" s="115"/>
      <c r="EC48" s="115"/>
      <c r="ED48" s="115"/>
      <c r="EE48" s="115"/>
      <c r="EF48" s="115"/>
      <c r="EG48" s="115"/>
      <c r="EH48" s="115"/>
      <c r="EI48" s="115"/>
      <c r="EJ48" s="115"/>
      <c r="EK48" s="115"/>
      <c r="EL48" s="115"/>
      <c r="EM48" s="115"/>
      <c r="EN48" s="115"/>
      <c r="EO48" s="115"/>
      <c r="EP48" s="115"/>
      <c r="EQ48" s="115"/>
      <c r="ER48" s="115"/>
      <c r="ES48" s="115"/>
      <c r="ET48" s="115"/>
      <c r="EU48" s="115"/>
      <c r="EV48" s="115"/>
      <c r="EW48" s="115"/>
      <c r="EX48" s="115"/>
      <c r="EY48" s="115"/>
      <c r="EZ48" s="115"/>
      <c r="FA48" s="115"/>
      <c r="FB48" s="115"/>
      <c r="FC48" s="115"/>
      <c r="FD48" s="115"/>
      <c r="FE48" s="115"/>
      <c r="FF48" s="115"/>
      <c r="FG48" s="115"/>
      <c r="FH48" s="115"/>
      <c r="FI48" s="115"/>
      <c r="FJ48" s="115"/>
      <c r="FK48" s="115"/>
      <c r="FL48" s="115"/>
      <c r="FM48" s="115"/>
      <c r="FN48" s="115"/>
      <c r="FO48" s="115"/>
      <c r="FP48" s="115"/>
      <c r="FQ48" s="115"/>
      <c r="FR48" s="115"/>
      <c r="FS48" s="115"/>
      <c r="FT48" s="115"/>
      <c r="FU48" s="115"/>
      <c r="FV48" s="115"/>
      <c r="FW48" s="115"/>
      <c r="FX48" s="115"/>
      <c r="FY48" s="115"/>
      <c r="FZ48" s="115"/>
      <c r="GA48" s="115"/>
      <c r="GB48" s="115"/>
      <c r="GC48" s="115"/>
      <c r="GD48" s="115"/>
      <c r="GE48" s="115"/>
      <c r="GF48" s="115"/>
      <c r="GG48" s="115"/>
      <c r="GH48" s="115"/>
      <c r="GI48" s="115"/>
      <c r="GJ48" s="115"/>
      <c r="GK48" s="115"/>
      <c r="GL48" s="115"/>
      <c r="GM48" s="115"/>
      <c r="GN48" s="115"/>
      <c r="GO48" s="115"/>
      <c r="GP48" s="115"/>
      <c r="GQ48" s="115"/>
      <c r="GR48" s="115"/>
      <c r="GS48" s="115"/>
      <c r="GT48" s="115"/>
      <c r="GU48" s="115"/>
      <c r="GV48" s="115"/>
      <c r="GW48" s="115"/>
      <c r="GX48" s="115"/>
      <c r="GY48" s="115"/>
      <c r="GZ48" s="115"/>
      <c r="HA48" s="115"/>
      <c r="HB48" s="115"/>
      <c r="HC48" s="115"/>
      <c r="HD48" s="115"/>
      <c r="HE48" s="115"/>
      <c r="HF48" s="115"/>
      <c r="HG48" s="115"/>
      <c r="HH48" s="115"/>
      <c r="HI48" s="115"/>
      <c r="HJ48" s="115"/>
      <c r="HK48" s="115"/>
      <c r="HL48" s="115"/>
      <c r="HM48" s="115"/>
      <c r="HN48" s="115"/>
      <c r="HO48" s="115"/>
      <c r="HP48" s="115"/>
      <c r="HQ48" s="115"/>
      <c r="HR48" s="115"/>
      <c r="HS48" s="115"/>
      <c r="HT48" s="115"/>
      <c r="HU48" s="115"/>
      <c r="HV48" s="115"/>
      <c r="HW48" s="115"/>
      <c r="HX48" s="115"/>
      <c r="HY48" s="115"/>
      <c r="HZ48" s="115"/>
      <c r="IA48" s="115"/>
      <c r="IB48" s="115"/>
      <c r="IC48" s="115"/>
      <c r="ID48" s="115"/>
      <c r="IE48" s="115"/>
      <c r="IF48" s="115"/>
      <c r="IG48" s="115"/>
      <c r="IH48" s="115"/>
      <c r="II48" s="115"/>
      <c r="IJ48" s="115"/>
      <c r="IK48" s="115"/>
      <c r="IL48" s="115"/>
      <c r="IM48" s="115"/>
      <c r="IN48" s="115"/>
      <c r="IO48" s="115"/>
      <c r="IP48" s="115"/>
      <c r="IQ48" s="115"/>
      <c r="IR48" s="115"/>
      <c r="IS48" s="115"/>
      <c r="IT48" s="115"/>
      <c r="IU48" s="115"/>
      <c r="IV48" s="115"/>
    </row>
    <row r="49" spans="1:256">
      <c r="A49" s="112"/>
      <c r="B49" s="115"/>
      <c r="C49" s="555" t="s">
        <v>1399</v>
      </c>
      <c r="D49" s="115"/>
      <c r="E49" s="555" t="s">
        <v>1400</v>
      </c>
      <c r="F49" s="116"/>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c r="BE49" s="115"/>
      <c r="BF49" s="115"/>
      <c r="BG49" s="115"/>
      <c r="BH49" s="115"/>
      <c r="BI49" s="115"/>
      <c r="BJ49" s="115"/>
      <c r="BK49" s="115"/>
      <c r="BL49" s="115"/>
      <c r="BM49" s="115"/>
      <c r="BN49" s="115"/>
      <c r="BO49" s="115"/>
      <c r="BP49" s="115"/>
      <c r="BQ49" s="115"/>
      <c r="BR49" s="115"/>
      <c r="BS49" s="115"/>
      <c r="BT49" s="115"/>
      <c r="BU49" s="115"/>
      <c r="BV49" s="115"/>
      <c r="BW49" s="115"/>
      <c r="BX49" s="115"/>
      <c r="BY49" s="115"/>
      <c r="BZ49" s="115"/>
      <c r="CA49" s="115"/>
      <c r="CB49" s="115"/>
      <c r="CC49" s="115"/>
      <c r="CD49" s="115"/>
      <c r="CE49" s="115"/>
      <c r="CF49" s="115"/>
      <c r="CG49" s="115"/>
      <c r="CH49" s="115"/>
      <c r="CI49" s="115"/>
      <c r="CJ49" s="115"/>
      <c r="CK49" s="115"/>
      <c r="CL49" s="115"/>
      <c r="CM49" s="115"/>
      <c r="CN49" s="115"/>
      <c r="CO49" s="115"/>
      <c r="CP49" s="115"/>
      <c r="CQ49" s="115"/>
      <c r="CR49" s="115"/>
      <c r="CS49" s="115"/>
      <c r="CT49" s="115"/>
      <c r="CU49" s="115"/>
      <c r="CV49" s="115"/>
      <c r="CW49" s="115"/>
      <c r="CX49" s="115"/>
      <c r="CY49" s="115"/>
      <c r="CZ49" s="115"/>
      <c r="DA49" s="115"/>
      <c r="DB49" s="115"/>
      <c r="DC49" s="115"/>
      <c r="DD49" s="115"/>
      <c r="DE49" s="115"/>
      <c r="DF49" s="115"/>
      <c r="DG49" s="115"/>
      <c r="DH49" s="115"/>
      <c r="DI49" s="115"/>
      <c r="DJ49" s="115"/>
      <c r="DK49" s="115"/>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115"/>
      <c r="FG49" s="115"/>
      <c r="FH49" s="115"/>
      <c r="FI49" s="115"/>
      <c r="FJ49" s="115"/>
      <c r="FK49" s="115"/>
      <c r="FL49" s="115"/>
      <c r="FM49" s="115"/>
      <c r="FN49" s="115"/>
      <c r="FO49" s="115"/>
      <c r="FP49" s="115"/>
      <c r="FQ49" s="115"/>
      <c r="FR49" s="115"/>
      <c r="FS49" s="115"/>
      <c r="FT49" s="115"/>
      <c r="FU49" s="115"/>
      <c r="FV49" s="115"/>
      <c r="FW49" s="115"/>
      <c r="FX49" s="115"/>
      <c r="FY49" s="115"/>
      <c r="FZ49" s="115"/>
      <c r="GA49" s="115"/>
      <c r="GB49" s="115"/>
      <c r="GC49" s="115"/>
      <c r="GD49" s="115"/>
      <c r="GE49" s="115"/>
      <c r="GF49" s="115"/>
      <c r="GG49" s="115"/>
      <c r="GH49" s="115"/>
      <c r="GI49" s="115"/>
      <c r="GJ49" s="115"/>
      <c r="GK49" s="115"/>
      <c r="GL49" s="115"/>
      <c r="GM49" s="115"/>
      <c r="GN49" s="115"/>
      <c r="GO49" s="115"/>
      <c r="GP49" s="115"/>
      <c r="GQ49" s="115"/>
      <c r="GR49" s="115"/>
      <c r="GS49" s="115"/>
      <c r="GT49" s="115"/>
      <c r="GU49" s="115"/>
      <c r="GV49" s="115"/>
      <c r="GW49" s="115"/>
      <c r="GX49" s="115"/>
      <c r="GY49" s="115"/>
      <c r="GZ49" s="115"/>
      <c r="HA49" s="115"/>
      <c r="HB49" s="115"/>
      <c r="HC49" s="115"/>
      <c r="HD49" s="115"/>
      <c r="HE49" s="115"/>
      <c r="HF49" s="115"/>
      <c r="HG49" s="115"/>
      <c r="HH49" s="115"/>
      <c r="HI49" s="115"/>
      <c r="HJ49" s="115"/>
      <c r="HK49" s="115"/>
      <c r="HL49" s="115"/>
      <c r="HM49" s="115"/>
      <c r="HN49" s="115"/>
      <c r="HO49" s="115"/>
      <c r="HP49" s="115"/>
      <c r="HQ49" s="115"/>
      <c r="HR49" s="115"/>
      <c r="HS49" s="115"/>
      <c r="HT49" s="115"/>
      <c r="HU49" s="115"/>
      <c r="HV49" s="115"/>
      <c r="HW49" s="115"/>
      <c r="HX49" s="115"/>
      <c r="HY49" s="115"/>
      <c r="HZ49" s="115"/>
      <c r="IA49" s="115"/>
      <c r="IB49" s="115"/>
      <c r="IC49" s="115"/>
      <c r="ID49" s="115"/>
      <c r="IE49" s="115"/>
      <c r="IF49" s="115"/>
      <c r="IG49" s="115"/>
      <c r="IH49" s="115"/>
      <c r="II49" s="115"/>
      <c r="IJ49" s="115"/>
      <c r="IK49" s="115"/>
      <c r="IL49" s="115"/>
      <c r="IM49" s="115"/>
      <c r="IN49" s="115"/>
      <c r="IO49" s="115"/>
      <c r="IP49" s="115"/>
      <c r="IQ49" s="115"/>
      <c r="IR49" s="115"/>
      <c r="IS49" s="115"/>
      <c r="IT49" s="115"/>
      <c r="IU49" s="115"/>
      <c r="IV49" s="115"/>
    </row>
    <row r="50" spans="1:256">
      <c r="A50" s="112"/>
      <c r="B50" s="115"/>
      <c r="C50" s="555" t="s">
        <v>1401</v>
      </c>
      <c r="D50" s="115"/>
      <c r="E50" s="555" t="s">
        <v>1402</v>
      </c>
      <c r="F50" s="116"/>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c r="BE50" s="115"/>
      <c r="BF50" s="115"/>
      <c r="BG50" s="115"/>
      <c r="BH50" s="115"/>
      <c r="BI50" s="115"/>
      <c r="BJ50" s="115"/>
      <c r="BK50" s="115"/>
      <c r="BL50" s="115"/>
      <c r="BM50" s="115"/>
      <c r="BN50" s="115"/>
      <c r="BO50" s="115"/>
      <c r="BP50" s="115"/>
      <c r="BQ50" s="115"/>
      <c r="BR50" s="115"/>
      <c r="BS50" s="115"/>
      <c r="BT50" s="115"/>
      <c r="BU50" s="115"/>
      <c r="BV50" s="115"/>
      <c r="BW50" s="115"/>
      <c r="BX50" s="115"/>
      <c r="BY50" s="115"/>
      <c r="BZ50" s="115"/>
      <c r="CA50" s="115"/>
      <c r="CB50" s="115"/>
      <c r="CC50" s="115"/>
      <c r="CD50" s="115"/>
      <c r="CE50" s="115"/>
      <c r="CF50" s="115"/>
      <c r="CG50" s="115"/>
      <c r="CH50" s="115"/>
      <c r="CI50" s="115"/>
      <c r="CJ50" s="115"/>
      <c r="CK50" s="115"/>
      <c r="CL50" s="115"/>
      <c r="CM50" s="115"/>
      <c r="CN50" s="115"/>
      <c r="CO50" s="115"/>
      <c r="CP50" s="115"/>
      <c r="CQ50" s="115"/>
      <c r="CR50" s="115"/>
      <c r="CS50" s="115"/>
      <c r="CT50" s="115"/>
      <c r="CU50" s="115"/>
      <c r="CV50" s="115"/>
      <c r="CW50" s="115"/>
      <c r="CX50" s="115"/>
      <c r="CY50" s="115"/>
      <c r="CZ50" s="115"/>
      <c r="DA50" s="115"/>
      <c r="DB50" s="115"/>
      <c r="DC50" s="115"/>
      <c r="DD50" s="115"/>
      <c r="DE50" s="115"/>
      <c r="DF50" s="115"/>
      <c r="DG50" s="115"/>
      <c r="DH50" s="115"/>
      <c r="DI50" s="115"/>
      <c r="DJ50" s="115"/>
      <c r="DK50" s="115"/>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115"/>
      <c r="FG50" s="115"/>
      <c r="FH50" s="115"/>
      <c r="FI50" s="115"/>
      <c r="FJ50" s="115"/>
      <c r="FK50" s="115"/>
      <c r="FL50" s="115"/>
      <c r="FM50" s="115"/>
      <c r="FN50" s="115"/>
      <c r="FO50" s="115"/>
      <c r="FP50" s="115"/>
      <c r="FQ50" s="115"/>
      <c r="FR50" s="115"/>
      <c r="FS50" s="115"/>
      <c r="FT50" s="115"/>
      <c r="FU50" s="115"/>
      <c r="FV50" s="115"/>
      <c r="FW50" s="115"/>
      <c r="FX50" s="115"/>
      <c r="FY50" s="115"/>
      <c r="FZ50" s="115"/>
      <c r="GA50" s="115"/>
      <c r="GB50" s="115"/>
      <c r="GC50" s="115"/>
      <c r="GD50" s="115"/>
      <c r="GE50" s="115"/>
      <c r="GF50" s="115"/>
      <c r="GG50" s="115"/>
      <c r="GH50" s="115"/>
      <c r="GI50" s="115"/>
      <c r="GJ50" s="115"/>
      <c r="GK50" s="115"/>
      <c r="GL50" s="115"/>
      <c r="GM50" s="115"/>
      <c r="GN50" s="115"/>
      <c r="GO50" s="115"/>
      <c r="GP50" s="115"/>
      <c r="GQ50" s="115"/>
      <c r="GR50" s="115"/>
      <c r="GS50" s="115"/>
      <c r="GT50" s="115"/>
      <c r="GU50" s="115"/>
      <c r="GV50" s="115"/>
      <c r="GW50" s="115"/>
      <c r="GX50" s="115"/>
      <c r="GY50" s="115"/>
      <c r="GZ50" s="115"/>
      <c r="HA50" s="115"/>
      <c r="HB50" s="115"/>
      <c r="HC50" s="115"/>
      <c r="HD50" s="115"/>
      <c r="HE50" s="115"/>
      <c r="HF50" s="115"/>
      <c r="HG50" s="115"/>
      <c r="HH50" s="115"/>
      <c r="HI50" s="115"/>
      <c r="HJ50" s="115"/>
      <c r="HK50" s="115"/>
      <c r="HL50" s="115"/>
      <c r="HM50" s="115"/>
      <c r="HN50" s="115"/>
      <c r="HO50" s="115"/>
      <c r="HP50" s="115"/>
      <c r="HQ50" s="115"/>
      <c r="HR50" s="115"/>
      <c r="HS50" s="115"/>
      <c r="HT50" s="115"/>
      <c r="HU50" s="115"/>
      <c r="HV50" s="115"/>
      <c r="HW50" s="115"/>
      <c r="HX50" s="115"/>
      <c r="HY50" s="115"/>
      <c r="HZ50" s="115"/>
      <c r="IA50" s="115"/>
      <c r="IB50" s="115"/>
      <c r="IC50" s="115"/>
      <c r="ID50" s="115"/>
      <c r="IE50" s="115"/>
      <c r="IF50" s="115"/>
      <c r="IG50" s="115"/>
      <c r="IH50" s="115"/>
      <c r="II50" s="115"/>
      <c r="IJ50" s="115"/>
      <c r="IK50" s="115"/>
      <c r="IL50" s="115"/>
      <c r="IM50" s="115"/>
      <c r="IN50" s="115"/>
      <c r="IO50" s="115"/>
      <c r="IP50" s="115"/>
      <c r="IQ50" s="115"/>
      <c r="IR50" s="115"/>
      <c r="IS50" s="115"/>
      <c r="IT50" s="115"/>
      <c r="IU50" s="115"/>
      <c r="IV50" s="115"/>
    </row>
    <row r="51" spans="1:256">
      <c r="A51" s="112"/>
      <c r="B51" s="118" t="s">
        <v>716</v>
      </c>
      <c r="C51" s="555" t="s">
        <v>1403</v>
      </c>
      <c r="D51" s="115"/>
      <c r="E51" s="555" t="s">
        <v>1404</v>
      </c>
      <c r="F51" s="116"/>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5"/>
      <c r="BQ51" s="115"/>
      <c r="BR51" s="115"/>
      <c r="BS51" s="115"/>
      <c r="BT51" s="115"/>
      <c r="BU51" s="115"/>
      <c r="BV51" s="115"/>
      <c r="BW51" s="115"/>
      <c r="BX51" s="115"/>
      <c r="BY51" s="115"/>
      <c r="BZ51" s="115"/>
      <c r="CA51" s="115"/>
      <c r="CB51" s="115"/>
      <c r="CC51" s="115"/>
      <c r="CD51" s="115"/>
      <c r="CE51" s="115"/>
      <c r="CF51" s="115"/>
      <c r="CG51" s="115"/>
      <c r="CH51" s="115"/>
      <c r="CI51" s="115"/>
      <c r="CJ51" s="115"/>
      <c r="CK51" s="115"/>
      <c r="CL51" s="115"/>
      <c r="CM51" s="115"/>
      <c r="CN51" s="115"/>
      <c r="CO51" s="115"/>
      <c r="CP51" s="115"/>
      <c r="CQ51" s="115"/>
      <c r="CR51" s="115"/>
      <c r="CS51" s="115"/>
      <c r="CT51" s="115"/>
      <c r="CU51" s="115"/>
      <c r="CV51" s="115"/>
      <c r="CW51" s="115"/>
      <c r="CX51" s="115"/>
      <c r="CY51" s="115"/>
      <c r="CZ51" s="115"/>
      <c r="DA51" s="115"/>
      <c r="DB51" s="115"/>
      <c r="DC51" s="115"/>
      <c r="DD51" s="115"/>
      <c r="DE51" s="115"/>
      <c r="DF51" s="115"/>
      <c r="DG51" s="115"/>
      <c r="DH51" s="115"/>
      <c r="DI51" s="115"/>
      <c r="DJ51" s="115"/>
      <c r="DK51" s="115"/>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115"/>
      <c r="FG51" s="115"/>
      <c r="FH51" s="115"/>
      <c r="FI51" s="115"/>
      <c r="FJ51" s="115"/>
      <c r="FK51" s="115"/>
      <c r="FL51" s="115"/>
      <c r="FM51" s="115"/>
      <c r="FN51" s="115"/>
      <c r="FO51" s="115"/>
      <c r="FP51" s="115"/>
      <c r="FQ51" s="115"/>
      <c r="FR51" s="115"/>
      <c r="FS51" s="115"/>
      <c r="FT51" s="115"/>
      <c r="FU51" s="115"/>
      <c r="FV51" s="115"/>
      <c r="FW51" s="115"/>
      <c r="FX51" s="115"/>
      <c r="FY51" s="115"/>
      <c r="FZ51" s="115"/>
      <c r="GA51" s="115"/>
      <c r="GB51" s="115"/>
      <c r="GC51" s="115"/>
      <c r="GD51" s="115"/>
      <c r="GE51" s="115"/>
      <c r="GF51" s="115"/>
      <c r="GG51" s="115"/>
      <c r="GH51" s="115"/>
      <c r="GI51" s="115"/>
      <c r="GJ51" s="115"/>
      <c r="GK51" s="115"/>
      <c r="GL51" s="115"/>
      <c r="GM51" s="115"/>
      <c r="GN51" s="115"/>
      <c r="GO51" s="115"/>
      <c r="GP51" s="115"/>
      <c r="GQ51" s="115"/>
      <c r="GR51" s="115"/>
      <c r="GS51" s="115"/>
      <c r="GT51" s="115"/>
      <c r="GU51" s="115"/>
      <c r="GV51" s="115"/>
      <c r="GW51" s="115"/>
      <c r="GX51" s="115"/>
      <c r="GY51" s="115"/>
      <c r="GZ51" s="115"/>
      <c r="HA51" s="115"/>
      <c r="HB51" s="115"/>
      <c r="HC51" s="115"/>
      <c r="HD51" s="115"/>
      <c r="HE51" s="115"/>
      <c r="HF51" s="115"/>
      <c r="HG51" s="115"/>
      <c r="HH51" s="115"/>
      <c r="HI51" s="115"/>
      <c r="HJ51" s="115"/>
      <c r="HK51" s="115"/>
      <c r="HL51" s="115"/>
      <c r="HM51" s="115"/>
      <c r="HN51" s="115"/>
      <c r="HO51" s="115"/>
      <c r="HP51" s="115"/>
      <c r="HQ51" s="115"/>
      <c r="HR51" s="115"/>
      <c r="HS51" s="115"/>
      <c r="HT51" s="115"/>
      <c r="HU51" s="115"/>
      <c r="HV51" s="115"/>
      <c r="HW51" s="115"/>
      <c r="HX51" s="115"/>
      <c r="HY51" s="115"/>
      <c r="HZ51" s="115"/>
      <c r="IA51" s="115"/>
      <c r="IB51" s="115"/>
      <c r="IC51" s="115"/>
      <c r="ID51" s="115"/>
      <c r="IE51" s="115"/>
      <c r="IF51" s="115"/>
      <c r="IG51" s="115"/>
      <c r="IH51" s="115"/>
      <c r="II51" s="115"/>
      <c r="IJ51" s="115"/>
      <c r="IK51" s="115"/>
      <c r="IL51" s="115"/>
      <c r="IM51" s="115"/>
      <c r="IN51" s="115"/>
      <c r="IO51" s="115"/>
      <c r="IP51" s="115"/>
      <c r="IQ51" s="115"/>
      <c r="IR51" s="115"/>
      <c r="IS51" s="115"/>
      <c r="IT51" s="115"/>
      <c r="IU51" s="115"/>
      <c r="IV51" s="115"/>
    </row>
    <row r="52" spans="1:256">
      <c r="A52" s="112"/>
      <c r="B52" s="115"/>
      <c r="C52" s="555" t="s">
        <v>2009</v>
      </c>
      <c r="D52" s="115"/>
      <c r="E52" s="555"/>
      <c r="F52" s="116"/>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c r="CA52" s="115"/>
      <c r="CB52" s="115"/>
      <c r="CC52" s="115"/>
      <c r="CD52" s="115"/>
      <c r="CE52" s="115"/>
      <c r="CF52" s="115"/>
      <c r="CG52" s="115"/>
      <c r="CH52" s="115"/>
      <c r="CI52" s="115"/>
      <c r="CJ52" s="115"/>
      <c r="CK52" s="115"/>
      <c r="CL52" s="115"/>
      <c r="CM52" s="115"/>
      <c r="CN52" s="115"/>
      <c r="CO52" s="115"/>
      <c r="CP52" s="115"/>
      <c r="CQ52" s="115"/>
      <c r="CR52" s="115"/>
      <c r="CS52" s="115"/>
      <c r="CT52" s="115"/>
      <c r="CU52" s="115"/>
      <c r="CV52" s="115"/>
      <c r="CW52" s="115"/>
      <c r="CX52" s="115"/>
      <c r="CY52" s="115"/>
      <c r="CZ52" s="115"/>
      <c r="DA52" s="115"/>
      <c r="DB52" s="115"/>
      <c r="DC52" s="115"/>
      <c r="DD52" s="115"/>
      <c r="DE52" s="115"/>
      <c r="DF52" s="115"/>
      <c r="DG52" s="115"/>
      <c r="DH52" s="115"/>
      <c r="DI52" s="115"/>
      <c r="DJ52" s="115"/>
      <c r="DK52" s="115"/>
      <c r="DL52" s="115"/>
      <c r="DM52" s="115"/>
      <c r="DN52" s="115"/>
      <c r="DO52" s="115"/>
      <c r="DP52" s="115"/>
      <c r="DQ52" s="115"/>
      <c r="DR52" s="115"/>
      <c r="DS52" s="115"/>
      <c r="DT52" s="115"/>
      <c r="DU52" s="115"/>
      <c r="DV52" s="115"/>
      <c r="DW52" s="115"/>
      <c r="DX52" s="115"/>
      <c r="DY52" s="115"/>
      <c r="DZ52" s="115"/>
      <c r="EA52" s="115"/>
      <c r="EB52" s="115"/>
      <c r="EC52" s="115"/>
      <c r="ED52" s="115"/>
      <c r="EE52" s="115"/>
      <c r="EF52" s="115"/>
      <c r="EG52" s="115"/>
      <c r="EH52" s="115"/>
      <c r="EI52" s="115"/>
      <c r="EJ52" s="115"/>
      <c r="EK52" s="115"/>
      <c r="EL52" s="115"/>
      <c r="EM52" s="115"/>
      <c r="EN52" s="115"/>
      <c r="EO52" s="115"/>
      <c r="EP52" s="115"/>
      <c r="EQ52" s="115"/>
      <c r="ER52" s="115"/>
      <c r="ES52" s="115"/>
      <c r="ET52" s="115"/>
      <c r="EU52" s="115"/>
      <c r="EV52" s="115"/>
      <c r="EW52" s="115"/>
      <c r="EX52" s="115"/>
      <c r="EY52" s="115"/>
      <c r="EZ52" s="115"/>
      <c r="FA52" s="115"/>
      <c r="FB52" s="115"/>
      <c r="FC52" s="115"/>
      <c r="FD52" s="115"/>
      <c r="FE52" s="115"/>
      <c r="FF52" s="115"/>
      <c r="FG52" s="115"/>
      <c r="FH52" s="115"/>
      <c r="FI52" s="115"/>
      <c r="FJ52" s="115"/>
      <c r="FK52" s="115"/>
      <c r="FL52" s="115"/>
      <c r="FM52" s="115"/>
      <c r="FN52" s="115"/>
      <c r="FO52" s="115"/>
      <c r="FP52" s="115"/>
      <c r="FQ52" s="115"/>
      <c r="FR52" s="115"/>
      <c r="FS52" s="115"/>
      <c r="FT52" s="115"/>
      <c r="FU52" s="115"/>
      <c r="FV52" s="115"/>
      <c r="FW52" s="115"/>
      <c r="FX52" s="115"/>
      <c r="FY52" s="115"/>
      <c r="FZ52" s="115"/>
      <c r="GA52" s="115"/>
      <c r="GB52" s="115"/>
      <c r="GC52" s="115"/>
      <c r="GD52" s="115"/>
      <c r="GE52" s="115"/>
      <c r="GF52" s="115"/>
      <c r="GG52" s="115"/>
      <c r="GH52" s="115"/>
      <c r="GI52" s="115"/>
      <c r="GJ52" s="115"/>
      <c r="GK52" s="115"/>
      <c r="GL52" s="115"/>
      <c r="GM52" s="115"/>
      <c r="GN52" s="115"/>
      <c r="GO52" s="115"/>
      <c r="GP52" s="115"/>
      <c r="GQ52" s="115"/>
      <c r="GR52" s="115"/>
      <c r="GS52" s="115"/>
      <c r="GT52" s="115"/>
      <c r="GU52" s="115"/>
      <c r="GV52" s="115"/>
      <c r="GW52" s="115"/>
      <c r="GX52" s="115"/>
      <c r="GY52" s="115"/>
      <c r="GZ52" s="115"/>
      <c r="HA52" s="115"/>
      <c r="HB52" s="115"/>
      <c r="HC52" s="115"/>
      <c r="HD52" s="115"/>
      <c r="HE52" s="115"/>
      <c r="HF52" s="115"/>
      <c r="HG52" s="115"/>
      <c r="HH52" s="115"/>
      <c r="HI52" s="115"/>
      <c r="HJ52" s="115"/>
      <c r="HK52" s="115"/>
      <c r="HL52" s="115"/>
      <c r="HM52" s="115"/>
      <c r="HN52" s="115"/>
      <c r="HO52" s="115"/>
      <c r="HP52" s="115"/>
      <c r="HQ52" s="115"/>
      <c r="HR52" s="115"/>
      <c r="HS52" s="115"/>
      <c r="HT52" s="115"/>
      <c r="HU52" s="115"/>
      <c r="HV52" s="115"/>
      <c r="HW52" s="115"/>
      <c r="HX52" s="115"/>
      <c r="HY52" s="115"/>
      <c r="HZ52" s="115"/>
      <c r="IA52" s="115"/>
      <c r="IB52" s="115"/>
      <c r="IC52" s="115"/>
      <c r="ID52" s="115"/>
      <c r="IE52" s="115"/>
      <c r="IF52" s="115"/>
      <c r="IG52" s="115"/>
      <c r="IH52" s="115"/>
      <c r="II52" s="115"/>
      <c r="IJ52" s="115"/>
      <c r="IK52" s="115"/>
      <c r="IL52" s="115"/>
      <c r="IM52" s="115"/>
      <c r="IN52" s="115"/>
      <c r="IO52" s="115"/>
      <c r="IP52" s="115"/>
      <c r="IQ52" s="115"/>
      <c r="IR52" s="115"/>
      <c r="IS52" s="115"/>
      <c r="IT52" s="115"/>
      <c r="IU52" s="115"/>
      <c r="IV52" s="115"/>
    </row>
    <row r="53" spans="1:256">
      <c r="A53" s="112"/>
      <c r="B53" s="115"/>
      <c r="C53" s="555"/>
      <c r="D53" s="115"/>
      <c r="E53" s="555"/>
      <c r="F53" s="116"/>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5"/>
      <c r="BR53" s="115"/>
      <c r="BS53" s="115"/>
      <c r="BT53" s="115"/>
      <c r="BU53" s="115"/>
      <c r="BV53" s="115"/>
      <c r="BW53" s="115"/>
      <c r="BX53" s="115"/>
      <c r="BY53" s="115"/>
      <c r="BZ53" s="115"/>
      <c r="CA53" s="115"/>
      <c r="CB53" s="115"/>
      <c r="CC53" s="115"/>
      <c r="CD53" s="115"/>
      <c r="CE53" s="115"/>
      <c r="CF53" s="115"/>
      <c r="CG53" s="115"/>
      <c r="CH53" s="115"/>
      <c r="CI53" s="115"/>
      <c r="CJ53" s="115"/>
      <c r="CK53" s="115"/>
      <c r="CL53" s="115"/>
      <c r="CM53" s="115"/>
      <c r="CN53" s="115"/>
      <c r="CO53" s="115"/>
      <c r="CP53" s="115"/>
      <c r="CQ53" s="115"/>
      <c r="CR53" s="115"/>
      <c r="CS53" s="115"/>
      <c r="CT53" s="115"/>
      <c r="CU53" s="115"/>
      <c r="CV53" s="115"/>
      <c r="CW53" s="115"/>
      <c r="CX53" s="115"/>
      <c r="CY53" s="115"/>
      <c r="CZ53" s="115"/>
      <c r="DA53" s="115"/>
      <c r="DB53" s="115"/>
      <c r="DC53" s="115"/>
      <c r="DD53" s="115"/>
      <c r="DE53" s="115"/>
      <c r="DF53" s="115"/>
      <c r="DG53" s="115"/>
      <c r="DH53" s="115"/>
      <c r="DI53" s="115"/>
      <c r="DJ53" s="115"/>
      <c r="DK53" s="115"/>
      <c r="DL53" s="115"/>
      <c r="DM53" s="115"/>
      <c r="DN53" s="115"/>
      <c r="DO53" s="115"/>
      <c r="DP53" s="115"/>
      <c r="DQ53" s="115"/>
      <c r="DR53" s="115"/>
      <c r="DS53" s="115"/>
      <c r="DT53" s="115"/>
      <c r="DU53" s="115"/>
      <c r="DV53" s="115"/>
      <c r="DW53" s="115"/>
      <c r="DX53" s="115"/>
      <c r="DY53" s="115"/>
      <c r="DZ53" s="115"/>
      <c r="EA53" s="115"/>
      <c r="EB53" s="115"/>
      <c r="EC53" s="115"/>
      <c r="ED53" s="115"/>
      <c r="EE53" s="115"/>
      <c r="EF53" s="115"/>
      <c r="EG53" s="115"/>
      <c r="EH53" s="115"/>
      <c r="EI53" s="115"/>
      <c r="EJ53" s="115"/>
      <c r="EK53" s="115"/>
      <c r="EL53" s="115"/>
      <c r="EM53" s="115"/>
      <c r="EN53" s="115"/>
      <c r="EO53" s="115"/>
      <c r="EP53" s="115"/>
      <c r="EQ53" s="115"/>
      <c r="ER53" s="115"/>
      <c r="ES53" s="115"/>
      <c r="ET53" s="115"/>
      <c r="EU53" s="115"/>
      <c r="EV53" s="115"/>
      <c r="EW53" s="115"/>
      <c r="EX53" s="115"/>
      <c r="EY53" s="115"/>
      <c r="EZ53" s="115"/>
      <c r="FA53" s="115"/>
      <c r="FB53" s="115"/>
      <c r="FC53" s="115"/>
      <c r="FD53" s="115"/>
      <c r="FE53" s="115"/>
      <c r="FF53" s="115"/>
      <c r="FG53" s="115"/>
      <c r="FH53" s="115"/>
      <c r="FI53" s="115"/>
      <c r="FJ53" s="115"/>
      <c r="FK53" s="115"/>
      <c r="FL53" s="115"/>
      <c r="FM53" s="115"/>
      <c r="FN53" s="115"/>
      <c r="FO53" s="115"/>
      <c r="FP53" s="115"/>
      <c r="FQ53" s="115"/>
      <c r="FR53" s="115"/>
      <c r="FS53" s="115"/>
      <c r="FT53" s="115"/>
      <c r="FU53" s="115"/>
      <c r="FV53" s="115"/>
      <c r="FW53" s="115"/>
      <c r="FX53" s="115"/>
      <c r="FY53" s="115"/>
      <c r="FZ53" s="115"/>
      <c r="GA53" s="115"/>
      <c r="GB53" s="115"/>
      <c r="GC53" s="115"/>
      <c r="GD53" s="115"/>
      <c r="GE53" s="115"/>
      <c r="GF53" s="115"/>
      <c r="GG53" s="115"/>
      <c r="GH53" s="115"/>
      <c r="GI53" s="115"/>
      <c r="GJ53" s="115"/>
      <c r="GK53" s="115"/>
      <c r="GL53" s="115"/>
      <c r="GM53" s="115"/>
      <c r="GN53" s="115"/>
      <c r="GO53" s="115"/>
      <c r="GP53" s="115"/>
      <c r="GQ53" s="115"/>
      <c r="GR53" s="115"/>
      <c r="GS53" s="115"/>
      <c r="GT53" s="115"/>
      <c r="GU53" s="115"/>
      <c r="GV53" s="115"/>
      <c r="GW53" s="115"/>
      <c r="GX53" s="115"/>
      <c r="GY53" s="115"/>
      <c r="GZ53" s="115"/>
      <c r="HA53" s="115"/>
      <c r="HB53" s="115"/>
      <c r="HC53" s="115"/>
      <c r="HD53" s="115"/>
      <c r="HE53" s="115"/>
      <c r="HF53" s="115"/>
      <c r="HG53" s="115"/>
      <c r="HH53" s="115"/>
      <c r="HI53" s="115"/>
      <c r="HJ53" s="115"/>
      <c r="HK53" s="115"/>
      <c r="HL53" s="115"/>
      <c r="HM53" s="115"/>
      <c r="HN53" s="115"/>
      <c r="HO53" s="115"/>
      <c r="HP53" s="115"/>
      <c r="HQ53" s="115"/>
      <c r="HR53" s="115"/>
      <c r="HS53" s="115"/>
      <c r="HT53" s="115"/>
      <c r="HU53" s="115"/>
      <c r="HV53" s="115"/>
      <c r="HW53" s="115"/>
      <c r="HX53" s="115"/>
      <c r="HY53" s="115"/>
      <c r="HZ53" s="115"/>
      <c r="IA53" s="115"/>
      <c r="IB53" s="115"/>
      <c r="IC53" s="115"/>
      <c r="ID53" s="115"/>
      <c r="IE53" s="115"/>
      <c r="IF53" s="115"/>
      <c r="IG53" s="115"/>
      <c r="IH53" s="115"/>
      <c r="II53" s="115"/>
      <c r="IJ53" s="115"/>
      <c r="IK53" s="115"/>
      <c r="IL53" s="115"/>
      <c r="IM53" s="115"/>
      <c r="IN53" s="115"/>
      <c r="IO53" s="115"/>
      <c r="IP53" s="115"/>
      <c r="IQ53" s="115"/>
      <c r="IR53" s="115"/>
      <c r="IS53" s="115"/>
      <c r="IT53" s="115"/>
      <c r="IU53" s="115"/>
      <c r="IV53" s="115"/>
    </row>
    <row r="54" spans="1:256" ht="66" customHeight="1">
      <c r="A54" s="112"/>
      <c r="B54" s="119" t="s">
        <v>1405</v>
      </c>
      <c r="C54" s="556" t="s">
        <v>1853</v>
      </c>
      <c r="D54" s="120" t="s">
        <v>1406</v>
      </c>
      <c r="E54" s="556" t="s">
        <v>1407</v>
      </c>
      <c r="F54" s="116"/>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AY54" s="115"/>
      <c r="AZ54" s="115"/>
      <c r="BA54" s="115"/>
      <c r="BB54" s="115"/>
      <c r="BC54" s="115"/>
      <c r="BD54" s="115"/>
      <c r="BE54" s="115"/>
      <c r="BF54" s="115"/>
      <c r="BG54" s="115"/>
      <c r="BH54" s="115"/>
      <c r="BI54" s="115"/>
      <c r="BJ54" s="115"/>
      <c r="BK54" s="115"/>
      <c r="BL54" s="115"/>
      <c r="BM54" s="115"/>
      <c r="BN54" s="115"/>
      <c r="BO54" s="115"/>
      <c r="BP54" s="115"/>
      <c r="BQ54" s="115"/>
      <c r="BR54" s="115"/>
      <c r="BS54" s="115"/>
      <c r="BT54" s="115"/>
      <c r="BU54" s="115"/>
      <c r="BV54" s="115"/>
      <c r="BW54" s="115"/>
      <c r="BX54" s="115"/>
      <c r="BY54" s="115"/>
      <c r="BZ54" s="115"/>
      <c r="CA54" s="115"/>
      <c r="CB54" s="115"/>
      <c r="CC54" s="115"/>
      <c r="CD54" s="115"/>
      <c r="CE54" s="115"/>
      <c r="CF54" s="115"/>
      <c r="CG54" s="115"/>
      <c r="CH54" s="115"/>
      <c r="CI54" s="115"/>
      <c r="CJ54" s="115"/>
      <c r="CK54" s="115"/>
      <c r="CL54" s="115"/>
      <c r="CM54" s="115"/>
      <c r="CN54" s="115"/>
      <c r="CO54" s="115"/>
      <c r="CP54" s="115"/>
      <c r="CQ54" s="115"/>
      <c r="CR54" s="115"/>
      <c r="CS54" s="115"/>
      <c r="CT54" s="115"/>
      <c r="CU54" s="115"/>
      <c r="CV54" s="115"/>
      <c r="CW54" s="115"/>
      <c r="CX54" s="115"/>
      <c r="CY54" s="115"/>
      <c r="CZ54" s="115"/>
      <c r="DA54" s="115"/>
      <c r="DB54" s="115"/>
      <c r="DC54" s="115"/>
      <c r="DD54" s="115"/>
      <c r="DE54" s="115"/>
      <c r="DF54" s="115"/>
      <c r="DG54" s="115"/>
      <c r="DH54" s="115"/>
      <c r="DI54" s="115"/>
      <c r="DJ54" s="115"/>
      <c r="DK54" s="115"/>
      <c r="DL54" s="115"/>
      <c r="DM54" s="115"/>
      <c r="DN54" s="115"/>
      <c r="DO54" s="115"/>
      <c r="DP54" s="115"/>
      <c r="DQ54" s="115"/>
      <c r="DR54" s="115"/>
      <c r="DS54" s="115"/>
      <c r="DT54" s="115"/>
      <c r="DU54" s="115"/>
      <c r="DV54" s="115"/>
      <c r="DW54" s="115"/>
      <c r="DX54" s="115"/>
      <c r="DY54" s="115"/>
      <c r="DZ54" s="115"/>
      <c r="EA54" s="115"/>
      <c r="EB54" s="115"/>
      <c r="EC54" s="115"/>
      <c r="ED54" s="115"/>
      <c r="EE54" s="115"/>
      <c r="EF54" s="115"/>
      <c r="EG54" s="115"/>
      <c r="EH54" s="115"/>
      <c r="EI54" s="115"/>
      <c r="EJ54" s="115"/>
      <c r="EK54" s="115"/>
      <c r="EL54" s="115"/>
      <c r="EM54" s="115"/>
      <c r="EN54" s="115"/>
      <c r="EO54" s="115"/>
      <c r="EP54" s="115"/>
      <c r="EQ54" s="115"/>
      <c r="ER54" s="115"/>
      <c r="ES54" s="115"/>
      <c r="ET54" s="115"/>
      <c r="EU54" s="115"/>
      <c r="EV54" s="115"/>
      <c r="EW54" s="115"/>
      <c r="EX54" s="115"/>
      <c r="EY54" s="115"/>
      <c r="EZ54" s="115"/>
      <c r="FA54" s="115"/>
      <c r="FB54" s="115"/>
      <c r="FC54" s="115"/>
      <c r="FD54" s="115"/>
      <c r="FE54" s="115"/>
      <c r="FF54" s="115"/>
      <c r="FG54" s="115"/>
      <c r="FH54" s="115"/>
      <c r="FI54" s="115"/>
      <c r="FJ54" s="115"/>
      <c r="FK54" s="115"/>
      <c r="FL54" s="115"/>
      <c r="FM54" s="115"/>
      <c r="FN54" s="115"/>
      <c r="FO54" s="115"/>
      <c r="FP54" s="115"/>
      <c r="FQ54" s="115"/>
      <c r="FR54" s="115"/>
      <c r="FS54" s="115"/>
      <c r="FT54" s="115"/>
      <c r="FU54" s="115"/>
      <c r="FV54" s="115"/>
      <c r="FW54" s="115"/>
      <c r="FX54" s="115"/>
      <c r="FY54" s="115"/>
      <c r="FZ54" s="115"/>
      <c r="GA54" s="115"/>
      <c r="GB54" s="115"/>
      <c r="GC54" s="115"/>
      <c r="GD54" s="115"/>
      <c r="GE54" s="115"/>
      <c r="GF54" s="115"/>
      <c r="GG54" s="115"/>
      <c r="GH54" s="115"/>
      <c r="GI54" s="115"/>
      <c r="GJ54" s="115"/>
      <c r="GK54" s="115"/>
      <c r="GL54" s="115"/>
      <c r="GM54" s="115"/>
      <c r="GN54" s="115"/>
      <c r="GO54" s="115"/>
      <c r="GP54" s="115"/>
      <c r="GQ54" s="115"/>
      <c r="GR54" s="115"/>
      <c r="GS54" s="115"/>
      <c r="GT54" s="115"/>
      <c r="GU54" s="115"/>
      <c r="GV54" s="115"/>
      <c r="GW54" s="115"/>
      <c r="GX54" s="115"/>
      <c r="GY54" s="115"/>
      <c r="GZ54" s="115"/>
      <c r="HA54" s="115"/>
      <c r="HB54" s="115"/>
      <c r="HC54" s="115"/>
      <c r="HD54" s="115"/>
      <c r="HE54" s="115"/>
      <c r="HF54" s="115"/>
      <c r="HG54" s="115"/>
      <c r="HH54" s="115"/>
      <c r="HI54" s="115"/>
      <c r="HJ54" s="115"/>
      <c r="HK54" s="115"/>
      <c r="HL54" s="115"/>
      <c r="HM54" s="115"/>
      <c r="HN54" s="115"/>
      <c r="HO54" s="115"/>
      <c r="HP54" s="115"/>
      <c r="HQ54" s="115"/>
      <c r="HR54" s="115"/>
      <c r="HS54" s="115"/>
      <c r="HT54" s="115"/>
      <c r="HU54" s="115"/>
      <c r="HV54" s="115"/>
      <c r="HW54" s="115"/>
      <c r="HX54" s="115"/>
      <c r="HY54" s="115"/>
      <c r="HZ54" s="115"/>
      <c r="IA54" s="115"/>
      <c r="IB54" s="115"/>
      <c r="IC54" s="115"/>
      <c r="ID54" s="115"/>
      <c r="IE54" s="115"/>
      <c r="IF54" s="115"/>
      <c r="IG54" s="115"/>
      <c r="IH54" s="115"/>
      <c r="II54" s="115"/>
      <c r="IJ54" s="115"/>
      <c r="IK54" s="115"/>
      <c r="IL54" s="115"/>
      <c r="IM54" s="115"/>
      <c r="IN54" s="115"/>
      <c r="IO54" s="115"/>
      <c r="IP54" s="115"/>
      <c r="IQ54" s="115"/>
      <c r="IR54" s="115"/>
      <c r="IS54" s="115"/>
      <c r="IT54" s="115"/>
      <c r="IU54" s="115"/>
      <c r="IV54" s="115"/>
    </row>
    <row r="55" spans="1:256">
      <c r="A55" s="112"/>
      <c r="B55" s="115"/>
      <c r="C55" s="555"/>
      <c r="D55" s="121"/>
      <c r="E55" s="558"/>
      <c r="F55" s="116"/>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c r="BE55" s="115"/>
      <c r="BF55" s="115"/>
      <c r="BG55" s="115"/>
      <c r="BH55" s="115"/>
      <c r="BI55" s="115"/>
      <c r="BJ55" s="115"/>
      <c r="BK55" s="115"/>
      <c r="BL55" s="115"/>
      <c r="BM55" s="115"/>
      <c r="BN55" s="115"/>
      <c r="BO55" s="115"/>
      <c r="BP55" s="115"/>
      <c r="BQ55" s="115"/>
      <c r="BR55" s="115"/>
      <c r="BS55" s="115"/>
      <c r="BT55" s="115"/>
      <c r="BU55" s="115"/>
      <c r="BV55" s="115"/>
      <c r="BW55" s="115"/>
      <c r="BX55" s="115"/>
      <c r="BY55" s="115"/>
      <c r="BZ55" s="115"/>
      <c r="CA55" s="115"/>
      <c r="CB55" s="115"/>
      <c r="CC55" s="115"/>
      <c r="CD55" s="115"/>
      <c r="CE55" s="115"/>
      <c r="CF55" s="115"/>
      <c r="CG55" s="115"/>
      <c r="CH55" s="115"/>
      <c r="CI55" s="115"/>
      <c r="CJ55" s="115"/>
      <c r="CK55" s="115"/>
      <c r="CL55" s="115"/>
      <c r="CM55" s="115"/>
      <c r="CN55" s="115"/>
      <c r="CO55" s="115"/>
      <c r="CP55" s="115"/>
      <c r="CQ55" s="115"/>
      <c r="CR55" s="115"/>
      <c r="CS55" s="115"/>
      <c r="CT55" s="115"/>
      <c r="CU55" s="115"/>
      <c r="CV55" s="115"/>
      <c r="CW55" s="115"/>
      <c r="CX55" s="115"/>
      <c r="CY55" s="115"/>
      <c r="CZ55" s="115"/>
      <c r="DA55" s="115"/>
      <c r="DB55" s="115"/>
      <c r="DC55" s="115"/>
      <c r="DD55" s="115"/>
      <c r="DE55" s="115"/>
      <c r="DF55" s="115"/>
      <c r="DG55" s="115"/>
      <c r="DH55" s="115"/>
      <c r="DI55" s="115"/>
      <c r="DJ55" s="115"/>
      <c r="DK55" s="115"/>
      <c r="DL55" s="115"/>
      <c r="DM55" s="115"/>
      <c r="DN55" s="115"/>
      <c r="DO55" s="115"/>
      <c r="DP55" s="115"/>
      <c r="DQ55" s="115"/>
      <c r="DR55" s="115"/>
      <c r="DS55" s="115"/>
      <c r="DT55" s="115"/>
      <c r="DU55" s="115"/>
      <c r="DV55" s="115"/>
      <c r="DW55" s="115"/>
      <c r="DX55" s="115"/>
      <c r="DY55" s="115"/>
      <c r="DZ55" s="115"/>
      <c r="EA55" s="115"/>
      <c r="EB55" s="115"/>
      <c r="EC55" s="115"/>
      <c r="ED55" s="115"/>
      <c r="EE55" s="115"/>
      <c r="EF55" s="115"/>
      <c r="EG55" s="115"/>
      <c r="EH55" s="115"/>
      <c r="EI55" s="115"/>
      <c r="EJ55" s="115"/>
      <c r="EK55" s="115"/>
      <c r="EL55" s="115"/>
      <c r="EM55" s="115"/>
      <c r="EN55" s="115"/>
      <c r="EO55" s="115"/>
      <c r="EP55" s="115"/>
      <c r="EQ55" s="115"/>
      <c r="ER55" s="115"/>
      <c r="ES55" s="115"/>
      <c r="ET55" s="115"/>
      <c r="EU55" s="115"/>
      <c r="EV55" s="115"/>
      <c r="EW55" s="115"/>
      <c r="EX55" s="115"/>
      <c r="EY55" s="115"/>
      <c r="EZ55" s="115"/>
      <c r="FA55" s="115"/>
      <c r="FB55" s="115"/>
      <c r="FC55" s="115"/>
      <c r="FD55" s="115"/>
      <c r="FE55" s="115"/>
      <c r="FF55" s="115"/>
      <c r="FG55" s="115"/>
      <c r="FH55" s="115"/>
      <c r="FI55" s="115"/>
      <c r="FJ55" s="115"/>
      <c r="FK55" s="115"/>
      <c r="FL55" s="115"/>
      <c r="FM55" s="115"/>
      <c r="FN55" s="115"/>
      <c r="FO55" s="115"/>
      <c r="FP55" s="115"/>
      <c r="FQ55" s="115"/>
      <c r="FR55" s="115"/>
      <c r="FS55" s="115"/>
      <c r="FT55" s="115"/>
      <c r="FU55" s="115"/>
      <c r="FV55" s="115"/>
      <c r="FW55" s="115"/>
      <c r="FX55" s="115"/>
      <c r="FY55" s="115"/>
      <c r="FZ55" s="115"/>
      <c r="GA55" s="115"/>
      <c r="GB55" s="115"/>
      <c r="GC55" s="115"/>
      <c r="GD55" s="115"/>
      <c r="GE55" s="115"/>
      <c r="GF55" s="115"/>
      <c r="GG55" s="115"/>
      <c r="GH55" s="115"/>
      <c r="GI55" s="115"/>
      <c r="GJ55" s="115"/>
      <c r="GK55" s="115"/>
      <c r="GL55" s="115"/>
      <c r="GM55" s="115"/>
      <c r="GN55" s="115"/>
      <c r="GO55" s="115"/>
      <c r="GP55" s="115"/>
      <c r="GQ55" s="115"/>
      <c r="GR55" s="115"/>
      <c r="GS55" s="115"/>
      <c r="GT55" s="115"/>
      <c r="GU55" s="115"/>
      <c r="GV55" s="115"/>
      <c r="GW55" s="115"/>
      <c r="GX55" s="115"/>
      <c r="GY55" s="115"/>
      <c r="GZ55" s="115"/>
      <c r="HA55" s="115"/>
      <c r="HB55" s="115"/>
      <c r="HC55" s="115"/>
      <c r="HD55" s="115"/>
      <c r="HE55" s="115"/>
      <c r="HF55" s="115"/>
      <c r="HG55" s="115"/>
      <c r="HH55" s="115"/>
      <c r="HI55" s="115"/>
      <c r="HJ55" s="115"/>
      <c r="HK55" s="115"/>
      <c r="HL55" s="115"/>
      <c r="HM55" s="115"/>
      <c r="HN55" s="115"/>
      <c r="HO55" s="115"/>
      <c r="HP55" s="115"/>
      <c r="HQ55" s="115"/>
      <c r="HR55" s="115"/>
      <c r="HS55" s="115"/>
      <c r="HT55" s="115"/>
      <c r="HU55" s="115"/>
      <c r="HV55" s="115"/>
      <c r="HW55" s="115"/>
      <c r="HX55" s="115"/>
      <c r="HY55" s="115"/>
      <c r="HZ55" s="115"/>
      <c r="IA55" s="115"/>
      <c r="IB55" s="115"/>
      <c r="IC55" s="115"/>
      <c r="ID55" s="115"/>
      <c r="IE55" s="115"/>
      <c r="IF55" s="115"/>
      <c r="IG55" s="115"/>
      <c r="IH55" s="115"/>
      <c r="II55" s="115"/>
      <c r="IJ55" s="115"/>
      <c r="IK55" s="115"/>
      <c r="IL55" s="115"/>
      <c r="IM55" s="115"/>
      <c r="IN55" s="115"/>
      <c r="IO55" s="115"/>
      <c r="IP55" s="115"/>
      <c r="IQ55" s="115"/>
      <c r="IR55" s="115"/>
      <c r="IS55" s="115"/>
      <c r="IT55" s="115"/>
      <c r="IU55" s="115"/>
      <c r="IV55" s="115"/>
    </row>
    <row r="56" spans="1:256" ht="45" customHeight="1" thickBot="1">
      <c r="A56" s="122"/>
      <c r="B56" s="123" t="s">
        <v>1408</v>
      </c>
      <c r="C56" s="557" t="s">
        <v>1409</v>
      </c>
      <c r="D56" s="124" t="s">
        <v>1410</v>
      </c>
      <c r="E56" s="557" t="s">
        <v>1411</v>
      </c>
      <c r="F56" s="12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c r="BE56" s="115"/>
      <c r="BF56" s="115"/>
      <c r="BG56" s="115"/>
      <c r="BH56" s="115"/>
      <c r="BI56" s="115"/>
      <c r="BJ56" s="115"/>
      <c r="BK56" s="115"/>
      <c r="BL56" s="115"/>
      <c r="BM56" s="115"/>
      <c r="BN56" s="115"/>
      <c r="BO56" s="115"/>
      <c r="BP56" s="115"/>
      <c r="BQ56" s="115"/>
      <c r="BR56" s="115"/>
      <c r="BS56" s="115"/>
      <c r="BT56" s="115"/>
      <c r="BU56" s="115"/>
      <c r="BV56" s="115"/>
      <c r="BW56" s="115"/>
      <c r="BX56" s="115"/>
      <c r="BY56" s="115"/>
      <c r="BZ56" s="115"/>
      <c r="CA56" s="115"/>
      <c r="CB56" s="115"/>
      <c r="CC56" s="115"/>
      <c r="CD56" s="115"/>
      <c r="CE56" s="115"/>
      <c r="CF56" s="115"/>
      <c r="CG56" s="115"/>
      <c r="CH56" s="115"/>
      <c r="CI56" s="115"/>
      <c r="CJ56" s="115"/>
      <c r="CK56" s="115"/>
      <c r="CL56" s="115"/>
      <c r="CM56" s="115"/>
      <c r="CN56" s="115"/>
      <c r="CO56" s="115"/>
      <c r="CP56" s="115"/>
      <c r="CQ56" s="115"/>
      <c r="CR56" s="115"/>
      <c r="CS56" s="115"/>
      <c r="CT56" s="115"/>
      <c r="CU56" s="115"/>
      <c r="CV56" s="115"/>
      <c r="CW56" s="115"/>
      <c r="CX56" s="115"/>
      <c r="CY56" s="115"/>
      <c r="CZ56" s="115"/>
      <c r="DA56" s="115"/>
      <c r="DB56" s="115"/>
      <c r="DC56" s="115"/>
      <c r="DD56" s="115"/>
      <c r="DE56" s="115"/>
      <c r="DF56" s="115"/>
      <c r="DG56" s="115"/>
      <c r="DH56" s="115"/>
      <c r="DI56" s="115"/>
      <c r="DJ56" s="115"/>
      <c r="DK56" s="115"/>
      <c r="DL56" s="115"/>
      <c r="DM56" s="115"/>
      <c r="DN56" s="115"/>
      <c r="DO56" s="115"/>
      <c r="DP56" s="115"/>
      <c r="DQ56" s="115"/>
      <c r="DR56" s="115"/>
      <c r="DS56" s="115"/>
      <c r="DT56" s="115"/>
      <c r="DU56" s="115"/>
      <c r="DV56" s="115"/>
      <c r="DW56" s="115"/>
      <c r="DX56" s="115"/>
      <c r="DY56" s="115"/>
      <c r="DZ56" s="115"/>
      <c r="EA56" s="115"/>
      <c r="EB56" s="115"/>
      <c r="EC56" s="115"/>
      <c r="ED56" s="115"/>
      <c r="EE56" s="115"/>
      <c r="EF56" s="115"/>
      <c r="EG56" s="115"/>
      <c r="EH56" s="115"/>
      <c r="EI56" s="115"/>
      <c r="EJ56" s="115"/>
      <c r="EK56" s="115"/>
      <c r="EL56" s="115"/>
      <c r="EM56" s="115"/>
      <c r="EN56" s="115"/>
      <c r="EO56" s="115"/>
      <c r="EP56" s="115"/>
      <c r="EQ56" s="115"/>
      <c r="ER56" s="115"/>
      <c r="ES56" s="115"/>
      <c r="ET56" s="115"/>
      <c r="EU56" s="115"/>
      <c r="EV56" s="115"/>
      <c r="EW56" s="115"/>
      <c r="EX56" s="115"/>
      <c r="EY56" s="115"/>
      <c r="EZ56" s="115"/>
      <c r="FA56" s="115"/>
      <c r="FB56" s="115"/>
      <c r="FC56" s="115"/>
      <c r="FD56" s="115"/>
      <c r="FE56" s="115"/>
      <c r="FF56" s="115"/>
      <c r="FG56" s="115"/>
      <c r="FH56" s="115"/>
      <c r="FI56" s="115"/>
      <c r="FJ56" s="115"/>
      <c r="FK56" s="115"/>
      <c r="FL56" s="115"/>
      <c r="FM56" s="115"/>
      <c r="FN56" s="115"/>
      <c r="FO56" s="115"/>
      <c r="FP56" s="115"/>
      <c r="FQ56" s="115"/>
      <c r="FR56" s="115"/>
      <c r="FS56" s="115"/>
      <c r="FT56" s="115"/>
      <c r="FU56" s="115"/>
      <c r="FV56" s="115"/>
      <c r="FW56" s="115"/>
      <c r="FX56" s="115"/>
      <c r="FY56" s="115"/>
      <c r="FZ56" s="115"/>
      <c r="GA56" s="115"/>
      <c r="GB56" s="115"/>
      <c r="GC56" s="115"/>
      <c r="GD56" s="115"/>
      <c r="GE56" s="115"/>
      <c r="GF56" s="115"/>
      <c r="GG56" s="115"/>
      <c r="GH56" s="115"/>
      <c r="GI56" s="115"/>
      <c r="GJ56" s="115"/>
      <c r="GK56" s="115"/>
      <c r="GL56" s="115"/>
      <c r="GM56" s="115"/>
      <c r="GN56" s="115"/>
      <c r="GO56" s="115"/>
      <c r="GP56" s="115"/>
      <c r="GQ56" s="115"/>
      <c r="GR56" s="115"/>
      <c r="GS56" s="115"/>
      <c r="GT56" s="115"/>
      <c r="GU56" s="115"/>
      <c r="GV56" s="115"/>
      <c r="GW56" s="115"/>
      <c r="GX56" s="115"/>
      <c r="GY56" s="115"/>
      <c r="GZ56" s="115"/>
      <c r="HA56" s="115"/>
      <c r="HB56" s="115"/>
      <c r="HC56" s="115"/>
      <c r="HD56" s="115"/>
      <c r="HE56" s="115"/>
      <c r="HF56" s="115"/>
      <c r="HG56" s="115"/>
      <c r="HH56" s="115"/>
      <c r="HI56" s="115"/>
      <c r="HJ56" s="115"/>
      <c r="HK56" s="115"/>
      <c r="HL56" s="115"/>
      <c r="HM56" s="115"/>
      <c r="HN56" s="115"/>
      <c r="HO56" s="115"/>
      <c r="HP56" s="115"/>
      <c r="HQ56" s="115"/>
      <c r="HR56" s="115"/>
      <c r="HS56" s="115"/>
      <c r="HT56" s="115"/>
      <c r="HU56" s="115"/>
      <c r="HV56" s="115"/>
      <c r="HW56" s="115"/>
      <c r="HX56" s="115"/>
      <c r="HY56" s="115"/>
      <c r="HZ56" s="115"/>
      <c r="IA56" s="115"/>
      <c r="IB56" s="115"/>
      <c r="IC56" s="115"/>
      <c r="ID56" s="115"/>
      <c r="IE56" s="115"/>
      <c r="IF56" s="115"/>
      <c r="IG56" s="115"/>
      <c r="IH56" s="115"/>
      <c r="II56" s="115"/>
      <c r="IJ56" s="115"/>
      <c r="IK56" s="115"/>
      <c r="IL56" s="115"/>
      <c r="IM56" s="115"/>
      <c r="IN56" s="115"/>
      <c r="IO56" s="115"/>
      <c r="IP56" s="115"/>
      <c r="IQ56" s="115"/>
      <c r="IR56" s="115"/>
      <c r="IS56" s="115"/>
      <c r="IT56" s="115"/>
      <c r="IU56" s="115"/>
      <c r="IV56" s="115"/>
    </row>
    <row r="57" spans="1:256" ht="15" customHeight="1">
      <c r="A57" s="108"/>
      <c r="B57" s="108"/>
      <c r="C57" s="108"/>
      <c r="D57" s="108"/>
      <c r="E57" s="323" t="s">
        <v>1412</v>
      </c>
      <c r="F57" s="551"/>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c r="IJ57" s="7"/>
      <c r="IK57" s="7"/>
      <c r="IL57" s="7"/>
      <c r="IM57" s="7"/>
      <c r="IN57" s="7"/>
      <c r="IO57" s="7"/>
      <c r="IP57" s="7"/>
      <c r="IQ57" s="7"/>
      <c r="IR57" s="7"/>
      <c r="IS57" s="7"/>
      <c r="IT57" s="7"/>
      <c r="IU57" s="7"/>
      <c r="IV57" s="7"/>
    </row>
    <row r="58" spans="1:256">
      <c r="A58" s="7"/>
      <c r="B58" s="108"/>
      <c r="C58" s="108"/>
      <c r="D58" s="551">
        <v>1</v>
      </c>
      <c r="E58" s="551"/>
      <c r="F58" s="551"/>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c r="IS58" s="7"/>
      <c r="IT58" s="7"/>
      <c r="IU58" s="7"/>
      <c r="IV58" s="7"/>
    </row>
    <row r="59" spans="1:256">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row>
    <row r="60" spans="1:256">
      <c r="A60" s="7"/>
      <c r="B60" s="7"/>
      <c r="C60" s="590"/>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row>
    <row r="61" spans="1:256">
      <c r="A61" s="7"/>
      <c r="B61" s="7"/>
      <c r="C61" s="590"/>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row>
    <row r="62" spans="1:256">
      <c r="A62" s="7"/>
      <c r="B62" s="7"/>
      <c r="C62" s="590"/>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row>
    <row r="63" spans="1:256">
      <c r="A63" s="7"/>
      <c r="B63" s="7"/>
      <c r="C63" s="590"/>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row>
    <row r="64" spans="1:256">
      <c r="A64" s="7"/>
      <c r="B64" s="89"/>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row>
    <row r="65" spans="1:256">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7"/>
      <c r="IO65" s="7"/>
      <c r="IP65" s="7"/>
      <c r="IQ65" s="7"/>
      <c r="IR65" s="7"/>
    </row>
    <row r="66" spans="1:256">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c r="IS66" s="7"/>
      <c r="IT66" s="7"/>
      <c r="IU66" s="7"/>
      <c r="IV66" s="7"/>
    </row>
    <row r="67" spans="1:256">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c r="IR67" s="7"/>
      <c r="IS67" s="7"/>
      <c r="IT67" s="7"/>
      <c r="IU67" s="7"/>
      <c r="IV67" s="7"/>
    </row>
    <row r="68" spans="1:256">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c r="IR68" s="7"/>
      <c r="IS68" s="7"/>
      <c r="IT68" s="7"/>
      <c r="IU68" s="7"/>
      <c r="IV68" s="7"/>
    </row>
    <row r="69" spans="1:256">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c r="IP69" s="7"/>
      <c r="IQ69" s="7"/>
      <c r="IR69" s="7"/>
      <c r="IS69" s="7"/>
      <c r="IT69" s="7"/>
      <c r="IU69" s="7"/>
      <c r="IV69" s="7"/>
    </row>
    <row r="70" spans="1:256">
      <c r="A70" s="7"/>
      <c r="B70" s="89"/>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c r="IS70" s="7"/>
      <c r="IT70" s="7"/>
      <c r="IU70" s="7"/>
      <c r="IV70" s="7"/>
    </row>
    <row r="71" spans="1:256">
      <c r="A71" s="7"/>
      <c r="B71" s="89"/>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c r="IJ71" s="7"/>
      <c r="IK71" s="7"/>
      <c r="IL71" s="7"/>
      <c r="IM71" s="7"/>
      <c r="IN71" s="7"/>
      <c r="IO71" s="7"/>
      <c r="IP71" s="7"/>
      <c r="IQ71" s="7"/>
      <c r="IR71" s="7"/>
      <c r="IS71" s="7"/>
      <c r="IT71" s="7"/>
      <c r="IU71" s="7"/>
      <c r="IV71" s="7"/>
    </row>
    <row r="72" spans="1:256">
      <c r="A72" s="7"/>
      <c r="B72" s="7"/>
      <c r="C72" s="126"/>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c r="IQ72" s="7"/>
      <c r="IR72" s="7"/>
      <c r="IS72" s="7"/>
      <c r="IT72" s="7"/>
      <c r="IU72" s="7"/>
      <c r="IV72" s="7"/>
    </row>
    <row r="73" spans="1:256">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c r="IP73" s="7"/>
      <c r="IQ73" s="7"/>
      <c r="IR73" s="7"/>
      <c r="IS73" s="7"/>
      <c r="IT73" s="7"/>
      <c r="IU73" s="7"/>
      <c r="IV73" s="7"/>
    </row>
    <row r="74" spans="1:256">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c r="IJ74" s="7"/>
      <c r="IK74" s="7"/>
      <c r="IL74" s="7"/>
      <c r="IM74" s="7"/>
      <c r="IN74" s="7"/>
      <c r="IO74" s="7"/>
      <c r="IP74" s="7"/>
      <c r="IQ74" s="7"/>
      <c r="IR74" s="7"/>
      <c r="IS74" s="7"/>
      <c r="IT74" s="7"/>
      <c r="IU74" s="7"/>
      <c r="IV74" s="7"/>
    </row>
    <row r="75" spans="1:256">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c r="IJ75" s="7"/>
      <c r="IK75" s="7"/>
      <c r="IL75" s="7"/>
      <c r="IM75" s="7"/>
      <c r="IN75" s="7"/>
      <c r="IO75" s="7"/>
      <c r="IP75" s="7"/>
      <c r="IQ75" s="7"/>
      <c r="IR75" s="7"/>
      <c r="IS75" s="7"/>
      <c r="IT75" s="7"/>
      <c r="IU75" s="7"/>
      <c r="IV75" s="7"/>
    </row>
    <row r="76" spans="1:256">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row>
    <row r="77" spans="1:256">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row>
    <row r="78" spans="1:256">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c r="IS78" s="7"/>
      <c r="IT78" s="7"/>
      <c r="IU78" s="7"/>
      <c r="IV78" s="7"/>
    </row>
    <row r="79" spans="1:256">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c r="IR79" s="7"/>
      <c r="IS79" s="7"/>
      <c r="IT79" s="7"/>
      <c r="IU79" s="7"/>
      <c r="IV79" s="7"/>
    </row>
    <row r="80" spans="1:256">
      <c r="A80" s="7"/>
      <c r="B80" s="89"/>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c r="IP80" s="7"/>
      <c r="IQ80" s="7"/>
      <c r="IR80" s="7"/>
      <c r="IS80" s="7"/>
      <c r="IT80" s="7"/>
      <c r="IU80" s="7"/>
      <c r="IV80" s="7"/>
    </row>
    <row r="81" spans="1:256">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c r="IS81" s="7"/>
      <c r="IT81" s="7"/>
      <c r="IU81" s="7"/>
      <c r="IV81" s="7"/>
    </row>
    <row r="82" spans="1:256">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c r="IS82" s="7"/>
      <c r="IT82" s="7"/>
      <c r="IU82" s="7"/>
      <c r="IV82" s="7"/>
    </row>
    <row r="83" spans="1:256">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c r="IR83" s="7"/>
      <c r="IS83" s="7"/>
      <c r="IT83" s="7"/>
      <c r="IU83" s="7"/>
      <c r="IV83" s="7"/>
    </row>
    <row r="84" spans="1:256">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c r="IS84" s="7"/>
      <c r="IT84" s="7"/>
      <c r="IU84" s="7"/>
      <c r="IV84" s="7"/>
    </row>
    <row r="85" spans="1:256">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c r="IR85" s="7"/>
      <c r="IS85" s="7"/>
      <c r="IT85" s="7"/>
      <c r="IU85" s="7"/>
      <c r="IV85" s="7"/>
    </row>
    <row r="86" spans="1:256">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c r="IR86" s="7"/>
      <c r="IS86" s="7"/>
      <c r="IT86" s="7"/>
      <c r="IU86" s="7"/>
      <c r="IV86" s="7"/>
    </row>
    <row r="87" spans="1:256">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c r="IR87" s="7"/>
      <c r="IS87" s="7"/>
      <c r="IT87" s="7"/>
      <c r="IU87" s="7"/>
      <c r="IV87" s="7"/>
    </row>
    <row r="88" spans="1:256">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c r="IJ88" s="7"/>
      <c r="IK88" s="7"/>
      <c r="IL88" s="7"/>
      <c r="IM88" s="7"/>
      <c r="IN88" s="7"/>
      <c r="IO88" s="7"/>
      <c r="IP88" s="7"/>
      <c r="IQ88" s="7"/>
      <c r="IR88" s="7"/>
      <c r="IS88" s="7"/>
      <c r="IT88" s="7"/>
      <c r="IU88" s="7"/>
      <c r="IV88" s="7"/>
    </row>
    <row r="89" spans="1:256">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c r="IO89" s="7"/>
      <c r="IP89" s="7"/>
      <c r="IQ89" s="7"/>
      <c r="IR89" s="7"/>
      <c r="IS89" s="7"/>
      <c r="IT89" s="7"/>
      <c r="IU89" s="7"/>
      <c r="IV89" s="7"/>
    </row>
    <row r="90" spans="1:256">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c r="IP90" s="7"/>
      <c r="IQ90" s="7"/>
      <c r="IR90" s="7"/>
      <c r="IS90" s="7"/>
      <c r="IT90" s="7"/>
      <c r="IU90" s="7"/>
      <c r="IV90" s="7"/>
    </row>
    <row r="91" spans="1:256">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c r="IS91" s="7"/>
      <c r="IT91" s="7"/>
      <c r="IU91" s="7"/>
      <c r="IV91" s="7"/>
    </row>
    <row r="92" spans="1:256">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c r="IR92" s="7"/>
      <c r="IS92" s="7"/>
      <c r="IT92" s="7"/>
      <c r="IU92" s="7"/>
      <c r="IV92" s="7"/>
    </row>
    <row r="93" spans="1:256">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c r="IR93" s="7"/>
      <c r="IS93" s="7"/>
      <c r="IT93" s="7"/>
      <c r="IU93" s="7"/>
      <c r="IV93" s="7"/>
    </row>
    <row r="94" spans="1:256">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c r="IQ94" s="7"/>
      <c r="IR94" s="7"/>
      <c r="IS94" s="7"/>
      <c r="IT94" s="7"/>
      <c r="IU94" s="7"/>
      <c r="IV94" s="7"/>
    </row>
    <row r="95" spans="1:256">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c r="IR95" s="7"/>
      <c r="IS95" s="7"/>
      <c r="IT95" s="7"/>
      <c r="IU95" s="7"/>
      <c r="IV95" s="7"/>
    </row>
    <row r="96" spans="1:256">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c r="IR96" s="7"/>
      <c r="IS96" s="7"/>
      <c r="IT96" s="7"/>
      <c r="IU96" s="7"/>
      <c r="IV96" s="7"/>
    </row>
    <row r="97" spans="1:256">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c r="IR97" s="7"/>
      <c r="IS97" s="7"/>
      <c r="IT97" s="7"/>
      <c r="IU97" s="7"/>
      <c r="IV97" s="7"/>
    </row>
    <row r="98" spans="1:256">
      <c r="A98" s="7"/>
      <c r="B98" s="89"/>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c r="IQ98" s="7"/>
      <c r="IR98" s="7"/>
      <c r="IS98" s="7"/>
      <c r="IT98" s="7"/>
      <c r="IU98" s="7"/>
      <c r="IV98" s="7"/>
    </row>
    <row r="99" spans="1:256">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c r="IP99" s="7"/>
      <c r="IQ99" s="7"/>
      <c r="IR99" s="7"/>
      <c r="IS99" s="7"/>
      <c r="IT99" s="7"/>
      <c r="IU99" s="7"/>
      <c r="IV99" s="7"/>
    </row>
    <row r="100" spans="1:256">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c r="IS100" s="7"/>
      <c r="IT100" s="7"/>
      <c r="IU100" s="7"/>
      <c r="IV100" s="7"/>
    </row>
    <row r="101" spans="1:256">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c r="IP101" s="7"/>
      <c r="IQ101" s="7"/>
      <c r="IR101" s="7"/>
      <c r="IS101" s="7"/>
      <c r="IT101" s="7"/>
      <c r="IU101" s="7"/>
      <c r="IV101" s="7"/>
    </row>
    <row r="102" spans="1:256">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row>
    <row r="103" spans="1:256">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row>
    <row r="104" spans="1:256">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c r="IR104" s="7"/>
      <c r="IS104" s="7"/>
      <c r="IT104" s="7"/>
      <c r="IU104" s="7"/>
      <c r="IV104" s="7"/>
    </row>
    <row r="105" spans="1:256">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c r="IR105" s="7"/>
      <c r="IS105" s="7"/>
      <c r="IT105" s="7"/>
      <c r="IU105" s="7"/>
      <c r="IV105" s="7"/>
    </row>
    <row r="106" spans="1:25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c r="IR106" s="7"/>
      <c r="IS106" s="7"/>
      <c r="IT106" s="7"/>
      <c r="IU106" s="7"/>
      <c r="IV106" s="7"/>
    </row>
    <row r="107" spans="1:256">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row>
    <row r="108" spans="1:256">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c r="IP108" s="7"/>
      <c r="IQ108" s="7"/>
      <c r="IR108" s="7"/>
      <c r="IS108" s="7"/>
      <c r="IT108" s="7"/>
      <c r="IU108" s="7"/>
      <c r="IV108" s="7"/>
    </row>
    <row r="109" spans="1:256">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c r="IJ109" s="7"/>
      <c r="IK109" s="7"/>
      <c r="IL109" s="7"/>
      <c r="IM109" s="7"/>
      <c r="IN109" s="7"/>
      <c r="IO109" s="7"/>
      <c r="IP109" s="7"/>
      <c r="IQ109" s="7"/>
      <c r="IR109" s="7"/>
      <c r="IS109" s="7"/>
      <c r="IT109" s="7"/>
      <c r="IU109" s="7"/>
      <c r="IV109" s="7"/>
    </row>
    <row r="110" spans="1:256">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c r="HM110" s="7"/>
      <c r="HN110" s="7"/>
      <c r="HO110" s="7"/>
      <c r="HP110" s="7"/>
      <c r="HQ110" s="7"/>
      <c r="HR110" s="7"/>
      <c r="HS110" s="7"/>
      <c r="HT110" s="7"/>
      <c r="HU110" s="7"/>
      <c r="HV110" s="7"/>
      <c r="HW110" s="7"/>
      <c r="HX110" s="7"/>
      <c r="HY110" s="7"/>
      <c r="HZ110" s="7"/>
      <c r="IA110" s="7"/>
      <c r="IB110" s="7"/>
      <c r="IC110" s="7"/>
      <c r="ID110" s="7"/>
      <c r="IE110" s="7"/>
      <c r="IF110" s="7"/>
      <c r="IG110" s="7"/>
      <c r="IH110" s="7"/>
      <c r="II110" s="7"/>
      <c r="IJ110" s="7"/>
      <c r="IK110" s="7"/>
      <c r="IL110" s="7"/>
      <c r="IM110" s="7"/>
      <c r="IN110" s="7"/>
      <c r="IO110" s="7"/>
      <c r="IP110" s="7"/>
      <c r="IQ110" s="7"/>
      <c r="IR110" s="7"/>
      <c r="IS110" s="7"/>
      <c r="IT110" s="7"/>
      <c r="IU110" s="7"/>
      <c r="IV110" s="7"/>
    </row>
    <row r="111" spans="1:256">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7"/>
      <c r="HS111" s="7"/>
      <c r="HT111" s="7"/>
      <c r="HU111" s="7"/>
      <c r="HV111" s="7"/>
      <c r="HW111" s="7"/>
      <c r="HX111" s="7"/>
      <c r="HY111" s="7"/>
      <c r="HZ111" s="7"/>
      <c r="IA111" s="7"/>
      <c r="IB111" s="7"/>
      <c r="IC111" s="7"/>
      <c r="ID111" s="7"/>
      <c r="IE111" s="7"/>
      <c r="IF111" s="7"/>
      <c r="IG111" s="7"/>
      <c r="IH111" s="7"/>
      <c r="II111" s="7"/>
      <c r="IJ111" s="7"/>
      <c r="IK111" s="7"/>
      <c r="IL111" s="7"/>
      <c r="IM111" s="7"/>
      <c r="IN111" s="7"/>
      <c r="IO111" s="7"/>
      <c r="IP111" s="7"/>
      <c r="IQ111" s="7"/>
      <c r="IR111" s="7"/>
      <c r="IS111" s="7"/>
      <c r="IT111" s="7"/>
      <c r="IU111" s="7"/>
      <c r="IV111" s="7"/>
    </row>
    <row r="112" spans="1:256">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c r="IJ112" s="7"/>
      <c r="IK112" s="7"/>
      <c r="IL112" s="7"/>
      <c r="IM112" s="7"/>
      <c r="IN112" s="7"/>
      <c r="IO112" s="7"/>
      <c r="IP112" s="7"/>
      <c r="IQ112" s="7"/>
      <c r="IR112" s="7"/>
      <c r="IS112" s="7"/>
      <c r="IT112" s="7"/>
      <c r="IU112" s="7"/>
      <c r="IV112" s="7"/>
    </row>
    <row r="113" spans="1:256">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c r="IG113" s="7"/>
      <c r="IH113" s="7"/>
      <c r="II113" s="7"/>
      <c r="IJ113" s="7"/>
      <c r="IK113" s="7"/>
      <c r="IL113" s="7"/>
      <c r="IM113" s="7"/>
      <c r="IN113" s="7"/>
      <c r="IO113" s="7"/>
      <c r="IP113" s="7"/>
      <c r="IQ113" s="7"/>
      <c r="IR113" s="7"/>
      <c r="IS113" s="7"/>
      <c r="IT113" s="7"/>
      <c r="IU113" s="7"/>
      <c r="IV113" s="7"/>
    </row>
    <row r="114" spans="1:256">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c r="HM114" s="7"/>
      <c r="HN114" s="7"/>
      <c r="HO114" s="7"/>
      <c r="HP114" s="7"/>
      <c r="HQ114" s="7"/>
      <c r="HR114" s="7"/>
      <c r="HS114" s="7"/>
      <c r="HT114" s="7"/>
      <c r="HU114" s="7"/>
      <c r="HV114" s="7"/>
      <c r="HW114" s="7"/>
      <c r="HX114" s="7"/>
      <c r="HY114" s="7"/>
      <c r="HZ114" s="7"/>
      <c r="IA114" s="7"/>
      <c r="IB114" s="7"/>
      <c r="IC114" s="7"/>
      <c r="ID114" s="7"/>
      <c r="IE114" s="7"/>
      <c r="IF114" s="7"/>
      <c r="IG114" s="7"/>
      <c r="IH114" s="7"/>
      <c r="II114" s="7"/>
      <c r="IJ114" s="7"/>
      <c r="IK114" s="7"/>
      <c r="IL114" s="7"/>
      <c r="IM114" s="7"/>
      <c r="IN114" s="7"/>
      <c r="IO114" s="7"/>
      <c r="IP114" s="7"/>
      <c r="IQ114" s="7"/>
      <c r="IR114" s="7"/>
      <c r="IS114" s="7"/>
      <c r="IT114" s="7"/>
      <c r="IU114" s="7"/>
      <c r="IV114" s="7"/>
    </row>
    <row r="115" spans="1:256">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7"/>
      <c r="ID115" s="7"/>
      <c r="IE115" s="7"/>
      <c r="IF115" s="7"/>
      <c r="IG115" s="7"/>
      <c r="IH115" s="7"/>
      <c r="II115" s="7"/>
      <c r="IJ115" s="7"/>
      <c r="IK115" s="7"/>
      <c r="IL115" s="7"/>
      <c r="IM115" s="7"/>
      <c r="IN115" s="7"/>
      <c r="IO115" s="7"/>
      <c r="IP115" s="7"/>
      <c r="IQ115" s="7"/>
      <c r="IR115" s="7"/>
      <c r="IS115" s="7"/>
      <c r="IT115" s="7"/>
      <c r="IU115" s="7"/>
      <c r="IV115" s="7"/>
    </row>
    <row r="116" spans="1:25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c r="IG116" s="7"/>
      <c r="IH116" s="7"/>
      <c r="II116" s="7"/>
      <c r="IJ116" s="7"/>
      <c r="IK116" s="7"/>
      <c r="IL116" s="7"/>
      <c r="IM116" s="7"/>
      <c r="IN116" s="7"/>
      <c r="IO116" s="7"/>
      <c r="IP116" s="7"/>
      <c r="IQ116" s="7"/>
      <c r="IR116" s="7"/>
      <c r="IS116" s="7"/>
      <c r="IT116" s="7"/>
      <c r="IU116" s="7"/>
      <c r="IV116" s="7"/>
    </row>
    <row r="117" spans="1:256">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c r="IJ117" s="7"/>
      <c r="IK117" s="7"/>
      <c r="IL117" s="7"/>
      <c r="IM117" s="7"/>
      <c r="IN117" s="7"/>
      <c r="IO117" s="7"/>
      <c r="IP117" s="7"/>
      <c r="IQ117" s="7"/>
      <c r="IR117" s="7"/>
      <c r="IS117" s="7"/>
      <c r="IT117" s="7"/>
      <c r="IU117" s="7"/>
      <c r="IV117" s="7"/>
    </row>
    <row r="118" spans="1:256">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c r="IG118" s="7"/>
      <c r="IH118" s="7"/>
      <c r="II118" s="7"/>
      <c r="IJ118" s="7"/>
      <c r="IK118" s="7"/>
      <c r="IL118" s="7"/>
      <c r="IM118" s="7"/>
      <c r="IN118" s="7"/>
      <c r="IO118" s="7"/>
      <c r="IP118" s="7"/>
      <c r="IQ118" s="7"/>
      <c r="IR118" s="7"/>
      <c r="IS118" s="7"/>
      <c r="IT118" s="7"/>
      <c r="IU118" s="7"/>
      <c r="IV118" s="7"/>
    </row>
    <row r="119" spans="1:256">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c r="IJ119" s="7"/>
      <c r="IK119" s="7"/>
      <c r="IL119" s="7"/>
      <c r="IM119" s="7"/>
      <c r="IN119" s="7"/>
      <c r="IO119" s="7"/>
      <c r="IP119" s="7"/>
      <c r="IQ119" s="7"/>
      <c r="IR119" s="7"/>
      <c r="IS119" s="7"/>
      <c r="IT119" s="7"/>
      <c r="IU119" s="7"/>
      <c r="IV119" s="7"/>
    </row>
    <row r="120" spans="1:256">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c r="IR120" s="7"/>
      <c r="IS120" s="7"/>
      <c r="IT120" s="7"/>
      <c r="IU120" s="7"/>
      <c r="IV120" s="7"/>
    </row>
    <row r="121" spans="1:256">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c r="IF121" s="7"/>
      <c r="IG121" s="7"/>
      <c r="IH121" s="7"/>
      <c r="II121" s="7"/>
      <c r="IJ121" s="7"/>
      <c r="IK121" s="7"/>
      <c r="IL121" s="7"/>
      <c r="IM121" s="7"/>
      <c r="IN121" s="7"/>
      <c r="IO121" s="7"/>
      <c r="IP121" s="7"/>
      <c r="IQ121" s="7"/>
      <c r="IR121" s="7"/>
      <c r="IS121" s="7"/>
      <c r="IT121" s="7"/>
      <c r="IU121" s="7"/>
      <c r="IV121" s="7"/>
    </row>
    <row r="122" spans="1:256">
      <c r="A122" s="7"/>
      <c r="B122" s="89"/>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c r="IF122" s="7"/>
      <c r="IG122" s="7"/>
      <c r="IH122" s="7"/>
      <c r="II122" s="7"/>
      <c r="IJ122" s="7"/>
      <c r="IK122" s="7"/>
      <c r="IL122" s="7"/>
      <c r="IM122" s="7"/>
      <c r="IN122" s="7"/>
      <c r="IO122" s="7"/>
      <c r="IP122" s="7"/>
      <c r="IQ122" s="7"/>
      <c r="IR122" s="7"/>
      <c r="IS122" s="7"/>
      <c r="IT122" s="7"/>
      <c r="IU122" s="7"/>
      <c r="IV122" s="7"/>
    </row>
    <row r="123" spans="1:256">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c r="IG123" s="7"/>
      <c r="IH123" s="7"/>
      <c r="II123" s="7"/>
      <c r="IJ123" s="7"/>
      <c r="IK123" s="7"/>
      <c r="IL123" s="7"/>
      <c r="IM123" s="7"/>
      <c r="IN123" s="7"/>
      <c r="IO123" s="7"/>
      <c r="IP123" s="7"/>
      <c r="IQ123" s="7"/>
      <c r="IR123" s="7"/>
      <c r="IS123" s="7"/>
      <c r="IT123" s="7"/>
      <c r="IU123" s="7"/>
      <c r="IV123" s="7"/>
    </row>
    <row r="124" spans="1:256">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c r="IJ124" s="7"/>
      <c r="IK124" s="7"/>
      <c r="IL124" s="7"/>
      <c r="IM124" s="7"/>
      <c r="IN124" s="7"/>
      <c r="IO124" s="7"/>
      <c r="IP124" s="7"/>
      <c r="IQ124" s="7"/>
      <c r="IR124" s="7"/>
      <c r="IS124" s="7"/>
      <c r="IT124" s="7"/>
      <c r="IU124" s="7"/>
      <c r="IV124" s="7"/>
    </row>
    <row r="125" spans="1:256">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c r="IF125" s="7"/>
      <c r="IG125" s="7"/>
      <c r="IH125" s="7"/>
      <c r="II125" s="7"/>
      <c r="IJ125" s="7"/>
      <c r="IK125" s="7"/>
      <c r="IL125" s="7"/>
      <c r="IM125" s="7"/>
      <c r="IN125" s="7"/>
      <c r="IO125" s="7"/>
      <c r="IP125" s="7"/>
      <c r="IQ125" s="7"/>
      <c r="IR125" s="7"/>
      <c r="IS125" s="7"/>
      <c r="IT125" s="7"/>
      <c r="IU125" s="7"/>
      <c r="IV125" s="7"/>
    </row>
    <row r="126" spans="1:25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c r="IF126" s="7"/>
      <c r="IG126" s="7"/>
      <c r="IH126" s="7"/>
      <c r="II126" s="7"/>
      <c r="IJ126" s="7"/>
      <c r="IK126" s="7"/>
      <c r="IL126" s="7"/>
      <c r="IM126" s="7"/>
      <c r="IN126" s="7"/>
      <c r="IO126" s="7"/>
      <c r="IP126" s="7"/>
      <c r="IQ126" s="7"/>
      <c r="IR126" s="7"/>
      <c r="IS126" s="7"/>
      <c r="IT126" s="7"/>
      <c r="IU126" s="7"/>
      <c r="IV126" s="7"/>
    </row>
    <row r="127" spans="1:256">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c r="IJ127" s="7"/>
      <c r="IK127" s="7"/>
      <c r="IL127" s="7"/>
      <c r="IM127" s="7"/>
      <c r="IN127" s="7"/>
      <c r="IO127" s="7"/>
      <c r="IP127" s="7"/>
      <c r="IQ127" s="7"/>
      <c r="IR127" s="7"/>
      <c r="IS127" s="7"/>
      <c r="IT127" s="7"/>
      <c r="IU127" s="7"/>
      <c r="IV127" s="7"/>
    </row>
    <row r="128" spans="1:256">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c r="IF128" s="7"/>
      <c r="IG128" s="7"/>
      <c r="IH128" s="7"/>
      <c r="II128" s="7"/>
      <c r="IJ128" s="7"/>
      <c r="IK128" s="7"/>
      <c r="IL128" s="7"/>
      <c r="IM128" s="7"/>
      <c r="IN128" s="7"/>
      <c r="IO128" s="7"/>
      <c r="IP128" s="7"/>
      <c r="IQ128" s="7"/>
      <c r="IR128" s="7"/>
      <c r="IS128" s="7"/>
      <c r="IT128" s="7"/>
      <c r="IU128" s="7"/>
      <c r="IV128" s="7"/>
    </row>
    <row r="129" spans="1:256">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c r="HM129" s="7"/>
      <c r="HN129" s="7"/>
      <c r="HO129" s="7"/>
      <c r="HP129" s="7"/>
      <c r="HQ129" s="7"/>
      <c r="HR129" s="7"/>
      <c r="HS129" s="7"/>
      <c r="HT129" s="7"/>
      <c r="HU129" s="7"/>
      <c r="HV129" s="7"/>
      <c r="HW129" s="7"/>
      <c r="HX129" s="7"/>
      <c r="HY129" s="7"/>
      <c r="HZ129" s="7"/>
      <c r="IA129" s="7"/>
      <c r="IB129" s="7"/>
      <c r="IC129" s="7"/>
      <c r="ID129" s="7"/>
      <c r="IE129" s="7"/>
      <c r="IF129" s="7"/>
      <c r="IG129" s="7"/>
      <c r="IH129" s="7"/>
      <c r="II129" s="7"/>
      <c r="IJ129" s="7"/>
      <c r="IK129" s="7"/>
      <c r="IL129" s="7"/>
      <c r="IM129" s="7"/>
      <c r="IN129" s="7"/>
      <c r="IO129" s="7"/>
      <c r="IP129" s="7"/>
      <c r="IQ129" s="7"/>
      <c r="IR129" s="7"/>
      <c r="IS129" s="7"/>
      <c r="IT129" s="7"/>
      <c r="IU129" s="7"/>
      <c r="IV129" s="7"/>
    </row>
    <row r="130" spans="1:256">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c r="HM130" s="7"/>
      <c r="HN130" s="7"/>
      <c r="HO130" s="7"/>
      <c r="HP130" s="7"/>
      <c r="HQ130" s="7"/>
      <c r="HR130" s="7"/>
      <c r="HS130" s="7"/>
      <c r="HT130" s="7"/>
      <c r="HU130" s="7"/>
      <c r="HV130" s="7"/>
      <c r="HW130" s="7"/>
      <c r="HX130" s="7"/>
      <c r="HY130" s="7"/>
      <c r="HZ130" s="7"/>
      <c r="IA130" s="7"/>
      <c r="IB130" s="7"/>
      <c r="IC130" s="7"/>
      <c r="ID130" s="7"/>
      <c r="IE130" s="7"/>
      <c r="IF130" s="7"/>
      <c r="IG130" s="7"/>
      <c r="IH130" s="7"/>
      <c r="II130" s="7"/>
      <c r="IJ130" s="7"/>
      <c r="IK130" s="7"/>
      <c r="IL130" s="7"/>
      <c r="IM130" s="7"/>
      <c r="IN130" s="7"/>
      <c r="IO130" s="7"/>
      <c r="IP130" s="7"/>
      <c r="IQ130" s="7"/>
      <c r="IR130" s="7"/>
      <c r="IS130" s="7"/>
      <c r="IT130" s="7"/>
      <c r="IU130" s="7"/>
      <c r="IV130" s="7"/>
    </row>
    <row r="131" spans="1:256">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7"/>
      <c r="ID131" s="7"/>
      <c r="IE131" s="7"/>
      <c r="IF131" s="7"/>
      <c r="IG131" s="7"/>
      <c r="IH131" s="7"/>
      <c r="II131" s="7"/>
      <c r="IJ131" s="7"/>
      <c r="IK131" s="7"/>
      <c r="IL131" s="7"/>
      <c r="IM131" s="7"/>
      <c r="IN131" s="7"/>
      <c r="IO131" s="7"/>
      <c r="IP131" s="7"/>
      <c r="IQ131" s="7"/>
      <c r="IR131" s="7"/>
      <c r="IS131" s="7"/>
      <c r="IT131" s="7"/>
      <c r="IU131" s="7"/>
      <c r="IV131" s="7"/>
    </row>
    <row r="132" spans="1:256">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c r="IF132" s="7"/>
      <c r="IG132" s="7"/>
      <c r="IH132" s="7"/>
      <c r="II132" s="7"/>
      <c r="IJ132" s="7"/>
      <c r="IK132" s="7"/>
      <c r="IL132" s="7"/>
      <c r="IM132" s="7"/>
      <c r="IN132" s="7"/>
      <c r="IO132" s="7"/>
      <c r="IP132" s="7"/>
      <c r="IQ132" s="7"/>
      <c r="IR132" s="7"/>
      <c r="IS132" s="7"/>
      <c r="IT132" s="7"/>
      <c r="IU132" s="7"/>
      <c r="IV132" s="7"/>
    </row>
    <row r="133" spans="1:256">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c r="HL133" s="7"/>
      <c r="HM133" s="7"/>
      <c r="HN133" s="7"/>
      <c r="HO133" s="7"/>
      <c r="HP133" s="7"/>
      <c r="HQ133" s="7"/>
      <c r="HR133" s="7"/>
      <c r="HS133" s="7"/>
      <c r="HT133" s="7"/>
      <c r="HU133" s="7"/>
      <c r="HV133" s="7"/>
      <c r="HW133" s="7"/>
      <c r="HX133" s="7"/>
      <c r="HY133" s="7"/>
      <c r="HZ133" s="7"/>
      <c r="IA133" s="7"/>
      <c r="IB133" s="7"/>
      <c r="IC133" s="7"/>
      <c r="ID133" s="7"/>
      <c r="IE133" s="7"/>
      <c r="IF133" s="7"/>
      <c r="IG133" s="7"/>
      <c r="IH133" s="7"/>
      <c r="II133" s="7"/>
      <c r="IJ133" s="7"/>
      <c r="IK133" s="7"/>
      <c r="IL133" s="7"/>
      <c r="IM133" s="7"/>
      <c r="IN133" s="7"/>
      <c r="IO133" s="7"/>
      <c r="IP133" s="7"/>
      <c r="IQ133" s="7"/>
      <c r="IR133" s="7"/>
      <c r="IS133" s="7"/>
      <c r="IT133" s="7"/>
      <c r="IU133" s="7"/>
      <c r="IV133" s="7"/>
    </row>
    <row r="134" spans="1:256">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7"/>
      <c r="GY134" s="7"/>
      <c r="GZ134" s="7"/>
      <c r="HA134" s="7"/>
      <c r="HB134" s="7"/>
      <c r="HC134" s="7"/>
      <c r="HD134" s="7"/>
      <c r="HE134" s="7"/>
      <c r="HF134" s="7"/>
      <c r="HG134" s="7"/>
      <c r="HH134" s="7"/>
      <c r="HI134" s="7"/>
      <c r="HJ134" s="7"/>
      <c r="HK134" s="7"/>
      <c r="HL134" s="7"/>
      <c r="HM134" s="7"/>
      <c r="HN134" s="7"/>
      <c r="HO134" s="7"/>
      <c r="HP134" s="7"/>
      <c r="HQ134" s="7"/>
      <c r="HR134" s="7"/>
      <c r="HS134" s="7"/>
      <c r="HT134" s="7"/>
      <c r="HU134" s="7"/>
      <c r="HV134" s="7"/>
      <c r="HW134" s="7"/>
      <c r="HX134" s="7"/>
      <c r="HY134" s="7"/>
      <c r="HZ134" s="7"/>
      <c r="IA134" s="7"/>
      <c r="IB134" s="7"/>
      <c r="IC134" s="7"/>
      <c r="ID134" s="7"/>
      <c r="IE134" s="7"/>
      <c r="IF134" s="7"/>
      <c r="IG134" s="7"/>
      <c r="IH134" s="7"/>
      <c r="II134" s="7"/>
      <c r="IJ134" s="7"/>
      <c r="IK134" s="7"/>
      <c r="IL134" s="7"/>
      <c r="IM134" s="7"/>
      <c r="IN134" s="7"/>
      <c r="IO134" s="7"/>
      <c r="IP134" s="7"/>
      <c r="IQ134" s="7"/>
      <c r="IR134" s="7"/>
      <c r="IS134" s="7"/>
      <c r="IT134" s="7"/>
      <c r="IU134" s="7"/>
      <c r="IV134" s="7"/>
    </row>
    <row r="135" spans="1:256">
      <c r="A135" s="7"/>
      <c r="B135" s="89"/>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c r="HM135" s="7"/>
      <c r="HN135" s="7"/>
      <c r="HO135" s="7"/>
      <c r="HP135" s="7"/>
      <c r="HQ135" s="7"/>
      <c r="HR135" s="7"/>
      <c r="HS135" s="7"/>
      <c r="HT135" s="7"/>
      <c r="HU135" s="7"/>
      <c r="HV135" s="7"/>
      <c r="HW135" s="7"/>
      <c r="HX135" s="7"/>
      <c r="HY135" s="7"/>
      <c r="HZ135" s="7"/>
      <c r="IA135" s="7"/>
      <c r="IB135" s="7"/>
      <c r="IC135" s="7"/>
      <c r="ID135" s="7"/>
      <c r="IE135" s="7"/>
      <c r="IF135" s="7"/>
      <c r="IG135" s="7"/>
      <c r="IH135" s="7"/>
      <c r="II135" s="7"/>
      <c r="IJ135" s="7"/>
      <c r="IK135" s="7"/>
      <c r="IL135" s="7"/>
      <c r="IM135" s="7"/>
      <c r="IN135" s="7"/>
      <c r="IO135" s="7"/>
      <c r="IP135" s="7"/>
      <c r="IQ135" s="7"/>
      <c r="IR135" s="7"/>
      <c r="IS135" s="7"/>
      <c r="IT135" s="7"/>
      <c r="IU135" s="7"/>
      <c r="IV135" s="7"/>
    </row>
    <row r="136" spans="1:25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c r="GX136" s="7"/>
      <c r="GY136" s="7"/>
      <c r="GZ136" s="7"/>
      <c r="HA136" s="7"/>
      <c r="HB136" s="7"/>
      <c r="HC136" s="7"/>
      <c r="HD136" s="7"/>
      <c r="HE136" s="7"/>
      <c r="HF136" s="7"/>
      <c r="HG136" s="7"/>
      <c r="HH136" s="7"/>
      <c r="HI136" s="7"/>
      <c r="HJ136" s="7"/>
      <c r="HK136" s="7"/>
      <c r="HL136" s="7"/>
      <c r="HM136" s="7"/>
      <c r="HN136" s="7"/>
      <c r="HO136" s="7"/>
      <c r="HP136" s="7"/>
      <c r="HQ136" s="7"/>
      <c r="HR136" s="7"/>
      <c r="HS136" s="7"/>
      <c r="HT136" s="7"/>
      <c r="HU136" s="7"/>
      <c r="HV136" s="7"/>
      <c r="HW136" s="7"/>
      <c r="HX136" s="7"/>
      <c r="HY136" s="7"/>
      <c r="HZ136" s="7"/>
      <c r="IA136" s="7"/>
      <c r="IB136" s="7"/>
      <c r="IC136" s="7"/>
      <c r="ID136" s="7"/>
      <c r="IE136" s="7"/>
      <c r="IF136" s="7"/>
      <c r="IG136" s="7"/>
      <c r="IH136" s="7"/>
      <c r="II136" s="7"/>
      <c r="IJ136" s="7"/>
      <c r="IK136" s="7"/>
      <c r="IL136" s="7"/>
      <c r="IM136" s="7"/>
      <c r="IN136" s="7"/>
      <c r="IO136" s="7"/>
      <c r="IP136" s="7"/>
      <c r="IQ136" s="7"/>
      <c r="IR136" s="7"/>
      <c r="IS136" s="7"/>
      <c r="IT136" s="7"/>
      <c r="IU136" s="7"/>
      <c r="IV136" s="7"/>
    </row>
    <row r="137" spans="1:256">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7"/>
      <c r="GY137" s="7"/>
      <c r="GZ137" s="7"/>
      <c r="HA137" s="7"/>
      <c r="HB137" s="7"/>
      <c r="HC137" s="7"/>
      <c r="HD137" s="7"/>
      <c r="HE137" s="7"/>
      <c r="HF137" s="7"/>
      <c r="HG137" s="7"/>
      <c r="HH137" s="7"/>
      <c r="HI137" s="7"/>
      <c r="HJ137" s="7"/>
      <c r="HK137" s="7"/>
      <c r="HL137" s="7"/>
      <c r="HM137" s="7"/>
      <c r="HN137" s="7"/>
      <c r="HO137" s="7"/>
      <c r="HP137" s="7"/>
      <c r="HQ137" s="7"/>
      <c r="HR137" s="7"/>
      <c r="HS137" s="7"/>
      <c r="HT137" s="7"/>
      <c r="HU137" s="7"/>
      <c r="HV137" s="7"/>
      <c r="HW137" s="7"/>
      <c r="HX137" s="7"/>
      <c r="HY137" s="7"/>
      <c r="HZ137" s="7"/>
      <c r="IA137" s="7"/>
      <c r="IB137" s="7"/>
      <c r="IC137" s="7"/>
      <c r="ID137" s="7"/>
      <c r="IE137" s="7"/>
      <c r="IF137" s="7"/>
      <c r="IG137" s="7"/>
      <c r="IH137" s="7"/>
      <c r="II137" s="7"/>
      <c r="IJ137" s="7"/>
      <c r="IK137" s="7"/>
      <c r="IL137" s="7"/>
      <c r="IM137" s="7"/>
      <c r="IN137" s="7"/>
      <c r="IO137" s="7"/>
      <c r="IP137" s="7"/>
      <c r="IQ137" s="7"/>
      <c r="IR137" s="7"/>
      <c r="IS137" s="7"/>
      <c r="IT137" s="7"/>
      <c r="IU137" s="7"/>
      <c r="IV137" s="7"/>
    </row>
    <row r="138" spans="1:256">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c r="GX138" s="7"/>
      <c r="GY138" s="7"/>
      <c r="GZ138" s="7"/>
      <c r="HA138" s="7"/>
      <c r="HB138" s="7"/>
      <c r="HC138" s="7"/>
      <c r="HD138" s="7"/>
      <c r="HE138" s="7"/>
      <c r="HF138" s="7"/>
      <c r="HG138" s="7"/>
      <c r="HH138" s="7"/>
      <c r="HI138" s="7"/>
      <c r="HJ138" s="7"/>
      <c r="HK138" s="7"/>
      <c r="HL138" s="7"/>
      <c r="HM138" s="7"/>
      <c r="HN138" s="7"/>
      <c r="HO138" s="7"/>
      <c r="HP138" s="7"/>
      <c r="HQ138" s="7"/>
      <c r="HR138" s="7"/>
      <c r="HS138" s="7"/>
      <c r="HT138" s="7"/>
      <c r="HU138" s="7"/>
      <c r="HV138" s="7"/>
      <c r="HW138" s="7"/>
      <c r="HX138" s="7"/>
      <c r="HY138" s="7"/>
      <c r="HZ138" s="7"/>
      <c r="IA138" s="7"/>
      <c r="IB138" s="7"/>
      <c r="IC138" s="7"/>
      <c r="ID138" s="7"/>
      <c r="IE138" s="7"/>
      <c r="IF138" s="7"/>
      <c r="IG138" s="7"/>
      <c r="IH138" s="7"/>
      <c r="II138" s="7"/>
      <c r="IJ138" s="7"/>
      <c r="IK138" s="7"/>
      <c r="IL138" s="7"/>
      <c r="IM138" s="7"/>
      <c r="IN138" s="7"/>
      <c r="IO138" s="7"/>
      <c r="IP138" s="7"/>
      <c r="IQ138" s="7"/>
      <c r="IR138" s="7"/>
      <c r="IS138" s="7"/>
      <c r="IT138" s="7"/>
      <c r="IU138" s="7"/>
      <c r="IV138" s="7"/>
    </row>
    <row r="139" spans="1:256">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c r="GX139" s="7"/>
      <c r="GY139" s="7"/>
      <c r="GZ139" s="7"/>
      <c r="HA139" s="7"/>
      <c r="HB139" s="7"/>
      <c r="HC139" s="7"/>
      <c r="HD139" s="7"/>
      <c r="HE139" s="7"/>
      <c r="HF139" s="7"/>
      <c r="HG139" s="7"/>
      <c r="HH139" s="7"/>
      <c r="HI139" s="7"/>
      <c r="HJ139" s="7"/>
      <c r="HK139" s="7"/>
      <c r="HL139" s="7"/>
      <c r="HM139" s="7"/>
      <c r="HN139" s="7"/>
      <c r="HO139" s="7"/>
      <c r="HP139" s="7"/>
      <c r="HQ139" s="7"/>
      <c r="HR139" s="7"/>
      <c r="HS139" s="7"/>
      <c r="HT139" s="7"/>
      <c r="HU139" s="7"/>
      <c r="HV139" s="7"/>
      <c r="HW139" s="7"/>
      <c r="HX139" s="7"/>
      <c r="HY139" s="7"/>
      <c r="HZ139" s="7"/>
      <c r="IA139" s="7"/>
      <c r="IB139" s="7"/>
      <c r="IC139" s="7"/>
      <c r="ID139" s="7"/>
      <c r="IE139" s="7"/>
      <c r="IF139" s="7"/>
      <c r="IG139" s="7"/>
      <c r="IH139" s="7"/>
      <c r="II139" s="7"/>
      <c r="IJ139" s="7"/>
      <c r="IK139" s="7"/>
      <c r="IL139" s="7"/>
      <c r="IM139" s="7"/>
      <c r="IN139" s="7"/>
      <c r="IO139" s="7"/>
      <c r="IP139" s="7"/>
      <c r="IQ139" s="7"/>
      <c r="IR139" s="7"/>
      <c r="IS139" s="7"/>
      <c r="IT139" s="7"/>
      <c r="IU139" s="7"/>
      <c r="IV139" s="7"/>
    </row>
    <row r="140" spans="1:256">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c r="GX140" s="7"/>
      <c r="GY140" s="7"/>
      <c r="GZ140" s="7"/>
      <c r="HA140" s="7"/>
      <c r="HB140" s="7"/>
      <c r="HC140" s="7"/>
      <c r="HD140" s="7"/>
      <c r="HE140" s="7"/>
      <c r="HF140" s="7"/>
      <c r="HG140" s="7"/>
      <c r="HH140" s="7"/>
      <c r="HI140" s="7"/>
      <c r="HJ140" s="7"/>
      <c r="HK140" s="7"/>
      <c r="HL140" s="7"/>
      <c r="HM140" s="7"/>
      <c r="HN140" s="7"/>
      <c r="HO140" s="7"/>
      <c r="HP140" s="7"/>
      <c r="HQ140" s="7"/>
      <c r="HR140" s="7"/>
      <c r="HS140" s="7"/>
      <c r="HT140" s="7"/>
      <c r="HU140" s="7"/>
      <c r="HV140" s="7"/>
      <c r="HW140" s="7"/>
      <c r="HX140" s="7"/>
      <c r="HY140" s="7"/>
      <c r="HZ140" s="7"/>
      <c r="IA140" s="7"/>
      <c r="IB140" s="7"/>
      <c r="IC140" s="7"/>
      <c r="ID140" s="7"/>
      <c r="IE140" s="7"/>
      <c r="IF140" s="7"/>
      <c r="IG140" s="7"/>
      <c r="IH140" s="7"/>
      <c r="II140" s="7"/>
      <c r="IJ140" s="7"/>
      <c r="IK140" s="7"/>
      <c r="IL140" s="7"/>
      <c r="IM140" s="7"/>
      <c r="IN140" s="7"/>
      <c r="IO140" s="7"/>
      <c r="IP140" s="7"/>
      <c r="IQ140" s="7"/>
      <c r="IR140" s="7"/>
      <c r="IS140" s="7"/>
      <c r="IT140" s="7"/>
      <c r="IU140" s="7"/>
      <c r="IV140" s="7"/>
    </row>
    <row r="141" spans="1:256">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c r="GX141" s="7"/>
      <c r="GY141" s="7"/>
      <c r="GZ141" s="7"/>
      <c r="HA141" s="7"/>
      <c r="HB141" s="7"/>
      <c r="HC141" s="7"/>
      <c r="HD141" s="7"/>
      <c r="HE141" s="7"/>
      <c r="HF141" s="7"/>
      <c r="HG141" s="7"/>
      <c r="HH141" s="7"/>
      <c r="HI141" s="7"/>
      <c r="HJ141" s="7"/>
      <c r="HK141" s="7"/>
      <c r="HL141" s="7"/>
      <c r="HM141" s="7"/>
      <c r="HN141" s="7"/>
      <c r="HO141" s="7"/>
      <c r="HP141" s="7"/>
      <c r="HQ141" s="7"/>
      <c r="HR141" s="7"/>
      <c r="HS141" s="7"/>
      <c r="HT141" s="7"/>
      <c r="HU141" s="7"/>
      <c r="HV141" s="7"/>
      <c r="HW141" s="7"/>
      <c r="HX141" s="7"/>
      <c r="HY141" s="7"/>
      <c r="HZ141" s="7"/>
      <c r="IA141" s="7"/>
      <c r="IB141" s="7"/>
      <c r="IC141" s="7"/>
      <c r="ID141" s="7"/>
      <c r="IE141" s="7"/>
      <c r="IF141" s="7"/>
      <c r="IG141" s="7"/>
      <c r="IH141" s="7"/>
      <c r="II141" s="7"/>
      <c r="IJ141" s="7"/>
      <c r="IK141" s="7"/>
      <c r="IL141" s="7"/>
      <c r="IM141" s="7"/>
      <c r="IN141" s="7"/>
      <c r="IO141" s="7"/>
      <c r="IP141" s="7"/>
      <c r="IQ141" s="7"/>
      <c r="IR141" s="7"/>
      <c r="IS141" s="7"/>
      <c r="IT141" s="7"/>
      <c r="IU141" s="7"/>
      <c r="IV141" s="7"/>
    </row>
    <row r="142" spans="1:256">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c r="GX142" s="7"/>
      <c r="GY142" s="7"/>
      <c r="GZ142" s="7"/>
      <c r="HA142" s="7"/>
      <c r="HB142" s="7"/>
      <c r="HC142" s="7"/>
      <c r="HD142" s="7"/>
      <c r="HE142" s="7"/>
      <c r="HF142" s="7"/>
      <c r="HG142" s="7"/>
      <c r="HH142" s="7"/>
      <c r="HI142" s="7"/>
      <c r="HJ142" s="7"/>
      <c r="HK142" s="7"/>
      <c r="HL142" s="7"/>
      <c r="HM142" s="7"/>
      <c r="HN142" s="7"/>
      <c r="HO142" s="7"/>
      <c r="HP142" s="7"/>
      <c r="HQ142" s="7"/>
      <c r="HR142" s="7"/>
      <c r="HS142" s="7"/>
      <c r="HT142" s="7"/>
      <c r="HU142" s="7"/>
      <c r="HV142" s="7"/>
      <c r="HW142" s="7"/>
      <c r="HX142" s="7"/>
      <c r="HY142" s="7"/>
      <c r="HZ142" s="7"/>
      <c r="IA142" s="7"/>
      <c r="IB142" s="7"/>
      <c r="IC142" s="7"/>
      <c r="ID142" s="7"/>
      <c r="IE142" s="7"/>
      <c r="IF142" s="7"/>
      <c r="IG142" s="7"/>
      <c r="IH142" s="7"/>
      <c r="II142" s="7"/>
      <c r="IJ142" s="7"/>
      <c r="IK142" s="7"/>
      <c r="IL142" s="7"/>
      <c r="IM142" s="7"/>
      <c r="IN142" s="7"/>
      <c r="IO142" s="7"/>
      <c r="IP142" s="7"/>
      <c r="IQ142" s="7"/>
      <c r="IR142" s="7"/>
      <c r="IS142" s="7"/>
      <c r="IT142" s="7"/>
      <c r="IU142" s="7"/>
      <c r="IV142" s="7"/>
    </row>
    <row r="143" spans="1:256">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c r="GX143" s="7"/>
      <c r="GY143" s="7"/>
      <c r="GZ143" s="7"/>
      <c r="HA143" s="7"/>
      <c r="HB143" s="7"/>
      <c r="HC143" s="7"/>
      <c r="HD143" s="7"/>
      <c r="HE143" s="7"/>
      <c r="HF143" s="7"/>
      <c r="HG143" s="7"/>
      <c r="HH143" s="7"/>
      <c r="HI143" s="7"/>
      <c r="HJ143" s="7"/>
      <c r="HK143" s="7"/>
      <c r="HL143" s="7"/>
      <c r="HM143" s="7"/>
      <c r="HN143" s="7"/>
      <c r="HO143" s="7"/>
      <c r="HP143" s="7"/>
      <c r="HQ143" s="7"/>
      <c r="HR143" s="7"/>
      <c r="HS143" s="7"/>
      <c r="HT143" s="7"/>
      <c r="HU143" s="7"/>
      <c r="HV143" s="7"/>
      <c r="HW143" s="7"/>
      <c r="HX143" s="7"/>
      <c r="HY143" s="7"/>
      <c r="HZ143" s="7"/>
      <c r="IA143" s="7"/>
      <c r="IB143" s="7"/>
      <c r="IC143" s="7"/>
      <c r="ID143" s="7"/>
      <c r="IE143" s="7"/>
      <c r="IF143" s="7"/>
      <c r="IG143" s="7"/>
      <c r="IH143" s="7"/>
      <c r="II143" s="7"/>
      <c r="IJ143" s="7"/>
      <c r="IK143" s="7"/>
      <c r="IL143" s="7"/>
      <c r="IM143" s="7"/>
      <c r="IN143" s="7"/>
      <c r="IO143" s="7"/>
      <c r="IP143" s="7"/>
      <c r="IQ143" s="7"/>
      <c r="IR143" s="7"/>
      <c r="IS143" s="7"/>
      <c r="IT143" s="7"/>
      <c r="IU143" s="7"/>
      <c r="IV143" s="7"/>
    </row>
    <row r="144" spans="1:256">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7"/>
      <c r="GY144" s="7"/>
      <c r="GZ144" s="7"/>
      <c r="HA144" s="7"/>
      <c r="HB144" s="7"/>
      <c r="HC144" s="7"/>
      <c r="HD144" s="7"/>
      <c r="HE144" s="7"/>
      <c r="HF144" s="7"/>
      <c r="HG144" s="7"/>
      <c r="HH144" s="7"/>
      <c r="HI144" s="7"/>
      <c r="HJ144" s="7"/>
      <c r="HK144" s="7"/>
      <c r="HL144" s="7"/>
      <c r="HM144" s="7"/>
      <c r="HN144" s="7"/>
      <c r="HO144" s="7"/>
      <c r="HP144" s="7"/>
      <c r="HQ144" s="7"/>
      <c r="HR144" s="7"/>
      <c r="HS144" s="7"/>
      <c r="HT144" s="7"/>
      <c r="HU144" s="7"/>
      <c r="HV144" s="7"/>
      <c r="HW144" s="7"/>
      <c r="HX144" s="7"/>
      <c r="HY144" s="7"/>
      <c r="HZ144" s="7"/>
      <c r="IA144" s="7"/>
      <c r="IB144" s="7"/>
      <c r="IC144" s="7"/>
      <c r="ID144" s="7"/>
      <c r="IE144" s="7"/>
      <c r="IF144" s="7"/>
      <c r="IG144" s="7"/>
      <c r="IH144" s="7"/>
      <c r="II144" s="7"/>
      <c r="IJ144" s="7"/>
      <c r="IK144" s="7"/>
      <c r="IL144" s="7"/>
      <c r="IM144" s="7"/>
      <c r="IN144" s="7"/>
      <c r="IO144" s="7"/>
      <c r="IP144" s="7"/>
      <c r="IQ144" s="7"/>
      <c r="IR144" s="7"/>
      <c r="IS144" s="7"/>
      <c r="IT144" s="7"/>
      <c r="IU144" s="7"/>
      <c r="IV144" s="7"/>
    </row>
    <row r="145" spans="1:256">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c r="HM145" s="7"/>
      <c r="HN145" s="7"/>
      <c r="HO145" s="7"/>
      <c r="HP145" s="7"/>
      <c r="HQ145" s="7"/>
      <c r="HR145" s="7"/>
      <c r="HS145" s="7"/>
      <c r="HT145" s="7"/>
      <c r="HU145" s="7"/>
      <c r="HV145" s="7"/>
      <c r="HW145" s="7"/>
      <c r="HX145" s="7"/>
      <c r="HY145" s="7"/>
      <c r="HZ145" s="7"/>
      <c r="IA145" s="7"/>
      <c r="IB145" s="7"/>
      <c r="IC145" s="7"/>
      <c r="ID145" s="7"/>
      <c r="IE145" s="7"/>
      <c r="IF145" s="7"/>
      <c r="IG145" s="7"/>
      <c r="IH145" s="7"/>
      <c r="II145" s="7"/>
      <c r="IJ145" s="7"/>
      <c r="IK145" s="7"/>
      <c r="IL145" s="7"/>
      <c r="IM145" s="7"/>
      <c r="IN145" s="7"/>
      <c r="IO145" s="7"/>
      <c r="IP145" s="7"/>
      <c r="IQ145" s="7"/>
      <c r="IR145" s="7"/>
      <c r="IS145" s="7"/>
      <c r="IT145" s="7"/>
      <c r="IU145" s="7"/>
      <c r="IV145" s="7"/>
    </row>
    <row r="146" spans="1:25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7"/>
      <c r="GY146" s="7"/>
      <c r="GZ146" s="7"/>
      <c r="HA146" s="7"/>
      <c r="HB146" s="7"/>
      <c r="HC146" s="7"/>
      <c r="HD146" s="7"/>
      <c r="HE146" s="7"/>
      <c r="HF146" s="7"/>
      <c r="HG146" s="7"/>
      <c r="HH146" s="7"/>
      <c r="HI146" s="7"/>
      <c r="HJ146" s="7"/>
      <c r="HK146" s="7"/>
      <c r="HL146" s="7"/>
      <c r="HM146" s="7"/>
      <c r="HN146" s="7"/>
      <c r="HO146" s="7"/>
      <c r="HP146" s="7"/>
      <c r="HQ146" s="7"/>
      <c r="HR146" s="7"/>
      <c r="HS146" s="7"/>
      <c r="HT146" s="7"/>
      <c r="HU146" s="7"/>
      <c r="HV146" s="7"/>
      <c r="HW146" s="7"/>
      <c r="HX146" s="7"/>
      <c r="HY146" s="7"/>
      <c r="HZ146" s="7"/>
      <c r="IA146" s="7"/>
      <c r="IB146" s="7"/>
      <c r="IC146" s="7"/>
      <c r="ID146" s="7"/>
      <c r="IE146" s="7"/>
      <c r="IF146" s="7"/>
      <c r="IG146" s="7"/>
      <c r="IH146" s="7"/>
      <c r="II146" s="7"/>
      <c r="IJ146" s="7"/>
      <c r="IK146" s="7"/>
      <c r="IL146" s="7"/>
      <c r="IM146" s="7"/>
      <c r="IN146" s="7"/>
      <c r="IO146" s="7"/>
      <c r="IP146" s="7"/>
      <c r="IQ146" s="7"/>
      <c r="IR146" s="7"/>
      <c r="IS146" s="7"/>
      <c r="IT146" s="7"/>
      <c r="IU146" s="7"/>
      <c r="IV146" s="7"/>
    </row>
    <row r="147" spans="1:256">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c r="HM147" s="7"/>
      <c r="HN147" s="7"/>
      <c r="HO147" s="7"/>
      <c r="HP147" s="7"/>
      <c r="HQ147" s="7"/>
      <c r="HR147" s="7"/>
      <c r="HS147" s="7"/>
      <c r="HT147" s="7"/>
      <c r="HU147" s="7"/>
      <c r="HV147" s="7"/>
      <c r="HW147" s="7"/>
      <c r="HX147" s="7"/>
      <c r="HY147" s="7"/>
      <c r="HZ147" s="7"/>
      <c r="IA147" s="7"/>
      <c r="IB147" s="7"/>
      <c r="IC147" s="7"/>
      <c r="ID147" s="7"/>
      <c r="IE147" s="7"/>
      <c r="IF147" s="7"/>
      <c r="IG147" s="7"/>
      <c r="IH147" s="7"/>
      <c r="II147" s="7"/>
      <c r="IJ147" s="7"/>
      <c r="IK147" s="7"/>
      <c r="IL147" s="7"/>
      <c r="IM147" s="7"/>
      <c r="IN147" s="7"/>
      <c r="IO147" s="7"/>
      <c r="IP147" s="7"/>
      <c r="IQ147" s="7"/>
      <c r="IR147" s="7"/>
      <c r="IS147" s="7"/>
      <c r="IT147" s="7"/>
      <c r="IU147" s="7"/>
      <c r="IV147" s="7"/>
    </row>
    <row r="148" spans="1:256">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c r="GX148" s="7"/>
      <c r="GY148" s="7"/>
      <c r="GZ148" s="7"/>
      <c r="HA148" s="7"/>
      <c r="HB148" s="7"/>
      <c r="HC148" s="7"/>
      <c r="HD148" s="7"/>
      <c r="HE148" s="7"/>
      <c r="HF148" s="7"/>
      <c r="HG148" s="7"/>
      <c r="HH148" s="7"/>
      <c r="HI148" s="7"/>
      <c r="HJ148" s="7"/>
      <c r="HK148" s="7"/>
      <c r="HL148" s="7"/>
      <c r="HM148" s="7"/>
      <c r="HN148" s="7"/>
      <c r="HO148" s="7"/>
      <c r="HP148" s="7"/>
      <c r="HQ148" s="7"/>
      <c r="HR148" s="7"/>
      <c r="HS148" s="7"/>
      <c r="HT148" s="7"/>
      <c r="HU148" s="7"/>
      <c r="HV148" s="7"/>
      <c r="HW148" s="7"/>
      <c r="HX148" s="7"/>
      <c r="HY148" s="7"/>
      <c r="HZ148" s="7"/>
      <c r="IA148" s="7"/>
      <c r="IB148" s="7"/>
      <c r="IC148" s="7"/>
      <c r="ID148" s="7"/>
      <c r="IE148" s="7"/>
      <c r="IF148" s="7"/>
      <c r="IG148" s="7"/>
      <c r="IH148" s="7"/>
      <c r="II148" s="7"/>
      <c r="IJ148" s="7"/>
      <c r="IK148" s="7"/>
      <c r="IL148" s="7"/>
      <c r="IM148" s="7"/>
      <c r="IN148" s="7"/>
      <c r="IO148" s="7"/>
      <c r="IP148" s="7"/>
      <c r="IQ148" s="7"/>
      <c r="IR148" s="7"/>
      <c r="IS148" s="7"/>
      <c r="IT148" s="7"/>
      <c r="IU148" s="7"/>
      <c r="IV148" s="7"/>
    </row>
    <row r="149" spans="1:256">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c r="GX149" s="7"/>
      <c r="GY149" s="7"/>
      <c r="GZ149" s="7"/>
      <c r="HA149" s="7"/>
      <c r="HB149" s="7"/>
      <c r="HC149" s="7"/>
      <c r="HD149" s="7"/>
      <c r="HE149" s="7"/>
      <c r="HF149" s="7"/>
      <c r="HG149" s="7"/>
      <c r="HH149" s="7"/>
      <c r="HI149" s="7"/>
      <c r="HJ149" s="7"/>
      <c r="HK149" s="7"/>
      <c r="HL149" s="7"/>
      <c r="HM149" s="7"/>
      <c r="HN149" s="7"/>
      <c r="HO149" s="7"/>
      <c r="HP149" s="7"/>
      <c r="HQ149" s="7"/>
      <c r="HR149" s="7"/>
      <c r="HS149" s="7"/>
      <c r="HT149" s="7"/>
      <c r="HU149" s="7"/>
      <c r="HV149" s="7"/>
      <c r="HW149" s="7"/>
      <c r="HX149" s="7"/>
      <c r="HY149" s="7"/>
      <c r="HZ149" s="7"/>
      <c r="IA149" s="7"/>
      <c r="IB149" s="7"/>
      <c r="IC149" s="7"/>
      <c r="ID149" s="7"/>
      <c r="IE149" s="7"/>
      <c r="IF149" s="7"/>
      <c r="IG149" s="7"/>
      <c r="IH149" s="7"/>
      <c r="II149" s="7"/>
      <c r="IJ149" s="7"/>
      <c r="IK149" s="7"/>
      <c r="IL149" s="7"/>
      <c r="IM149" s="7"/>
      <c r="IN149" s="7"/>
      <c r="IO149" s="7"/>
      <c r="IP149" s="7"/>
      <c r="IQ149" s="7"/>
      <c r="IR149" s="7"/>
      <c r="IS149" s="7"/>
      <c r="IT149" s="7"/>
      <c r="IU149" s="7"/>
      <c r="IV149" s="7"/>
    </row>
    <row r="150" spans="1:256">
      <c r="A150" s="7"/>
      <c r="B150" s="89"/>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c r="GX150" s="7"/>
      <c r="GY150" s="7"/>
      <c r="GZ150" s="7"/>
      <c r="HA150" s="7"/>
      <c r="HB150" s="7"/>
      <c r="HC150" s="7"/>
      <c r="HD150" s="7"/>
      <c r="HE150" s="7"/>
      <c r="HF150" s="7"/>
      <c r="HG150" s="7"/>
      <c r="HH150" s="7"/>
      <c r="HI150" s="7"/>
      <c r="HJ150" s="7"/>
      <c r="HK150" s="7"/>
      <c r="HL150" s="7"/>
      <c r="HM150" s="7"/>
      <c r="HN150" s="7"/>
      <c r="HO150" s="7"/>
      <c r="HP150" s="7"/>
      <c r="HQ150" s="7"/>
      <c r="HR150" s="7"/>
      <c r="HS150" s="7"/>
      <c r="HT150" s="7"/>
      <c r="HU150" s="7"/>
      <c r="HV150" s="7"/>
      <c r="HW150" s="7"/>
      <c r="HX150" s="7"/>
      <c r="HY150" s="7"/>
      <c r="HZ150" s="7"/>
      <c r="IA150" s="7"/>
      <c r="IB150" s="7"/>
      <c r="IC150" s="7"/>
      <c r="ID150" s="7"/>
      <c r="IE150" s="7"/>
      <c r="IF150" s="7"/>
      <c r="IG150" s="7"/>
      <c r="IH150" s="7"/>
      <c r="II150" s="7"/>
      <c r="IJ150" s="7"/>
      <c r="IK150" s="7"/>
      <c r="IL150" s="7"/>
      <c r="IM150" s="7"/>
      <c r="IN150" s="7"/>
      <c r="IO150" s="7"/>
      <c r="IP150" s="7"/>
      <c r="IQ150" s="7"/>
      <c r="IR150" s="7"/>
      <c r="IS150" s="7"/>
      <c r="IT150" s="7"/>
      <c r="IU150" s="7"/>
      <c r="IV150" s="7"/>
    </row>
    <row r="151" spans="1:256">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7"/>
      <c r="GY151" s="7"/>
      <c r="GZ151" s="7"/>
      <c r="HA151" s="7"/>
      <c r="HB151" s="7"/>
      <c r="HC151" s="7"/>
      <c r="HD151" s="7"/>
      <c r="HE151" s="7"/>
      <c r="HF151" s="7"/>
      <c r="HG151" s="7"/>
      <c r="HH151" s="7"/>
      <c r="HI151" s="7"/>
      <c r="HJ151" s="7"/>
      <c r="HK151" s="7"/>
      <c r="HL151" s="7"/>
      <c r="HM151" s="7"/>
      <c r="HN151" s="7"/>
      <c r="HO151" s="7"/>
      <c r="HP151" s="7"/>
      <c r="HQ151" s="7"/>
      <c r="HR151" s="7"/>
      <c r="HS151" s="7"/>
      <c r="HT151" s="7"/>
      <c r="HU151" s="7"/>
      <c r="HV151" s="7"/>
      <c r="HW151" s="7"/>
      <c r="HX151" s="7"/>
      <c r="HY151" s="7"/>
      <c r="HZ151" s="7"/>
      <c r="IA151" s="7"/>
      <c r="IB151" s="7"/>
      <c r="IC151" s="7"/>
      <c r="ID151" s="7"/>
      <c r="IE151" s="7"/>
      <c r="IF151" s="7"/>
      <c r="IG151" s="7"/>
      <c r="IH151" s="7"/>
      <c r="II151" s="7"/>
      <c r="IJ151" s="7"/>
      <c r="IK151" s="7"/>
      <c r="IL151" s="7"/>
      <c r="IM151" s="7"/>
      <c r="IN151" s="7"/>
      <c r="IO151" s="7"/>
      <c r="IP151" s="7"/>
      <c r="IQ151" s="7"/>
      <c r="IR151" s="7"/>
      <c r="IS151" s="7"/>
      <c r="IT151" s="7"/>
      <c r="IU151" s="7"/>
      <c r="IV151" s="7"/>
    </row>
    <row r="152" spans="1:256">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c r="GX152" s="7"/>
      <c r="GY152" s="7"/>
      <c r="GZ152" s="7"/>
      <c r="HA152" s="7"/>
      <c r="HB152" s="7"/>
      <c r="HC152" s="7"/>
      <c r="HD152" s="7"/>
      <c r="HE152" s="7"/>
      <c r="HF152" s="7"/>
      <c r="HG152" s="7"/>
      <c r="HH152" s="7"/>
      <c r="HI152" s="7"/>
      <c r="HJ152" s="7"/>
      <c r="HK152" s="7"/>
      <c r="HL152" s="7"/>
      <c r="HM152" s="7"/>
      <c r="HN152" s="7"/>
      <c r="HO152" s="7"/>
      <c r="HP152" s="7"/>
      <c r="HQ152" s="7"/>
      <c r="HR152" s="7"/>
      <c r="HS152" s="7"/>
      <c r="HT152" s="7"/>
      <c r="HU152" s="7"/>
      <c r="HV152" s="7"/>
      <c r="HW152" s="7"/>
      <c r="HX152" s="7"/>
      <c r="HY152" s="7"/>
      <c r="HZ152" s="7"/>
      <c r="IA152" s="7"/>
      <c r="IB152" s="7"/>
      <c r="IC152" s="7"/>
      <c r="ID152" s="7"/>
      <c r="IE152" s="7"/>
      <c r="IF152" s="7"/>
      <c r="IG152" s="7"/>
      <c r="IH152" s="7"/>
      <c r="II152" s="7"/>
      <c r="IJ152" s="7"/>
      <c r="IK152" s="7"/>
      <c r="IL152" s="7"/>
      <c r="IM152" s="7"/>
      <c r="IN152" s="7"/>
      <c r="IO152" s="7"/>
      <c r="IP152" s="7"/>
      <c r="IQ152" s="7"/>
      <c r="IR152" s="7"/>
      <c r="IS152" s="7"/>
      <c r="IT152" s="7"/>
      <c r="IU152" s="7"/>
      <c r="IV152" s="7"/>
    </row>
    <row r="153" spans="1:256">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c r="GX153" s="7"/>
      <c r="GY153" s="7"/>
      <c r="GZ153" s="7"/>
      <c r="HA153" s="7"/>
      <c r="HB153" s="7"/>
      <c r="HC153" s="7"/>
      <c r="HD153" s="7"/>
      <c r="HE153" s="7"/>
      <c r="HF153" s="7"/>
      <c r="HG153" s="7"/>
      <c r="HH153" s="7"/>
      <c r="HI153" s="7"/>
      <c r="HJ153" s="7"/>
      <c r="HK153" s="7"/>
      <c r="HL153" s="7"/>
      <c r="HM153" s="7"/>
      <c r="HN153" s="7"/>
      <c r="HO153" s="7"/>
      <c r="HP153" s="7"/>
      <c r="HQ153" s="7"/>
      <c r="HR153" s="7"/>
      <c r="HS153" s="7"/>
      <c r="HT153" s="7"/>
      <c r="HU153" s="7"/>
      <c r="HV153" s="7"/>
      <c r="HW153" s="7"/>
      <c r="HX153" s="7"/>
      <c r="HY153" s="7"/>
      <c r="HZ153" s="7"/>
      <c r="IA153" s="7"/>
      <c r="IB153" s="7"/>
      <c r="IC153" s="7"/>
      <c r="ID153" s="7"/>
      <c r="IE153" s="7"/>
      <c r="IF153" s="7"/>
      <c r="IG153" s="7"/>
      <c r="IH153" s="7"/>
      <c r="II153" s="7"/>
      <c r="IJ153" s="7"/>
      <c r="IK153" s="7"/>
      <c r="IL153" s="7"/>
      <c r="IM153" s="7"/>
      <c r="IN153" s="7"/>
      <c r="IO153" s="7"/>
      <c r="IP153" s="7"/>
      <c r="IQ153" s="7"/>
      <c r="IR153" s="7"/>
      <c r="IS153" s="7"/>
      <c r="IT153" s="7"/>
      <c r="IU153" s="7"/>
      <c r="IV153" s="7"/>
    </row>
    <row r="154" spans="1:256">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c r="GX154" s="7"/>
      <c r="GY154" s="7"/>
      <c r="GZ154" s="7"/>
      <c r="HA154" s="7"/>
      <c r="HB154" s="7"/>
      <c r="HC154" s="7"/>
      <c r="HD154" s="7"/>
      <c r="HE154" s="7"/>
      <c r="HF154" s="7"/>
      <c r="HG154" s="7"/>
      <c r="HH154" s="7"/>
      <c r="HI154" s="7"/>
      <c r="HJ154" s="7"/>
      <c r="HK154" s="7"/>
      <c r="HL154" s="7"/>
      <c r="HM154" s="7"/>
      <c r="HN154" s="7"/>
      <c r="HO154" s="7"/>
      <c r="HP154" s="7"/>
      <c r="HQ154" s="7"/>
      <c r="HR154" s="7"/>
      <c r="HS154" s="7"/>
      <c r="HT154" s="7"/>
      <c r="HU154" s="7"/>
      <c r="HV154" s="7"/>
      <c r="HW154" s="7"/>
      <c r="HX154" s="7"/>
      <c r="HY154" s="7"/>
      <c r="HZ154" s="7"/>
      <c r="IA154" s="7"/>
      <c r="IB154" s="7"/>
      <c r="IC154" s="7"/>
      <c r="ID154" s="7"/>
      <c r="IE154" s="7"/>
      <c r="IF154" s="7"/>
      <c r="IG154" s="7"/>
      <c r="IH154" s="7"/>
      <c r="II154" s="7"/>
      <c r="IJ154" s="7"/>
      <c r="IK154" s="7"/>
      <c r="IL154" s="7"/>
      <c r="IM154" s="7"/>
      <c r="IN154" s="7"/>
      <c r="IO154" s="7"/>
      <c r="IP154" s="7"/>
      <c r="IQ154" s="7"/>
      <c r="IR154" s="7"/>
      <c r="IS154" s="7"/>
      <c r="IT154" s="7"/>
      <c r="IU154" s="7"/>
      <c r="IV154" s="7"/>
    </row>
    <row r="155" spans="1:256">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c r="HM155" s="7"/>
      <c r="HN155" s="7"/>
      <c r="HO155" s="7"/>
      <c r="HP155" s="7"/>
      <c r="HQ155" s="7"/>
      <c r="HR155" s="7"/>
      <c r="HS155" s="7"/>
      <c r="HT155" s="7"/>
      <c r="HU155" s="7"/>
      <c r="HV155" s="7"/>
      <c r="HW155" s="7"/>
      <c r="HX155" s="7"/>
      <c r="HY155" s="7"/>
      <c r="HZ155" s="7"/>
      <c r="IA155" s="7"/>
      <c r="IB155" s="7"/>
      <c r="IC155" s="7"/>
      <c r="ID155" s="7"/>
      <c r="IE155" s="7"/>
      <c r="IF155" s="7"/>
      <c r="IG155" s="7"/>
      <c r="IH155" s="7"/>
      <c r="II155" s="7"/>
      <c r="IJ155" s="7"/>
      <c r="IK155" s="7"/>
      <c r="IL155" s="7"/>
      <c r="IM155" s="7"/>
      <c r="IN155" s="7"/>
      <c r="IO155" s="7"/>
      <c r="IP155" s="7"/>
      <c r="IQ155" s="7"/>
      <c r="IR155" s="7"/>
      <c r="IS155" s="7"/>
      <c r="IT155" s="7"/>
      <c r="IU155" s="7"/>
      <c r="IV155" s="7"/>
    </row>
    <row r="156" spans="1:2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c r="GX156" s="7"/>
      <c r="GY156" s="7"/>
      <c r="GZ156" s="7"/>
      <c r="HA156" s="7"/>
      <c r="HB156" s="7"/>
      <c r="HC156" s="7"/>
      <c r="HD156" s="7"/>
      <c r="HE156" s="7"/>
      <c r="HF156" s="7"/>
      <c r="HG156" s="7"/>
      <c r="HH156" s="7"/>
      <c r="HI156" s="7"/>
      <c r="HJ156" s="7"/>
      <c r="HK156" s="7"/>
      <c r="HL156" s="7"/>
      <c r="HM156" s="7"/>
      <c r="HN156" s="7"/>
      <c r="HO156" s="7"/>
      <c r="HP156" s="7"/>
      <c r="HQ156" s="7"/>
      <c r="HR156" s="7"/>
      <c r="HS156" s="7"/>
      <c r="HT156" s="7"/>
      <c r="HU156" s="7"/>
      <c r="HV156" s="7"/>
      <c r="HW156" s="7"/>
      <c r="HX156" s="7"/>
      <c r="HY156" s="7"/>
      <c r="HZ156" s="7"/>
      <c r="IA156" s="7"/>
      <c r="IB156" s="7"/>
      <c r="IC156" s="7"/>
      <c r="ID156" s="7"/>
      <c r="IE156" s="7"/>
      <c r="IF156" s="7"/>
      <c r="IG156" s="7"/>
      <c r="IH156" s="7"/>
      <c r="II156" s="7"/>
      <c r="IJ156" s="7"/>
      <c r="IK156" s="7"/>
      <c r="IL156" s="7"/>
      <c r="IM156" s="7"/>
      <c r="IN156" s="7"/>
      <c r="IO156" s="7"/>
      <c r="IP156" s="7"/>
      <c r="IQ156" s="7"/>
      <c r="IR156" s="7"/>
      <c r="IS156" s="7"/>
      <c r="IT156" s="7"/>
      <c r="IU156" s="7"/>
      <c r="IV156" s="7"/>
    </row>
    <row r="157" spans="1:256">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c r="GX157" s="7"/>
      <c r="GY157" s="7"/>
      <c r="GZ157" s="7"/>
      <c r="HA157" s="7"/>
      <c r="HB157" s="7"/>
      <c r="HC157" s="7"/>
      <c r="HD157" s="7"/>
      <c r="HE157" s="7"/>
      <c r="HF157" s="7"/>
      <c r="HG157" s="7"/>
      <c r="HH157" s="7"/>
      <c r="HI157" s="7"/>
      <c r="HJ157" s="7"/>
      <c r="HK157" s="7"/>
      <c r="HL157" s="7"/>
      <c r="HM157" s="7"/>
      <c r="HN157" s="7"/>
      <c r="HO157" s="7"/>
      <c r="HP157" s="7"/>
      <c r="HQ157" s="7"/>
      <c r="HR157" s="7"/>
      <c r="HS157" s="7"/>
      <c r="HT157" s="7"/>
      <c r="HU157" s="7"/>
      <c r="HV157" s="7"/>
      <c r="HW157" s="7"/>
      <c r="HX157" s="7"/>
      <c r="HY157" s="7"/>
      <c r="HZ157" s="7"/>
      <c r="IA157" s="7"/>
      <c r="IB157" s="7"/>
      <c r="IC157" s="7"/>
      <c r="ID157" s="7"/>
      <c r="IE157" s="7"/>
      <c r="IF157" s="7"/>
      <c r="IG157" s="7"/>
      <c r="IH157" s="7"/>
      <c r="II157" s="7"/>
      <c r="IJ157" s="7"/>
      <c r="IK157" s="7"/>
      <c r="IL157" s="7"/>
      <c r="IM157" s="7"/>
      <c r="IN157" s="7"/>
      <c r="IO157" s="7"/>
      <c r="IP157" s="7"/>
      <c r="IQ157" s="7"/>
      <c r="IR157" s="7"/>
      <c r="IS157" s="7"/>
      <c r="IT157" s="7"/>
      <c r="IU157" s="7"/>
      <c r="IV157" s="7"/>
    </row>
    <row r="158" spans="1:256">
      <c r="A158" s="7"/>
      <c r="B158" s="89"/>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7"/>
      <c r="GY158" s="7"/>
      <c r="GZ158" s="7"/>
      <c r="HA158" s="7"/>
      <c r="HB158" s="7"/>
      <c r="HC158" s="7"/>
      <c r="HD158" s="7"/>
      <c r="HE158" s="7"/>
      <c r="HF158" s="7"/>
      <c r="HG158" s="7"/>
      <c r="HH158" s="7"/>
      <c r="HI158" s="7"/>
      <c r="HJ158" s="7"/>
      <c r="HK158" s="7"/>
      <c r="HL158" s="7"/>
      <c r="HM158" s="7"/>
      <c r="HN158" s="7"/>
      <c r="HO158" s="7"/>
      <c r="HP158" s="7"/>
      <c r="HQ158" s="7"/>
      <c r="HR158" s="7"/>
      <c r="HS158" s="7"/>
      <c r="HT158" s="7"/>
      <c r="HU158" s="7"/>
      <c r="HV158" s="7"/>
      <c r="HW158" s="7"/>
      <c r="HX158" s="7"/>
      <c r="HY158" s="7"/>
      <c r="HZ158" s="7"/>
      <c r="IA158" s="7"/>
      <c r="IB158" s="7"/>
      <c r="IC158" s="7"/>
      <c r="ID158" s="7"/>
      <c r="IE158" s="7"/>
      <c r="IF158" s="7"/>
      <c r="IG158" s="7"/>
      <c r="IH158" s="7"/>
      <c r="II158" s="7"/>
      <c r="IJ158" s="7"/>
      <c r="IK158" s="7"/>
      <c r="IL158" s="7"/>
      <c r="IM158" s="7"/>
      <c r="IN158" s="7"/>
      <c r="IO158" s="7"/>
      <c r="IP158" s="7"/>
      <c r="IQ158" s="7"/>
      <c r="IR158" s="7"/>
      <c r="IS158" s="7"/>
      <c r="IT158" s="7"/>
      <c r="IU158" s="7"/>
      <c r="IV158" s="7"/>
    </row>
    <row r="159" spans="1:256">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7"/>
      <c r="GY159" s="7"/>
      <c r="GZ159" s="7"/>
      <c r="HA159" s="7"/>
      <c r="HB159" s="7"/>
      <c r="HC159" s="7"/>
      <c r="HD159" s="7"/>
      <c r="HE159" s="7"/>
      <c r="HF159" s="7"/>
      <c r="HG159" s="7"/>
      <c r="HH159" s="7"/>
      <c r="HI159" s="7"/>
      <c r="HJ159" s="7"/>
      <c r="HK159" s="7"/>
      <c r="HL159" s="7"/>
      <c r="HM159" s="7"/>
      <c r="HN159" s="7"/>
      <c r="HO159" s="7"/>
      <c r="HP159" s="7"/>
      <c r="HQ159" s="7"/>
      <c r="HR159" s="7"/>
      <c r="HS159" s="7"/>
      <c r="HT159" s="7"/>
      <c r="HU159" s="7"/>
      <c r="HV159" s="7"/>
      <c r="HW159" s="7"/>
      <c r="HX159" s="7"/>
      <c r="HY159" s="7"/>
      <c r="HZ159" s="7"/>
      <c r="IA159" s="7"/>
      <c r="IB159" s="7"/>
      <c r="IC159" s="7"/>
      <c r="ID159" s="7"/>
      <c r="IE159" s="7"/>
      <c r="IF159" s="7"/>
      <c r="IG159" s="7"/>
      <c r="IH159" s="7"/>
      <c r="II159" s="7"/>
      <c r="IJ159" s="7"/>
      <c r="IK159" s="7"/>
      <c r="IL159" s="7"/>
      <c r="IM159" s="7"/>
      <c r="IN159" s="7"/>
      <c r="IO159" s="7"/>
      <c r="IP159" s="7"/>
      <c r="IQ159" s="7"/>
      <c r="IR159" s="7"/>
      <c r="IS159" s="7"/>
      <c r="IT159" s="7"/>
      <c r="IU159" s="7"/>
      <c r="IV159" s="7"/>
    </row>
    <row r="160" spans="1:256">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c r="GX160" s="7"/>
      <c r="GY160" s="7"/>
      <c r="GZ160" s="7"/>
      <c r="HA160" s="7"/>
      <c r="HB160" s="7"/>
      <c r="HC160" s="7"/>
      <c r="HD160" s="7"/>
      <c r="HE160" s="7"/>
      <c r="HF160" s="7"/>
      <c r="HG160" s="7"/>
      <c r="HH160" s="7"/>
      <c r="HI160" s="7"/>
      <c r="HJ160" s="7"/>
      <c r="HK160" s="7"/>
      <c r="HL160" s="7"/>
      <c r="HM160" s="7"/>
      <c r="HN160" s="7"/>
      <c r="HO160" s="7"/>
      <c r="HP160" s="7"/>
      <c r="HQ160" s="7"/>
      <c r="HR160" s="7"/>
      <c r="HS160" s="7"/>
      <c r="HT160" s="7"/>
      <c r="HU160" s="7"/>
      <c r="HV160" s="7"/>
      <c r="HW160" s="7"/>
      <c r="HX160" s="7"/>
      <c r="HY160" s="7"/>
      <c r="HZ160" s="7"/>
      <c r="IA160" s="7"/>
      <c r="IB160" s="7"/>
      <c r="IC160" s="7"/>
      <c r="ID160" s="7"/>
      <c r="IE160" s="7"/>
      <c r="IF160" s="7"/>
      <c r="IG160" s="7"/>
      <c r="IH160" s="7"/>
      <c r="II160" s="7"/>
      <c r="IJ160" s="7"/>
      <c r="IK160" s="7"/>
      <c r="IL160" s="7"/>
      <c r="IM160" s="7"/>
      <c r="IN160" s="7"/>
      <c r="IO160" s="7"/>
      <c r="IP160" s="7"/>
      <c r="IQ160" s="7"/>
      <c r="IR160" s="7"/>
      <c r="IS160" s="7"/>
      <c r="IT160" s="7"/>
      <c r="IU160" s="7"/>
      <c r="IV160" s="7"/>
    </row>
    <row r="161" spans="1:256">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c r="GX161" s="7"/>
      <c r="GY161" s="7"/>
      <c r="GZ161" s="7"/>
      <c r="HA161" s="7"/>
      <c r="HB161" s="7"/>
      <c r="HC161" s="7"/>
      <c r="HD161" s="7"/>
      <c r="HE161" s="7"/>
      <c r="HF161" s="7"/>
      <c r="HG161" s="7"/>
      <c r="HH161" s="7"/>
      <c r="HI161" s="7"/>
      <c r="HJ161" s="7"/>
      <c r="HK161" s="7"/>
      <c r="HL161" s="7"/>
      <c r="HM161" s="7"/>
      <c r="HN161" s="7"/>
      <c r="HO161" s="7"/>
      <c r="HP161" s="7"/>
      <c r="HQ161" s="7"/>
      <c r="HR161" s="7"/>
      <c r="HS161" s="7"/>
      <c r="HT161" s="7"/>
      <c r="HU161" s="7"/>
      <c r="HV161" s="7"/>
      <c r="HW161" s="7"/>
      <c r="HX161" s="7"/>
      <c r="HY161" s="7"/>
      <c r="HZ161" s="7"/>
      <c r="IA161" s="7"/>
      <c r="IB161" s="7"/>
      <c r="IC161" s="7"/>
      <c r="ID161" s="7"/>
      <c r="IE161" s="7"/>
      <c r="IF161" s="7"/>
      <c r="IG161" s="7"/>
      <c r="IH161" s="7"/>
      <c r="II161" s="7"/>
      <c r="IJ161" s="7"/>
      <c r="IK161" s="7"/>
      <c r="IL161" s="7"/>
      <c r="IM161" s="7"/>
      <c r="IN161" s="7"/>
      <c r="IO161" s="7"/>
      <c r="IP161" s="7"/>
      <c r="IQ161" s="7"/>
      <c r="IR161" s="7"/>
      <c r="IS161" s="7"/>
      <c r="IT161" s="7"/>
      <c r="IU161" s="7"/>
      <c r="IV161" s="7"/>
    </row>
    <row r="162" spans="1:256">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c r="GX162" s="7"/>
      <c r="GY162" s="7"/>
      <c r="GZ162" s="7"/>
      <c r="HA162" s="7"/>
      <c r="HB162" s="7"/>
      <c r="HC162" s="7"/>
      <c r="HD162" s="7"/>
      <c r="HE162" s="7"/>
      <c r="HF162" s="7"/>
      <c r="HG162" s="7"/>
      <c r="HH162" s="7"/>
      <c r="HI162" s="7"/>
      <c r="HJ162" s="7"/>
      <c r="HK162" s="7"/>
      <c r="HL162" s="7"/>
      <c r="HM162" s="7"/>
      <c r="HN162" s="7"/>
      <c r="HO162" s="7"/>
      <c r="HP162" s="7"/>
      <c r="HQ162" s="7"/>
      <c r="HR162" s="7"/>
      <c r="HS162" s="7"/>
      <c r="HT162" s="7"/>
      <c r="HU162" s="7"/>
      <c r="HV162" s="7"/>
      <c r="HW162" s="7"/>
      <c r="HX162" s="7"/>
      <c r="HY162" s="7"/>
      <c r="HZ162" s="7"/>
      <c r="IA162" s="7"/>
      <c r="IB162" s="7"/>
      <c r="IC162" s="7"/>
      <c r="ID162" s="7"/>
      <c r="IE162" s="7"/>
      <c r="IF162" s="7"/>
      <c r="IG162" s="7"/>
      <c r="IH162" s="7"/>
      <c r="II162" s="7"/>
      <c r="IJ162" s="7"/>
      <c r="IK162" s="7"/>
      <c r="IL162" s="7"/>
      <c r="IM162" s="7"/>
      <c r="IN162" s="7"/>
      <c r="IO162" s="7"/>
      <c r="IP162" s="7"/>
      <c r="IQ162" s="7"/>
      <c r="IR162" s="7"/>
      <c r="IS162" s="7"/>
      <c r="IT162" s="7"/>
      <c r="IU162" s="7"/>
      <c r="IV162" s="7"/>
    </row>
    <row r="163" spans="1:256">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c r="IR163" s="7"/>
      <c r="IS163" s="7"/>
      <c r="IT163" s="7"/>
      <c r="IU163" s="7"/>
      <c r="IV163" s="7"/>
    </row>
    <row r="164" spans="1:256">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c r="IR164" s="7"/>
      <c r="IS164" s="7"/>
      <c r="IT164" s="7"/>
      <c r="IU164" s="7"/>
      <c r="IV164" s="7"/>
    </row>
    <row r="165" spans="1:256">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7"/>
      <c r="ID165" s="7"/>
      <c r="IE165" s="7"/>
      <c r="IF165" s="7"/>
      <c r="IG165" s="7"/>
      <c r="IH165" s="7"/>
      <c r="II165" s="7"/>
      <c r="IJ165" s="7"/>
      <c r="IK165" s="7"/>
      <c r="IL165" s="7"/>
      <c r="IM165" s="7"/>
      <c r="IN165" s="7"/>
      <c r="IO165" s="7"/>
      <c r="IP165" s="7"/>
      <c r="IQ165" s="7"/>
      <c r="IR165" s="7"/>
      <c r="IS165" s="7"/>
      <c r="IT165" s="7"/>
      <c r="IU165" s="7"/>
      <c r="IV165" s="7"/>
    </row>
    <row r="166" spans="1:25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7"/>
      <c r="GY166" s="7"/>
      <c r="GZ166" s="7"/>
      <c r="HA166" s="7"/>
      <c r="HB166" s="7"/>
      <c r="HC166" s="7"/>
      <c r="HD166" s="7"/>
      <c r="HE166" s="7"/>
      <c r="HF166" s="7"/>
      <c r="HG166" s="7"/>
      <c r="HH166" s="7"/>
      <c r="HI166" s="7"/>
      <c r="HJ166" s="7"/>
      <c r="HK166" s="7"/>
      <c r="HL166" s="7"/>
      <c r="HM166" s="7"/>
      <c r="HN166" s="7"/>
      <c r="HO166" s="7"/>
      <c r="HP166" s="7"/>
      <c r="HQ166" s="7"/>
      <c r="HR166" s="7"/>
      <c r="HS166" s="7"/>
      <c r="HT166" s="7"/>
      <c r="HU166" s="7"/>
      <c r="HV166" s="7"/>
      <c r="HW166" s="7"/>
      <c r="HX166" s="7"/>
      <c r="HY166" s="7"/>
      <c r="HZ166" s="7"/>
      <c r="IA166" s="7"/>
      <c r="IB166" s="7"/>
      <c r="IC166" s="7"/>
      <c r="ID166" s="7"/>
      <c r="IE166" s="7"/>
      <c r="IF166" s="7"/>
      <c r="IG166" s="7"/>
      <c r="IH166" s="7"/>
      <c r="II166" s="7"/>
      <c r="IJ166" s="7"/>
      <c r="IK166" s="7"/>
      <c r="IL166" s="7"/>
      <c r="IM166" s="7"/>
      <c r="IN166" s="7"/>
      <c r="IO166" s="7"/>
      <c r="IP166" s="7"/>
      <c r="IQ166" s="7"/>
      <c r="IR166" s="7"/>
      <c r="IS166" s="7"/>
      <c r="IT166" s="7"/>
      <c r="IU166" s="7"/>
      <c r="IV166" s="7"/>
    </row>
    <row r="167" spans="1:256">
      <c r="A167" s="7"/>
      <c r="B167" s="89"/>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c r="HM167" s="7"/>
      <c r="HN167" s="7"/>
      <c r="HO167" s="7"/>
      <c r="HP167" s="7"/>
      <c r="HQ167" s="7"/>
      <c r="HR167" s="7"/>
      <c r="HS167" s="7"/>
      <c r="HT167" s="7"/>
      <c r="HU167" s="7"/>
      <c r="HV167" s="7"/>
      <c r="HW167" s="7"/>
      <c r="HX167" s="7"/>
      <c r="HY167" s="7"/>
      <c r="HZ167" s="7"/>
      <c r="IA167" s="7"/>
      <c r="IB167" s="7"/>
      <c r="IC167" s="7"/>
      <c r="ID167" s="7"/>
      <c r="IE167" s="7"/>
      <c r="IF167" s="7"/>
      <c r="IG167" s="7"/>
      <c r="IH167" s="7"/>
      <c r="II167" s="7"/>
      <c r="IJ167" s="7"/>
      <c r="IK167" s="7"/>
      <c r="IL167" s="7"/>
      <c r="IM167" s="7"/>
      <c r="IN167" s="7"/>
      <c r="IO167" s="7"/>
      <c r="IP167" s="7"/>
      <c r="IQ167" s="7"/>
      <c r="IR167" s="7"/>
      <c r="IS167" s="7"/>
      <c r="IT167" s="7"/>
      <c r="IU167" s="7"/>
      <c r="IV167" s="7"/>
    </row>
    <row r="168" spans="1:256">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7"/>
      <c r="GY168" s="7"/>
      <c r="GZ168" s="7"/>
      <c r="HA168" s="7"/>
      <c r="HB168" s="7"/>
      <c r="HC168" s="7"/>
      <c r="HD168" s="7"/>
      <c r="HE168" s="7"/>
      <c r="HF168" s="7"/>
      <c r="HG168" s="7"/>
      <c r="HH168" s="7"/>
      <c r="HI168" s="7"/>
      <c r="HJ168" s="7"/>
      <c r="HK168" s="7"/>
      <c r="HL168" s="7"/>
      <c r="HM168" s="7"/>
      <c r="HN168" s="7"/>
      <c r="HO168" s="7"/>
      <c r="HP168" s="7"/>
      <c r="HQ168" s="7"/>
      <c r="HR168" s="7"/>
      <c r="HS168" s="7"/>
      <c r="HT168" s="7"/>
      <c r="HU168" s="7"/>
      <c r="HV168" s="7"/>
      <c r="HW168" s="7"/>
      <c r="HX168" s="7"/>
      <c r="HY168" s="7"/>
      <c r="HZ168" s="7"/>
      <c r="IA168" s="7"/>
      <c r="IB168" s="7"/>
      <c r="IC168" s="7"/>
      <c r="ID168" s="7"/>
      <c r="IE168" s="7"/>
      <c r="IF168" s="7"/>
      <c r="IG168" s="7"/>
      <c r="IH168" s="7"/>
      <c r="II168" s="7"/>
      <c r="IJ168" s="7"/>
      <c r="IK168" s="7"/>
      <c r="IL168" s="7"/>
      <c r="IM168" s="7"/>
      <c r="IN168" s="7"/>
      <c r="IO168" s="7"/>
      <c r="IP168" s="7"/>
      <c r="IQ168" s="7"/>
      <c r="IR168" s="7"/>
      <c r="IS168" s="7"/>
      <c r="IT168" s="7"/>
      <c r="IU168" s="7"/>
      <c r="IV168" s="7"/>
    </row>
    <row r="169" spans="1:256">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7"/>
      <c r="ID169" s="7"/>
      <c r="IE169" s="7"/>
      <c r="IF169" s="7"/>
      <c r="IG169" s="7"/>
      <c r="IH169" s="7"/>
      <c r="II169" s="7"/>
      <c r="IJ169" s="7"/>
      <c r="IK169" s="7"/>
      <c r="IL169" s="7"/>
      <c r="IM169" s="7"/>
      <c r="IN169" s="7"/>
      <c r="IO169" s="7"/>
      <c r="IP169" s="7"/>
      <c r="IQ169" s="7"/>
      <c r="IR169" s="7"/>
      <c r="IS169" s="7"/>
      <c r="IT169" s="7"/>
      <c r="IU169" s="7"/>
      <c r="IV169" s="7"/>
    </row>
    <row r="170" spans="1:256">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c r="GX170" s="7"/>
      <c r="GY170" s="7"/>
      <c r="GZ170" s="7"/>
      <c r="HA170" s="7"/>
      <c r="HB170" s="7"/>
      <c r="HC170" s="7"/>
      <c r="HD170" s="7"/>
      <c r="HE170" s="7"/>
      <c r="HF170" s="7"/>
      <c r="HG170" s="7"/>
      <c r="HH170" s="7"/>
      <c r="HI170" s="7"/>
      <c r="HJ170" s="7"/>
      <c r="HK170" s="7"/>
      <c r="HL170" s="7"/>
      <c r="HM170" s="7"/>
      <c r="HN170" s="7"/>
      <c r="HO170" s="7"/>
      <c r="HP170" s="7"/>
      <c r="HQ170" s="7"/>
      <c r="HR170" s="7"/>
      <c r="HS170" s="7"/>
      <c r="HT170" s="7"/>
      <c r="HU170" s="7"/>
      <c r="HV170" s="7"/>
      <c r="HW170" s="7"/>
      <c r="HX170" s="7"/>
      <c r="HY170" s="7"/>
      <c r="HZ170" s="7"/>
      <c r="IA170" s="7"/>
      <c r="IB170" s="7"/>
      <c r="IC170" s="7"/>
      <c r="ID170" s="7"/>
      <c r="IE170" s="7"/>
      <c r="IF170" s="7"/>
      <c r="IG170" s="7"/>
      <c r="IH170" s="7"/>
      <c r="II170" s="7"/>
      <c r="IJ170" s="7"/>
      <c r="IK170" s="7"/>
      <c r="IL170" s="7"/>
      <c r="IM170" s="7"/>
      <c r="IN170" s="7"/>
      <c r="IO170" s="7"/>
      <c r="IP170" s="7"/>
      <c r="IQ170" s="7"/>
      <c r="IR170" s="7"/>
      <c r="IS170" s="7"/>
      <c r="IT170" s="7"/>
      <c r="IU170" s="7"/>
      <c r="IV170" s="7"/>
    </row>
    <row r="171" spans="1:256">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c r="GX171" s="7"/>
      <c r="GY171" s="7"/>
      <c r="GZ171" s="7"/>
      <c r="HA171" s="7"/>
      <c r="HB171" s="7"/>
      <c r="HC171" s="7"/>
      <c r="HD171" s="7"/>
      <c r="HE171" s="7"/>
      <c r="HF171" s="7"/>
      <c r="HG171" s="7"/>
      <c r="HH171" s="7"/>
      <c r="HI171" s="7"/>
      <c r="HJ171" s="7"/>
      <c r="HK171" s="7"/>
      <c r="HL171" s="7"/>
      <c r="HM171" s="7"/>
      <c r="HN171" s="7"/>
      <c r="HO171" s="7"/>
      <c r="HP171" s="7"/>
      <c r="HQ171" s="7"/>
      <c r="HR171" s="7"/>
      <c r="HS171" s="7"/>
      <c r="HT171" s="7"/>
      <c r="HU171" s="7"/>
      <c r="HV171" s="7"/>
      <c r="HW171" s="7"/>
      <c r="HX171" s="7"/>
      <c r="HY171" s="7"/>
      <c r="HZ171" s="7"/>
      <c r="IA171" s="7"/>
      <c r="IB171" s="7"/>
      <c r="IC171" s="7"/>
      <c r="ID171" s="7"/>
      <c r="IE171" s="7"/>
      <c r="IF171" s="7"/>
      <c r="IG171" s="7"/>
      <c r="IH171" s="7"/>
      <c r="II171" s="7"/>
      <c r="IJ171" s="7"/>
      <c r="IK171" s="7"/>
      <c r="IL171" s="7"/>
      <c r="IM171" s="7"/>
      <c r="IN171" s="7"/>
      <c r="IO171" s="7"/>
      <c r="IP171" s="7"/>
      <c r="IQ171" s="7"/>
      <c r="IR171" s="7"/>
      <c r="IS171" s="7"/>
      <c r="IT171" s="7"/>
      <c r="IU171" s="7"/>
      <c r="IV171" s="7"/>
    </row>
    <row r="172" spans="1:256">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c r="GX172" s="7"/>
      <c r="GY172" s="7"/>
      <c r="GZ172" s="7"/>
      <c r="HA172" s="7"/>
      <c r="HB172" s="7"/>
      <c r="HC172" s="7"/>
      <c r="HD172" s="7"/>
      <c r="HE172" s="7"/>
      <c r="HF172" s="7"/>
      <c r="HG172" s="7"/>
      <c r="HH172" s="7"/>
      <c r="HI172" s="7"/>
      <c r="HJ172" s="7"/>
      <c r="HK172" s="7"/>
      <c r="HL172" s="7"/>
      <c r="HM172" s="7"/>
      <c r="HN172" s="7"/>
      <c r="HO172" s="7"/>
      <c r="HP172" s="7"/>
      <c r="HQ172" s="7"/>
      <c r="HR172" s="7"/>
      <c r="HS172" s="7"/>
      <c r="HT172" s="7"/>
      <c r="HU172" s="7"/>
      <c r="HV172" s="7"/>
      <c r="HW172" s="7"/>
      <c r="HX172" s="7"/>
      <c r="HY172" s="7"/>
      <c r="HZ172" s="7"/>
      <c r="IA172" s="7"/>
      <c r="IB172" s="7"/>
      <c r="IC172" s="7"/>
      <c r="ID172" s="7"/>
      <c r="IE172" s="7"/>
      <c r="IF172" s="7"/>
      <c r="IG172" s="7"/>
      <c r="IH172" s="7"/>
      <c r="II172" s="7"/>
      <c r="IJ172" s="7"/>
      <c r="IK172" s="7"/>
      <c r="IL172" s="7"/>
      <c r="IM172" s="7"/>
      <c r="IN172" s="7"/>
      <c r="IO172" s="7"/>
      <c r="IP172" s="7"/>
      <c r="IQ172" s="7"/>
      <c r="IR172" s="7"/>
      <c r="IS172" s="7"/>
      <c r="IT172" s="7"/>
      <c r="IU172" s="7"/>
      <c r="IV172" s="7"/>
    </row>
    <row r="173" spans="1:256">
      <c r="A173" s="7"/>
      <c r="B173" s="89"/>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c r="GX173" s="7"/>
      <c r="GY173" s="7"/>
      <c r="GZ173" s="7"/>
      <c r="HA173" s="7"/>
      <c r="HB173" s="7"/>
      <c r="HC173" s="7"/>
      <c r="HD173" s="7"/>
      <c r="HE173" s="7"/>
      <c r="HF173" s="7"/>
      <c r="HG173" s="7"/>
      <c r="HH173" s="7"/>
      <c r="HI173" s="7"/>
      <c r="HJ173" s="7"/>
      <c r="HK173" s="7"/>
      <c r="HL173" s="7"/>
      <c r="HM173" s="7"/>
      <c r="HN173" s="7"/>
      <c r="HO173" s="7"/>
      <c r="HP173" s="7"/>
      <c r="HQ173" s="7"/>
      <c r="HR173" s="7"/>
      <c r="HS173" s="7"/>
      <c r="HT173" s="7"/>
      <c r="HU173" s="7"/>
      <c r="HV173" s="7"/>
      <c r="HW173" s="7"/>
      <c r="HX173" s="7"/>
      <c r="HY173" s="7"/>
      <c r="HZ173" s="7"/>
      <c r="IA173" s="7"/>
      <c r="IB173" s="7"/>
      <c r="IC173" s="7"/>
      <c r="ID173" s="7"/>
      <c r="IE173" s="7"/>
      <c r="IF173" s="7"/>
      <c r="IG173" s="7"/>
      <c r="IH173" s="7"/>
      <c r="II173" s="7"/>
      <c r="IJ173" s="7"/>
      <c r="IK173" s="7"/>
      <c r="IL173" s="7"/>
      <c r="IM173" s="7"/>
      <c r="IN173" s="7"/>
      <c r="IO173" s="7"/>
      <c r="IP173" s="7"/>
      <c r="IQ173" s="7"/>
      <c r="IR173" s="7"/>
      <c r="IS173" s="7"/>
      <c r="IT173" s="7"/>
      <c r="IU173" s="7"/>
      <c r="IV173" s="7"/>
    </row>
  </sheetData>
  <printOptions horizontalCentered="1"/>
  <pageMargins left="0.5" right="0.5" top="0.5" bottom="0.5" header="0.5" footer="0.5"/>
  <pageSetup scale="78" orientation="portrait" r:id="rId1"/>
  <headerFooter alignWithMargins="0"/>
  <rowBreaks count="1" manualBreakCount="1">
    <brk id="5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5" r:id="rId4" name="Button 5">
              <controlPr locked="0" defaultSize="0" autoFill="0" autoLine="0" autoPict="0">
                <anchor moveWithCells="1" sizeWithCells="1">
                  <from>
                    <xdr:col>0</xdr:col>
                    <xdr:colOff>0</xdr:colOff>
                    <xdr:row>59</xdr:row>
                    <xdr:rowOff>0</xdr:rowOff>
                  </from>
                  <to>
                    <xdr:col>0</xdr:col>
                    <xdr:colOff>0</xdr:colOff>
                    <xdr:row>62</xdr:row>
                    <xdr:rowOff>69850</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09"/>
  <sheetViews>
    <sheetView zoomScale="75" zoomScaleNormal="75" workbookViewId="0">
      <pane xSplit="4" ySplit="7" topLeftCell="E8" activePane="bottomRight" state="frozen"/>
      <selection pane="topRight" activeCell="E1" sqref="E1"/>
      <selection pane="bottomLeft" activeCell="A8" sqref="A8"/>
      <selection pane="bottomRight" activeCell="F163" sqref="F163"/>
    </sheetView>
  </sheetViews>
  <sheetFormatPr defaultColWidth="9.84375" defaultRowHeight="15.5"/>
  <cols>
    <col min="1" max="1" width="4.07421875" style="579" customWidth="1"/>
    <col min="2" max="2" width="5.84375" style="579" customWidth="1"/>
    <col min="3" max="3" width="7.84375" style="579" customWidth="1"/>
    <col min="4" max="4" width="48" style="579" customWidth="1"/>
    <col min="5" max="5" width="19.3828125" style="579" customWidth="1"/>
    <col min="6" max="7" width="16.84375" style="579" customWidth="1"/>
    <col min="8" max="8" width="18.07421875" style="579" customWidth="1"/>
    <col min="9" max="9" width="16.84375" style="579" customWidth="1"/>
    <col min="10" max="10" width="5.84375" style="579" customWidth="1"/>
    <col min="11" max="16384" width="9.84375" style="579"/>
  </cols>
  <sheetData>
    <row r="1" spans="2:10" ht="18" customHeight="1" thickBot="1">
      <c r="B1" s="1130" t="str">
        <f>+CONAMEDATE6</f>
        <v>Annual Report of VERIZON NEW YORK INC.                                                                                    For the period ending DECEMBER 31, 2021</v>
      </c>
      <c r="C1" s="581"/>
      <c r="D1" s="581"/>
      <c r="E1" s="581"/>
      <c r="F1" s="581"/>
      <c r="G1" s="581"/>
      <c r="H1" s="581"/>
      <c r="I1" s="581"/>
      <c r="J1" s="581"/>
    </row>
    <row r="2" spans="2:10" ht="18" customHeight="1">
      <c r="B2" s="726"/>
      <c r="C2" s="664"/>
      <c r="D2" s="664"/>
      <c r="E2" s="664"/>
      <c r="F2" s="664"/>
      <c r="G2" s="664"/>
      <c r="H2" s="664"/>
      <c r="I2" s="1131"/>
      <c r="J2" s="957"/>
    </row>
    <row r="3" spans="2:10" ht="18" customHeight="1">
      <c r="B3" s="719" t="s">
        <v>2053</v>
      </c>
      <c r="C3" s="690"/>
      <c r="D3" s="690"/>
      <c r="E3" s="690"/>
      <c r="F3" s="690"/>
      <c r="G3" s="1132"/>
      <c r="H3" s="1133"/>
      <c r="I3" s="690"/>
      <c r="J3" s="667"/>
    </row>
    <row r="4" spans="2:10" ht="18" customHeight="1" thickBot="1">
      <c r="B4" s="1134"/>
      <c r="C4" s="1135"/>
      <c r="D4" s="1135"/>
      <c r="E4" s="1135"/>
      <c r="F4" s="1135"/>
      <c r="G4" s="1135"/>
      <c r="H4" s="1135"/>
      <c r="I4" s="1135"/>
      <c r="J4" s="1136"/>
    </row>
    <row r="5" spans="2:10" ht="18" customHeight="1">
      <c r="B5" s="975"/>
      <c r="C5" s="688"/>
      <c r="D5" s="669"/>
      <c r="E5" s="669"/>
      <c r="F5" s="669"/>
      <c r="G5" s="582"/>
      <c r="H5" s="674" t="s">
        <v>1190</v>
      </c>
      <c r="I5" s="674" t="s">
        <v>783</v>
      </c>
      <c r="J5" s="582"/>
    </row>
    <row r="6" spans="2:10" ht="18" customHeight="1">
      <c r="B6" s="977" t="s">
        <v>35</v>
      </c>
      <c r="C6" s="688"/>
      <c r="D6" s="674" t="s">
        <v>549</v>
      </c>
      <c r="E6" s="674" t="s">
        <v>2055</v>
      </c>
      <c r="F6" s="674" t="s">
        <v>2056</v>
      </c>
      <c r="G6" s="1137" t="s">
        <v>2057</v>
      </c>
      <c r="H6" s="674" t="s">
        <v>46</v>
      </c>
      <c r="I6" s="674" t="s">
        <v>46</v>
      </c>
      <c r="J6" s="1137" t="s">
        <v>35</v>
      </c>
    </row>
    <row r="7" spans="2:10" ht="18" customHeight="1">
      <c r="B7" s="977" t="s">
        <v>47</v>
      </c>
      <c r="C7" s="688"/>
      <c r="D7" s="674" t="s">
        <v>462</v>
      </c>
      <c r="E7" s="674" t="s">
        <v>2058</v>
      </c>
      <c r="F7" s="674" t="s">
        <v>2059</v>
      </c>
      <c r="G7" s="1137" t="s">
        <v>2060</v>
      </c>
      <c r="H7" s="674" t="s">
        <v>2775</v>
      </c>
      <c r="I7" s="674" t="s">
        <v>63</v>
      </c>
      <c r="J7" s="1137" t="s">
        <v>47</v>
      </c>
    </row>
    <row r="8" spans="2:10" ht="18" customHeight="1" thickBot="1">
      <c r="B8" s="1138"/>
      <c r="C8" s="679"/>
      <c r="D8" s="699"/>
      <c r="E8" s="699"/>
      <c r="F8" s="699"/>
      <c r="G8" s="1000"/>
      <c r="H8" s="699"/>
      <c r="I8" s="699"/>
      <c r="J8" s="1000"/>
    </row>
    <row r="9" spans="2:10" ht="18" customHeight="1">
      <c r="B9" s="975"/>
      <c r="C9" s="688"/>
      <c r="D9" s="1139" t="s">
        <v>2061</v>
      </c>
      <c r="E9" s="669"/>
      <c r="F9" s="669"/>
      <c r="G9" s="973"/>
      <c r="H9" s="669"/>
      <c r="I9" s="669"/>
      <c r="J9" s="582"/>
    </row>
    <row r="10" spans="2:10" ht="18" customHeight="1">
      <c r="B10" s="975"/>
      <c r="C10" s="1140"/>
      <c r="D10" s="1141" t="s">
        <v>2062</v>
      </c>
      <c r="E10" s="669"/>
      <c r="F10" s="669"/>
      <c r="G10" s="973"/>
      <c r="H10" s="669"/>
      <c r="I10" s="669"/>
      <c r="J10" s="582"/>
    </row>
    <row r="11" spans="2:10" ht="18" customHeight="1">
      <c r="B11" s="977" t="s">
        <v>466</v>
      </c>
      <c r="C11" s="581" t="s">
        <v>2063</v>
      </c>
      <c r="D11" s="669" t="s">
        <v>2064</v>
      </c>
      <c r="E11" s="1103">
        <v>8295268.9499999974</v>
      </c>
      <c r="F11" s="1103">
        <v>2931851.78</v>
      </c>
      <c r="G11" s="1103">
        <v>27589797.890000012</v>
      </c>
      <c r="H11" s="1142">
        <f>SUM(E11:G11)</f>
        <v>38816918.620000005</v>
      </c>
      <c r="I11" s="1103">
        <v>29222633.449999999</v>
      </c>
      <c r="J11" s="1137" t="s">
        <v>466</v>
      </c>
    </row>
    <row r="12" spans="2:10" ht="18" customHeight="1">
      <c r="B12" s="977" t="s">
        <v>955</v>
      </c>
      <c r="C12" s="997" t="s">
        <v>1222</v>
      </c>
      <c r="D12" s="669" t="s">
        <v>2065</v>
      </c>
      <c r="E12" s="1103">
        <v>0</v>
      </c>
      <c r="F12" s="1103">
        <v>0</v>
      </c>
      <c r="G12" s="1103">
        <v>0</v>
      </c>
      <c r="H12" s="1142">
        <f t="shared" ref="H12:H22" si="0">SUM(E12:G12)</f>
        <v>0</v>
      </c>
      <c r="I12" s="1103">
        <v>0</v>
      </c>
      <c r="J12" s="1137" t="s">
        <v>955</v>
      </c>
    </row>
    <row r="13" spans="2:10" ht="18" customHeight="1">
      <c r="B13" s="977" t="s">
        <v>1195</v>
      </c>
      <c r="C13" s="997" t="s">
        <v>1222</v>
      </c>
      <c r="D13" s="669" t="s">
        <v>2066</v>
      </c>
      <c r="E13" s="1103">
        <f t="shared" ref="E13:F13" si="1">+E12+E11</f>
        <v>8295268.9499999974</v>
      </c>
      <c r="F13" s="1103">
        <f t="shared" si="1"/>
        <v>2931851.78</v>
      </c>
      <c r="G13" s="1103">
        <f>+G12+G11</f>
        <v>27589797.890000012</v>
      </c>
      <c r="H13" s="1142">
        <f t="shared" si="0"/>
        <v>38816918.620000005</v>
      </c>
      <c r="I13" s="1142">
        <v>29222633.449999999</v>
      </c>
      <c r="J13" s="1137" t="s">
        <v>1195</v>
      </c>
    </row>
    <row r="14" spans="2:10" ht="18" customHeight="1">
      <c r="B14" s="977" t="s">
        <v>70</v>
      </c>
      <c r="C14" s="581" t="s">
        <v>2067</v>
      </c>
      <c r="D14" s="669" t="s">
        <v>389</v>
      </c>
      <c r="E14" s="1103">
        <v>0</v>
      </c>
      <c r="F14" s="1103">
        <v>0</v>
      </c>
      <c r="G14" s="1103">
        <v>0</v>
      </c>
      <c r="H14" s="1142">
        <f t="shared" si="0"/>
        <v>0</v>
      </c>
      <c r="I14" s="1103">
        <v>13018841.459999999</v>
      </c>
      <c r="J14" s="1137" t="s">
        <v>70</v>
      </c>
    </row>
    <row r="15" spans="2:10" ht="18" customHeight="1">
      <c r="B15" s="977" t="s">
        <v>71</v>
      </c>
      <c r="C15" s="997" t="s">
        <v>1222</v>
      </c>
      <c r="D15" s="669" t="s">
        <v>2065</v>
      </c>
      <c r="E15" s="1103">
        <v>0</v>
      </c>
      <c r="F15" s="1103">
        <v>0</v>
      </c>
      <c r="G15" s="1103">
        <v>0</v>
      </c>
      <c r="H15" s="1142">
        <f t="shared" si="0"/>
        <v>0</v>
      </c>
      <c r="I15" s="1103">
        <v>0</v>
      </c>
      <c r="J15" s="1137" t="s">
        <v>71</v>
      </c>
    </row>
    <row r="16" spans="2:10" ht="18" customHeight="1">
      <c r="B16" s="977" t="s">
        <v>474</v>
      </c>
      <c r="C16" s="997" t="s">
        <v>1222</v>
      </c>
      <c r="D16" s="669" t="s">
        <v>2066</v>
      </c>
      <c r="E16" s="1103">
        <f t="shared" ref="E16:F16" si="2">+E15+E14</f>
        <v>0</v>
      </c>
      <c r="F16" s="1103">
        <f t="shared" si="2"/>
        <v>0</v>
      </c>
      <c r="G16" s="1103">
        <f>+G15+G14</f>
        <v>0</v>
      </c>
      <c r="H16" s="1142">
        <f t="shared" ref="H16" si="3">SUM(E16:G16)</f>
        <v>0</v>
      </c>
      <c r="I16" s="1142">
        <v>13018841.459999999</v>
      </c>
      <c r="J16" s="1137" t="s">
        <v>474</v>
      </c>
    </row>
    <row r="17" spans="2:10" ht="18" customHeight="1">
      <c r="B17" s="977" t="s">
        <v>477</v>
      </c>
      <c r="C17" s="581" t="s">
        <v>2068</v>
      </c>
      <c r="D17" s="669" t="s">
        <v>391</v>
      </c>
      <c r="E17" s="1103">
        <v>0</v>
      </c>
      <c r="F17" s="1103">
        <v>0</v>
      </c>
      <c r="G17" s="1103">
        <v>0</v>
      </c>
      <c r="H17" s="1142">
        <f t="shared" si="0"/>
        <v>0</v>
      </c>
      <c r="I17" s="1103">
        <v>1.52</v>
      </c>
      <c r="J17" s="1137" t="s">
        <v>477</v>
      </c>
    </row>
    <row r="18" spans="2:10" ht="18" customHeight="1">
      <c r="B18" s="977" t="s">
        <v>2204</v>
      </c>
      <c r="C18" s="997" t="s">
        <v>1222</v>
      </c>
      <c r="D18" s="669" t="s">
        <v>2065</v>
      </c>
      <c r="E18" s="1103">
        <v>0</v>
      </c>
      <c r="F18" s="1103">
        <v>0</v>
      </c>
      <c r="G18" s="1103">
        <v>0</v>
      </c>
      <c r="H18" s="1142">
        <f t="shared" si="0"/>
        <v>0</v>
      </c>
      <c r="I18" s="1103">
        <v>0</v>
      </c>
      <c r="J18" s="1137" t="s">
        <v>2204</v>
      </c>
    </row>
    <row r="19" spans="2:10" ht="18" customHeight="1">
      <c r="B19" s="977" t="s">
        <v>335</v>
      </c>
      <c r="C19" s="997" t="s">
        <v>1222</v>
      </c>
      <c r="D19" s="669" t="s">
        <v>2066</v>
      </c>
      <c r="E19" s="1103">
        <f t="shared" ref="E19:F19" si="4">+E18+E17</f>
        <v>0</v>
      </c>
      <c r="F19" s="1103">
        <f t="shared" si="4"/>
        <v>0</v>
      </c>
      <c r="G19" s="1103">
        <f>+G18+G17</f>
        <v>0</v>
      </c>
      <c r="H19" s="1142">
        <f t="shared" si="0"/>
        <v>0</v>
      </c>
      <c r="I19" s="1142">
        <v>1.52</v>
      </c>
      <c r="J19" s="1137" t="s">
        <v>335</v>
      </c>
    </row>
    <row r="20" spans="2:10" ht="18" customHeight="1">
      <c r="B20" s="977" t="s">
        <v>72</v>
      </c>
      <c r="C20" s="581" t="s">
        <v>2069</v>
      </c>
      <c r="D20" s="669" t="s">
        <v>393</v>
      </c>
      <c r="E20" s="1103">
        <v>0</v>
      </c>
      <c r="F20" s="1103">
        <v>0</v>
      </c>
      <c r="G20" s="1103">
        <v>0</v>
      </c>
      <c r="H20" s="1142">
        <f t="shared" si="0"/>
        <v>0</v>
      </c>
      <c r="I20" s="1103">
        <v>0</v>
      </c>
      <c r="J20" s="1137" t="s">
        <v>72</v>
      </c>
    </row>
    <row r="21" spans="2:10" ht="18" customHeight="1">
      <c r="B21" s="977" t="s">
        <v>73</v>
      </c>
      <c r="C21" s="581" t="s">
        <v>2070</v>
      </c>
      <c r="D21" s="669" t="s">
        <v>395</v>
      </c>
      <c r="E21" s="1103">
        <v>0</v>
      </c>
      <c r="F21" s="1103">
        <v>0</v>
      </c>
      <c r="G21" s="1103">
        <v>0</v>
      </c>
      <c r="H21" s="1142">
        <f t="shared" si="0"/>
        <v>0</v>
      </c>
      <c r="I21" s="1103">
        <v>0</v>
      </c>
      <c r="J21" s="1137" t="s">
        <v>73</v>
      </c>
    </row>
    <row r="22" spans="2:10" ht="18" customHeight="1">
      <c r="B22" s="977" t="s">
        <v>74</v>
      </c>
      <c r="C22" s="997" t="s">
        <v>1222</v>
      </c>
      <c r="D22" s="669" t="s">
        <v>2065</v>
      </c>
      <c r="E22" s="1103">
        <v>0</v>
      </c>
      <c r="F22" s="1103">
        <v>0</v>
      </c>
      <c r="G22" s="1103">
        <v>0</v>
      </c>
      <c r="H22" s="1142">
        <f t="shared" si="0"/>
        <v>0</v>
      </c>
      <c r="I22" s="1103">
        <v>0</v>
      </c>
      <c r="J22" s="1137" t="s">
        <v>74</v>
      </c>
    </row>
    <row r="23" spans="2:10" ht="18" customHeight="1">
      <c r="B23" s="977" t="s">
        <v>75</v>
      </c>
      <c r="C23" s="997" t="s">
        <v>1222</v>
      </c>
      <c r="D23" s="669" t="s">
        <v>2066</v>
      </c>
      <c r="E23" s="1103">
        <f t="shared" ref="E23:F23" si="5">+E22+E21</f>
        <v>0</v>
      </c>
      <c r="F23" s="1103">
        <f t="shared" si="5"/>
        <v>0</v>
      </c>
      <c r="G23" s="1103">
        <f>+G22+G21</f>
        <v>0</v>
      </c>
      <c r="H23" s="1142">
        <f t="shared" ref="H23" si="6">SUM(E23:G23)</f>
        <v>0</v>
      </c>
      <c r="I23" s="1142">
        <v>0</v>
      </c>
      <c r="J23" s="1137" t="s">
        <v>75</v>
      </c>
    </row>
    <row r="24" spans="2:10" ht="18" customHeight="1">
      <c r="B24" s="977" t="s">
        <v>76</v>
      </c>
      <c r="C24" s="581" t="s">
        <v>2071</v>
      </c>
      <c r="D24" s="1143" t="s">
        <v>2062</v>
      </c>
      <c r="E24" s="792">
        <f>E23+E19+E16+E13</f>
        <v>8295268.9499999974</v>
      </c>
      <c r="F24" s="792">
        <f>F23+F19+F16+F13</f>
        <v>2931851.78</v>
      </c>
      <c r="G24" s="792">
        <f>G23+G19+G16+G13</f>
        <v>27589797.890000012</v>
      </c>
      <c r="H24" s="792">
        <f>SUM(E24:G24)</f>
        <v>38816918.620000005</v>
      </c>
      <c r="I24" s="1732">
        <v>42241476.43</v>
      </c>
      <c r="J24" s="1137" t="s">
        <v>76</v>
      </c>
    </row>
    <row r="25" spans="2:10" ht="18" customHeight="1">
      <c r="B25" s="975"/>
      <c r="C25" s="581"/>
      <c r="D25" s="669"/>
      <c r="E25" s="1144"/>
      <c r="F25" s="1144"/>
      <c r="G25" s="1145"/>
      <c r="H25" s="1144"/>
      <c r="I25" s="1144"/>
      <c r="J25" s="582"/>
    </row>
    <row r="26" spans="2:10" ht="18" customHeight="1">
      <c r="B26" s="975"/>
      <c r="C26" s="1140"/>
      <c r="D26" s="1141" t="s">
        <v>2072</v>
      </c>
      <c r="E26" s="1142"/>
      <c r="F26" s="1142"/>
      <c r="G26" s="1146"/>
      <c r="H26" s="1142"/>
      <c r="I26" s="1142"/>
      <c r="J26" s="582"/>
    </row>
    <row r="27" spans="2:10" ht="18" customHeight="1">
      <c r="B27" s="977" t="s">
        <v>77</v>
      </c>
      <c r="C27" s="581" t="s">
        <v>2073</v>
      </c>
      <c r="D27" s="669" t="s">
        <v>2074</v>
      </c>
      <c r="E27" s="1103">
        <v>279007.43</v>
      </c>
      <c r="F27" s="1103">
        <v>13.27</v>
      </c>
      <c r="G27" s="1103">
        <v>7142021.1700000009</v>
      </c>
      <c r="H27" s="1142">
        <f t="shared" ref="H27:H29" si="7">SUM(E27:G27)</f>
        <v>7421041.870000001</v>
      </c>
      <c r="I27" s="1103">
        <v>40255198.620000005</v>
      </c>
      <c r="J27" s="1137" t="s">
        <v>77</v>
      </c>
    </row>
    <row r="28" spans="2:10" ht="18" customHeight="1">
      <c r="B28" s="977" t="s">
        <v>78</v>
      </c>
      <c r="C28" s="581" t="s">
        <v>2075</v>
      </c>
      <c r="D28" s="669" t="s">
        <v>2076</v>
      </c>
      <c r="E28" s="1103">
        <v>0</v>
      </c>
      <c r="F28" s="1103">
        <v>0</v>
      </c>
      <c r="G28" s="1103">
        <v>0</v>
      </c>
      <c r="H28" s="1142">
        <f t="shared" si="7"/>
        <v>0</v>
      </c>
      <c r="I28" s="1103">
        <v>5119758.26</v>
      </c>
      <c r="J28" s="1137" t="s">
        <v>78</v>
      </c>
    </row>
    <row r="29" spans="2:10" ht="18" customHeight="1">
      <c r="B29" s="977" t="s">
        <v>79</v>
      </c>
      <c r="C29" s="581" t="s">
        <v>2077</v>
      </c>
      <c r="D29" s="669" t="s">
        <v>401</v>
      </c>
      <c r="E29" s="1103">
        <v>470507.95</v>
      </c>
      <c r="F29" s="1103">
        <v>0</v>
      </c>
      <c r="G29" s="1103">
        <v>0</v>
      </c>
      <c r="H29" s="1142">
        <f t="shared" si="7"/>
        <v>470507.95</v>
      </c>
      <c r="I29" s="1103">
        <v>451971.61</v>
      </c>
      <c r="J29" s="1137" t="s">
        <v>79</v>
      </c>
    </row>
    <row r="30" spans="2:10" ht="18" customHeight="1">
      <c r="B30" s="977" t="s">
        <v>80</v>
      </c>
      <c r="C30" s="581" t="s">
        <v>2078</v>
      </c>
      <c r="D30" s="669" t="s">
        <v>2391</v>
      </c>
      <c r="E30" s="1103">
        <v>9021558.1399999987</v>
      </c>
      <c r="F30" s="1103">
        <v>2.78</v>
      </c>
      <c r="G30" s="1103">
        <v>0</v>
      </c>
      <c r="H30" s="1142">
        <f>SUM(E30:G30)</f>
        <v>9021560.9199999981</v>
      </c>
      <c r="I30" s="1147">
        <v>57498933.400000006</v>
      </c>
      <c r="J30" s="1137" t="s">
        <v>80</v>
      </c>
    </row>
    <row r="31" spans="2:10" ht="18" customHeight="1">
      <c r="B31" s="977" t="s">
        <v>81</v>
      </c>
      <c r="C31" s="581" t="s">
        <v>2079</v>
      </c>
      <c r="D31" s="1143" t="s">
        <v>2072</v>
      </c>
      <c r="E31" s="792">
        <f>SUM(E27:E30)</f>
        <v>9771073.5199999996</v>
      </c>
      <c r="F31" s="792">
        <f>SUM(F27:F30)</f>
        <v>16.05</v>
      </c>
      <c r="G31" s="792">
        <f>SUM(G27:G30)</f>
        <v>7142021.1700000009</v>
      </c>
      <c r="H31" s="792">
        <f>SUM(E31:G31)</f>
        <v>16913110.740000002</v>
      </c>
      <c r="I31" s="1732">
        <v>103325861.89</v>
      </c>
      <c r="J31" s="1137" t="s">
        <v>81</v>
      </c>
    </row>
    <row r="32" spans="2:10" ht="18" customHeight="1">
      <c r="B32" s="975"/>
      <c r="C32" s="581"/>
      <c r="D32" s="669"/>
      <c r="E32" s="1142"/>
      <c r="F32" s="1142"/>
      <c r="G32" s="1146"/>
      <c r="H32" s="1144"/>
      <c r="I32" s="1142"/>
      <c r="J32" s="582"/>
    </row>
    <row r="33" spans="2:10" ht="18" customHeight="1">
      <c r="B33" s="975"/>
      <c r="C33" s="1140"/>
      <c r="D33" s="1141" t="s">
        <v>2080</v>
      </c>
      <c r="E33" s="1142"/>
      <c r="F33" s="1142"/>
      <c r="G33" s="1146"/>
      <c r="H33" s="1142"/>
      <c r="I33" s="1142"/>
      <c r="J33" s="582"/>
    </row>
    <row r="34" spans="2:10" ht="18" customHeight="1">
      <c r="B34" s="977" t="s">
        <v>82</v>
      </c>
      <c r="C34" s="581" t="s">
        <v>2081</v>
      </c>
      <c r="D34" s="669" t="s">
        <v>2082</v>
      </c>
      <c r="E34" s="1103">
        <v>2298365.4700000002</v>
      </c>
      <c r="F34" s="1103">
        <v>0</v>
      </c>
      <c r="G34" s="1103">
        <v>8.82</v>
      </c>
      <c r="H34" s="1142">
        <f t="shared" ref="H34:H36" si="8">SUM(E34:G34)</f>
        <v>2298374.29</v>
      </c>
      <c r="I34" s="1103">
        <v>1272541.33</v>
      </c>
      <c r="J34" s="1137" t="s">
        <v>82</v>
      </c>
    </row>
    <row r="35" spans="2:10" ht="18" customHeight="1">
      <c r="B35" s="977" t="s">
        <v>83</v>
      </c>
      <c r="C35" s="581" t="s">
        <v>2083</v>
      </c>
      <c r="D35" s="669" t="s">
        <v>2084</v>
      </c>
      <c r="E35" s="1103">
        <v>29974410.089999996</v>
      </c>
      <c r="F35" s="1103">
        <v>14805031.610000001</v>
      </c>
      <c r="G35" s="1103">
        <v>1541210.7699999998</v>
      </c>
      <c r="H35" s="1142">
        <f t="shared" si="8"/>
        <v>46320652.469999999</v>
      </c>
      <c r="I35" s="1103">
        <v>56861347.089999996</v>
      </c>
      <c r="J35" s="1137" t="s">
        <v>83</v>
      </c>
    </row>
    <row r="36" spans="2:10" ht="18" customHeight="1">
      <c r="B36" s="977" t="s">
        <v>84</v>
      </c>
      <c r="C36" s="581" t="s">
        <v>2085</v>
      </c>
      <c r="D36" s="669" t="s">
        <v>2086</v>
      </c>
      <c r="E36" s="1103">
        <v>0</v>
      </c>
      <c r="F36" s="1103">
        <v>0</v>
      </c>
      <c r="G36" s="1103">
        <v>0</v>
      </c>
      <c r="H36" s="1142">
        <f t="shared" si="8"/>
        <v>0</v>
      </c>
      <c r="I36" s="1147">
        <v>0</v>
      </c>
      <c r="J36" s="1137" t="s">
        <v>84</v>
      </c>
    </row>
    <row r="37" spans="2:10" ht="18" customHeight="1">
      <c r="B37" s="977" t="s">
        <v>85</v>
      </c>
      <c r="C37" s="581" t="s">
        <v>2087</v>
      </c>
      <c r="D37" s="1149" t="s">
        <v>2080</v>
      </c>
      <c r="E37" s="792">
        <f>SUM(E34:E36)</f>
        <v>32272775.559999995</v>
      </c>
      <c r="F37" s="792">
        <f>SUM(F34:F36)</f>
        <v>14805031.610000001</v>
      </c>
      <c r="G37" s="792">
        <f>SUM(G34:G36)</f>
        <v>1541219.5899999999</v>
      </c>
      <c r="H37" s="792">
        <f>SUM(E37:G37)</f>
        <v>48619026.75999999</v>
      </c>
      <c r="I37" s="1732">
        <v>58133888.419999994</v>
      </c>
      <c r="J37" s="1137" t="s">
        <v>85</v>
      </c>
    </row>
    <row r="38" spans="2:10" ht="18" customHeight="1">
      <c r="B38" s="977" t="s">
        <v>86</v>
      </c>
      <c r="C38" s="581" t="s">
        <v>2088</v>
      </c>
      <c r="D38" s="1150" t="s">
        <v>2089</v>
      </c>
      <c r="E38" s="1103">
        <v>61388</v>
      </c>
      <c r="F38" s="1103">
        <v>0</v>
      </c>
      <c r="G38" s="1103">
        <v>0</v>
      </c>
      <c r="H38" s="792">
        <f>SUM(E38:G38)</f>
        <v>61388</v>
      </c>
      <c r="I38" s="792">
        <v>71099.199999999997</v>
      </c>
      <c r="J38" s="1137" t="s">
        <v>86</v>
      </c>
    </row>
    <row r="39" spans="2:10" ht="18" customHeight="1">
      <c r="B39" s="975"/>
      <c r="C39" s="581"/>
      <c r="D39" s="1143"/>
      <c r="E39" s="1103"/>
      <c r="F39" s="1103"/>
      <c r="G39" s="1151"/>
      <c r="H39" s="1144"/>
      <c r="I39" s="1103"/>
      <c r="J39" s="582"/>
    </row>
    <row r="40" spans="2:10" ht="18" customHeight="1">
      <c r="B40" s="975"/>
      <c r="C40" s="1140"/>
      <c r="D40" s="1141" t="s">
        <v>2090</v>
      </c>
      <c r="E40" s="1142"/>
      <c r="F40" s="1142"/>
      <c r="G40" s="1146"/>
      <c r="H40" s="1142"/>
      <c r="I40" s="1142"/>
      <c r="J40" s="582"/>
    </row>
    <row r="41" spans="2:10" ht="18" customHeight="1">
      <c r="B41" s="977" t="s">
        <v>87</v>
      </c>
      <c r="C41" s="581" t="s">
        <v>2091</v>
      </c>
      <c r="D41" s="669" t="s">
        <v>628</v>
      </c>
      <c r="E41" s="1103">
        <v>68265.03</v>
      </c>
      <c r="F41" s="1103">
        <v>0</v>
      </c>
      <c r="G41" s="1103">
        <v>0</v>
      </c>
      <c r="H41" s="1142">
        <f t="shared" ref="H41:H42" si="9">SUM(E41:G41)</f>
        <v>68265.03</v>
      </c>
      <c r="I41" s="1103">
        <v>32288.6</v>
      </c>
      <c r="J41" s="1137" t="s">
        <v>87</v>
      </c>
    </row>
    <row r="42" spans="2:10" ht="18" customHeight="1">
      <c r="B42" s="977" t="s">
        <v>2216</v>
      </c>
      <c r="C42" s="581" t="s">
        <v>2092</v>
      </c>
      <c r="D42" s="669" t="s">
        <v>632</v>
      </c>
      <c r="E42" s="1103">
        <v>68687688.030000001</v>
      </c>
      <c r="F42" s="1103">
        <v>4094065.92</v>
      </c>
      <c r="G42" s="1103">
        <v>22252537.029999986</v>
      </c>
      <c r="H42" s="1142">
        <f t="shared" si="9"/>
        <v>95034290.979999989</v>
      </c>
      <c r="I42" s="1147">
        <v>92940116.609999999</v>
      </c>
      <c r="J42" s="1137" t="s">
        <v>2216</v>
      </c>
    </row>
    <row r="43" spans="2:10" ht="18" customHeight="1">
      <c r="B43" s="977" t="s">
        <v>2218</v>
      </c>
      <c r="C43" s="581" t="s">
        <v>2093</v>
      </c>
      <c r="D43" s="1143" t="s">
        <v>2090</v>
      </c>
      <c r="E43" s="792">
        <f>+E42+E41</f>
        <v>68755953.060000002</v>
      </c>
      <c r="F43" s="792">
        <f>+F42+F41</f>
        <v>4094065.92</v>
      </c>
      <c r="G43" s="792">
        <f>+G42+G41</f>
        <v>22252537.029999986</v>
      </c>
      <c r="H43" s="792">
        <f>SUM(E43:G43)</f>
        <v>95102556.00999999</v>
      </c>
      <c r="I43" s="1732">
        <v>92972405.209999993</v>
      </c>
      <c r="J43" s="1137" t="s">
        <v>2218</v>
      </c>
    </row>
    <row r="44" spans="2:10" ht="18" customHeight="1">
      <c r="B44" s="975"/>
      <c r="C44" s="581"/>
      <c r="D44" s="669"/>
      <c r="E44" s="1142"/>
      <c r="F44" s="1142"/>
      <c r="G44" s="1146"/>
      <c r="H44" s="1144"/>
      <c r="I44" s="1142"/>
      <c r="J44" s="582"/>
    </row>
    <row r="45" spans="2:10" ht="18" customHeight="1">
      <c r="B45" s="975"/>
      <c r="C45" s="1140"/>
      <c r="D45" s="1141" t="s">
        <v>2094</v>
      </c>
      <c r="E45" s="1142"/>
      <c r="F45" s="1142"/>
      <c r="G45" s="1146"/>
      <c r="H45" s="1142"/>
      <c r="I45" s="1142"/>
      <c r="J45" s="582"/>
    </row>
    <row r="46" spans="2:10" ht="18" customHeight="1">
      <c r="B46" s="977" t="s">
        <v>2220</v>
      </c>
      <c r="C46" s="581" t="s">
        <v>2095</v>
      </c>
      <c r="D46" s="669" t="s">
        <v>637</v>
      </c>
      <c r="E46" s="1103">
        <v>0</v>
      </c>
      <c r="F46" s="1103">
        <v>0</v>
      </c>
      <c r="G46" s="1103">
        <v>0</v>
      </c>
      <c r="H46" s="1142">
        <f t="shared" ref="H46:H50" si="10">SUM(E46:G46)</f>
        <v>0</v>
      </c>
      <c r="I46" s="1103">
        <v>0</v>
      </c>
      <c r="J46" s="1137" t="s">
        <v>2220</v>
      </c>
    </row>
    <row r="47" spans="2:10" ht="18" customHeight="1">
      <c r="B47" s="977" t="s">
        <v>2223</v>
      </c>
      <c r="C47" s="581" t="s">
        <v>2096</v>
      </c>
      <c r="D47" s="669" t="s">
        <v>639</v>
      </c>
      <c r="E47" s="1103">
        <v>0</v>
      </c>
      <c r="F47" s="1103">
        <v>0</v>
      </c>
      <c r="G47" s="1103">
        <v>0</v>
      </c>
      <c r="H47" s="1142">
        <f t="shared" si="10"/>
        <v>0</v>
      </c>
      <c r="I47" s="1103">
        <v>0</v>
      </c>
      <c r="J47" s="1137" t="s">
        <v>2223</v>
      </c>
    </row>
    <row r="48" spans="2:10" ht="18" customHeight="1">
      <c r="B48" s="977" t="s">
        <v>2577</v>
      </c>
      <c r="C48" s="581" t="s">
        <v>2097</v>
      </c>
      <c r="D48" s="669" t="s">
        <v>2098</v>
      </c>
      <c r="E48" s="1103">
        <v>0</v>
      </c>
      <c r="F48" s="1103">
        <v>0</v>
      </c>
      <c r="G48" s="1103">
        <v>0</v>
      </c>
      <c r="H48" s="1142">
        <f t="shared" si="10"/>
        <v>0</v>
      </c>
      <c r="I48" s="1103">
        <v>0</v>
      </c>
      <c r="J48" s="1137" t="s">
        <v>2577</v>
      </c>
    </row>
    <row r="49" spans="2:10" ht="18" customHeight="1">
      <c r="B49" s="977" t="s">
        <v>2580</v>
      </c>
      <c r="C49" s="581" t="s">
        <v>2099</v>
      </c>
      <c r="D49" s="669" t="s">
        <v>2100</v>
      </c>
      <c r="E49" s="1103">
        <v>985.49</v>
      </c>
      <c r="F49" s="1103">
        <v>0</v>
      </c>
      <c r="G49" s="1103">
        <v>114636.79000000002</v>
      </c>
      <c r="H49" s="1142">
        <f t="shared" si="10"/>
        <v>115622.28000000003</v>
      </c>
      <c r="I49" s="1103">
        <v>3590.78</v>
      </c>
      <c r="J49" s="1137" t="s">
        <v>2580</v>
      </c>
    </row>
    <row r="50" spans="2:10" ht="18" customHeight="1">
      <c r="B50" s="977" t="s">
        <v>2583</v>
      </c>
      <c r="C50" s="581" t="s">
        <v>2101</v>
      </c>
      <c r="D50" s="669" t="s">
        <v>645</v>
      </c>
      <c r="E50" s="1103">
        <v>85138121.590000018</v>
      </c>
      <c r="F50" s="1103">
        <v>81787300.370000035</v>
      </c>
      <c r="G50" s="1103">
        <v>1134697615.0700002</v>
      </c>
      <c r="H50" s="1148">
        <f t="shared" si="10"/>
        <v>1301623037.0300002</v>
      </c>
      <c r="I50" s="1147">
        <v>1262344942.9099998</v>
      </c>
      <c r="J50" s="1137" t="s">
        <v>2583</v>
      </c>
    </row>
    <row r="51" spans="2:10" ht="18" customHeight="1" thickBot="1">
      <c r="B51" s="999" t="s">
        <v>2587</v>
      </c>
      <c r="C51" s="679" t="s">
        <v>2102</v>
      </c>
      <c r="D51" s="1152" t="s">
        <v>2094</v>
      </c>
      <c r="E51" s="1153">
        <f t="shared" ref="E51:G51" si="11">SUM(E46:E50)</f>
        <v>85139107.080000013</v>
      </c>
      <c r="F51" s="1153">
        <f t="shared" si="11"/>
        <v>81787300.370000035</v>
      </c>
      <c r="G51" s="1733">
        <f t="shared" si="11"/>
        <v>1134812251.8600001</v>
      </c>
      <c r="H51" s="1153">
        <f>SUM(E51:G51)</f>
        <v>1301738659.3100002</v>
      </c>
      <c r="I51" s="1734">
        <v>1262348533.6900001</v>
      </c>
      <c r="J51" s="1154" t="s">
        <v>2587</v>
      </c>
    </row>
    <row r="52" spans="2:10" ht="18" customHeight="1">
      <c r="B52" s="666"/>
      <c r="C52" s="666"/>
      <c r="D52" s="666"/>
      <c r="E52" s="1155">
        <v>67</v>
      </c>
      <c r="F52" s="666"/>
      <c r="G52" s="666"/>
      <c r="H52" s="666"/>
      <c r="I52" s="666"/>
      <c r="J52" s="666"/>
    </row>
    <row r="53" spans="2:10" ht="18" customHeight="1">
      <c r="B53" s="666"/>
      <c r="C53" s="666"/>
      <c r="D53" s="666"/>
      <c r="E53" s="1155"/>
      <c r="F53" s="666"/>
      <c r="G53" s="666"/>
      <c r="H53" s="666"/>
      <c r="I53" s="666"/>
      <c r="J53" s="666"/>
    </row>
    <row r="54" spans="2:10" ht="18" customHeight="1" thickBot="1">
      <c r="B54" s="1130" t="str">
        <f>+CONAMEDATE6</f>
        <v>Annual Report of VERIZON NEW YORK INC.                                                                                    For the period ending DECEMBER 31, 2021</v>
      </c>
      <c r="C54" s="581"/>
      <c r="D54" s="581"/>
      <c r="E54" s="581"/>
      <c r="F54" s="581"/>
      <c r="G54" s="581"/>
      <c r="H54" s="581"/>
      <c r="I54" s="581"/>
      <c r="J54" s="581"/>
    </row>
    <row r="55" spans="2:10" ht="18" customHeight="1">
      <c r="B55" s="726"/>
      <c r="C55" s="664"/>
      <c r="D55" s="664"/>
      <c r="E55" s="664"/>
      <c r="F55" s="664"/>
      <c r="G55" s="664"/>
      <c r="H55" s="664"/>
      <c r="I55" s="664"/>
      <c r="J55" s="957"/>
    </row>
    <row r="56" spans="2:10" ht="18" customHeight="1">
      <c r="B56" s="719" t="s">
        <v>2054</v>
      </c>
      <c r="C56" s="690"/>
      <c r="D56" s="690"/>
      <c r="E56" s="690"/>
      <c r="F56" s="690"/>
      <c r="G56" s="667"/>
      <c r="H56" s="690"/>
      <c r="I56" s="690"/>
      <c r="J56" s="667"/>
    </row>
    <row r="57" spans="2:10" ht="18" customHeight="1">
      <c r="B57" s="665"/>
      <c r="C57" s="688"/>
      <c r="D57" s="688"/>
      <c r="E57" s="688"/>
      <c r="F57" s="688"/>
      <c r="G57" s="688"/>
      <c r="H57" s="971"/>
      <c r="I57" s="690"/>
      <c r="J57" s="667"/>
    </row>
    <row r="58" spans="2:10" ht="18" customHeight="1">
      <c r="B58" s="984"/>
      <c r="C58" s="965"/>
      <c r="D58" s="668"/>
      <c r="E58" s="671"/>
      <c r="F58" s="668"/>
      <c r="G58" s="970"/>
      <c r="H58" s="697" t="s">
        <v>1190</v>
      </c>
      <c r="I58" s="697" t="s">
        <v>1190</v>
      </c>
      <c r="J58" s="966"/>
    </row>
    <row r="59" spans="2:10" ht="18" customHeight="1">
      <c r="B59" s="977" t="s">
        <v>35</v>
      </c>
      <c r="C59" s="688"/>
      <c r="D59" s="695" t="s">
        <v>549</v>
      </c>
      <c r="E59" s="1156" t="s">
        <v>2055</v>
      </c>
      <c r="F59" s="1156" t="s">
        <v>2056</v>
      </c>
      <c r="G59" s="976" t="s">
        <v>2057</v>
      </c>
      <c r="H59" s="674" t="s">
        <v>46</v>
      </c>
      <c r="I59" s="674" t="s">
        <v>46</v>
      </c>
      <c r="J59" s="1137" t="s">
        <v>35</v>
      </c>
    </row>
    <row r="60" spans="2:10" ht="18" customHeight="1">
      <c r="B60" s="977" t="s">
        <v>47</v>
      </c>
      <c r="C60" s="688"/>
      <c r="D60" s="674" t="s">
        <v>462</v>
      </c>
      <c r="E60" s="673" t="s">
        <v>2058</v>
      </c>
      <c r="F60" s="674" t="s">
        <v>2059</v>
      </c>
      <c r="G60" s="976" t="s">
        <v>61</v>
      </c>
      <c r="H60" s="674" t="s">
        <v>2775</v>
      </c>
      <c r="I60" s="674" t="s">
        <v>2775</v>
      </c>
      <c r="J60" s="1137" t="s">
        <v>47</v>
      </c>
    </row>
    <row r="61" spans="2:10" ht="18" customHeight="1" thickBot="1">
      <c r="B61" s="1138"/>
      <c r="C61" s="679"/>
      <c r="D61" s="699"/>
      <c r="E61" s="700"/>
      <c r="F61" s="699"/>
      <c r="G61" s="1157"/>
      <c r="H61" s="699"/>
      <c r="I61" s="699"/>
      <c r="J61" s="1000"/>
    </row>
    <row r="62" spans="2:10" ht="18" customHeight="1">
      <c r="B62" s="975"/>
      <c r="C62" s="688"/>
      <c r="D62" s="674" t="s">
        <v>1602</v>
      </c>
      <c r="E62" s="669"/>
      <c r="F62" s="669"/>
      <c r="G62" s="973"/>
      <c r="H62" s="669"/>
      <c r="I62" s="669"/>
      <c r="J62" s="582"/>
    </row>
    <row r="63" spans="2:10" ht="18" customHeight="1">
      <c r="B63" s="975"/>
      <c r="C63" s="1140"/>
      <c r="D63" s="1141" t="s">
        <v>1603</v>
      </c>
      <c r="E63" s="669"/>
      <c r="F63" s="669"/>
      <c r="G63" s="973"/>
      <c r="H63" s="669"/>
      <c r="I63" s="669"/>
      <c r="J63" s="582"/>
    </row>
    <row r="64" spans="2:10" ht="18" customHeight="1">
      <c r="B64" s="977" t="s">
        <v>2590</v>
      </c>
      <c r="C64" s="581" t="s">
        <v>1604</v>
      </c>
      <c r="D64" s="669" t="s">
        <v>648</v>
      </c>
      <c r="E64" s="1103">
        <v>31016046.529999997</v>
      </c>
      <c r="F64" s="1103">
        <v>5749697.7700000005</v>
      </c>
      <c r="G64" s="1103">
        <v>17720293.229999997</v>
      </c>
      <c r="H64" s="1142">
        <f t="shared" ref="H64:H72" si="12">SUM(E64:G64)</f>
        <v>54486037.529999994</v>
      </c>
      <c r="I64" s="1103">
        <v>50437490.800000004</v>
      </c>
      <c r="J64" s="1137" t="s">
        <v>2590</v>
      </c>
    </row>
    <row r="65" spans="2:10" ht="18" customHeight="1">
      <c r="B65" s="977" t="s">
        <v>2593</v>
      </c>
      <c r="C65" s="581" t="s">
        <v>1605</v>
      </c>
      <c r="D65" s="669" t="s">
        <v>650</v>
      </c>
      <c r="E65" s="1103">
        <v>57482722.329999968</v>
      </c>
      <c r="F65" s="1103">
        <v>110987636.13000004</v>
      </c>
      <c r="G65" s="1103">
        <v>16636110.179999992</v>
      </c>
      <c r="H65" s="1142">
        <f t="shared" si="12"/>
        <v>185106468.63999999</v>
      </c>
      <c r="I65" s="1103">
        <v>171928392.84000009</v>
      </c>
      <c r="J65" s="1137" t="s">
        <v>2593</v>
      </c>
    </row>
    <row r="66" spans="2:10" ht="18" customHeight="1">
      <c r="B66" s="977" t="s">
        <v>1977</v>
      </c>
      <c r="C66" s="581" t="s">
        <v>1606</v>
      </c>
      <c r="D66" s="669" t="s">
        <v>652</v>
      </c>
      <c r="E66" s="1103">
        <v>79953415.230000004</v>
      </c>
      <c r="F66" s="1103">
        <v>18190716.390000004</v>
      </c>
      <c r="G66" s="1103">
        <v>2802707.1</v>
      </c>
      <c r="H66" s="1142">
        <f t="shared" si="12"/>
        <v>100946838.72</v>
      </c>
      <c r="I66" s="1103">
        <v>103724552.23999999</v>
      </c>
      <c r="J66" s="1137" t="s">
        <v>1977</v>
      </c>
    </row>
    <row r="67" spans="2:10" ht="18" customHeight="1">
      <c r="B67" s="977" t="s">
        <v>1979</v>
      </c>
      <c r="C67" s="581" t="s">
        <v>1607</v>
      </c>
      <c r="D67" s="669" t="s">
        <v>654</v>
      </c>
      <c r="E67" s="1103">
        <v>25170123.839999996</v>
      </c>
      <c r="F67" s="1103">
        <v>17580340.200000003</v>
      </c>
      <c r="G67" s="1103">
        <v>-466600.9699999998</v>
      </c>
      <c r="H67" s="1142">
        <f t="shared" si="12"/>
        <v>42283863.07</v>
      </c>
      <c r="I67" s="1103">
        <v>41848355.290000007</v>
      </c>
      <c r="J67" s="1137" t="s">
        <v>1979</v>
      </c>
    </row>
    <row r="68" spans="2:10" ht="18" customHeight="1">
      <c r="B68" s="977" t="s">
        <v>1980</v>
      </c>
      <c r="C68" s="581" t="s">
        <v>1608</v>
      </c>
      <c r="D68" s="669" t="s">
        <v>656</v>
      </c>
      <c r="E68" s="1103">
        <v>42825.759999999995</v>
      </c>
      <c r="F68" s="1103">
        <v>0</v>
      </c>
      <c r="G68" s="1103">
        <v>-674.06999999999994</v>
      </c>
      <c r="H68" s="1142">
        <f t="shared" si="12"/>
        <v>42151.689999999995</v>
      </c>
      <c r="I68" s="1103">
        <v>41622.249999999993</v>
      </c>
      <c r="J68" s="1137" t="s">
        <v>1980</v>
      </c>
    </row>
    <row r="69" spans="2:10" ht="18" customHeight="1">
      <c r="B69" s="977" t="s">
        <v>1984</v>
      </c>
      <c r="C69" s="581" t="s">
        <v>1609</v>
      </c>
      <c r="D69" s="669" t="s">
        <v>658</v>
      </c>
      <c r="E69" s="1103">
        <v>0</v>
      </c>
      <c r="F69" s="1103">
        <v>0</v>
      </c>
      <c r="G69" s="1103">
        <v>0</v>
      </c>
      <c r="H69" s="1142">
        <f t="shared" si="12"/>
        <v>0</v>
      </c>
      <c r="I69" s="1103">
        <v>0</v>
      </c>
      <c r="J69" s="1137" t="s">
        <v>1984</v>
      </c>
    </row>
    <row r="70" spans="2:10" ht="18" customHeight="1">
      <c r="B70" s="977" t="s">
        <v>1986</v>
      </c>
      <c r="C70" s="581" t="s">
        <v>1610</v>
      </c>
      <c r="D70" s="669" t="s">
        <v>660</v>
      </c>
      <c r="E70" s="1103">
        <v>-1926546.7600000009</v>
      </c>
      <c r="F70" s="1103">
        <v>0</v>
      </c>
      <c r="G70" s="1103">
        <v>1009125.3499999999</v>
      </c>
      <c r="H70" s="1142">
        <f t="shared" si="12"/>
        <v>-917421.41000000108</v>
      </c>
      <c r="I70" s="1103">
        <v>-4129343.4100000025</v>
      </c>
      <c r="J70" s="1137" t="s">
        <v>1986</v>
      </c>
    </row>
    <row r="71" spans="2:10" ht="18" customHeight="1">
      <c r="B71" s="977" t="s">
        <v>2606</v>
      </c>
      <c r="C71" s="581" t="s">
        <v>1611</v>
      </c>
      <c r="D71" s="669" t="s">
        <v>662</v>
      </c>
      <c r="E71" s="1103">
        <v>0</v>
      </c>
      <c r="F71" s="1103">
        <v>0</v>
      </c>
      <c r="G71" s="1103">
        <v>0</v>
      </c>
      <c r="H71" s="1142">
        <f t="shared" si="12"/>
        <v>0</v>
      </c>
      <c r="I71" s="1103">
        <v>0</v>
      </c>
      <c r="J71" s="1137" t="s">
        <v>2606</v>
      </c>
    </row>
    <row r="72" spans="2:10" ht="18" customHeight="1">
      <c r="B72" s="977" t="s">
        <v>2609</v>
      </c>
      <c r="C72" s="581" t="s">
        <v>1612</v>
      </c>
      <c r="D72" s="669" t="s">
        <v>1528</v>
      </c>
      <c r="E72" s="1103">
        <v>2056581.56</v>
      </c>
      <c r="F72" s="1103">
        <v>1067738.0699999998</v>
      </c>
      <c r="G72" s="1103">
        <v>119577025.64000002</v>
      </c>
      <c r="H72" s="1142">
        <f t="shared" si="12"/>
        <v>122701345.27000001</v>
      </c>
      <c r="I72" s="1103">
        <v>132603858.92</v>
      </c>
      <c r="J72" s="1137" t="s">
        <v>2609</v>
      </c>
    </row>
    <row r="73" spans="2:10" ht="18" customHeight="1">
      <c r="B73" s="977" t="s">
        <v>2611</v>
      </c>
      <c r="C73" s="581" t="s">
        <v>1613</v>
      </c>
      <c r="D73" s="1143" t="s">
        <v>1603</v>
      </c>
      <c r="E73" s="1144">
        <f>SUM(E64:E72)</f>
        <v>193795168.48999998</v>
      </c>
      <c r="F73" s="1144">
        <f>SUM(F64:F72)</f>
        <v>153576128.56000006</v>
      </c>
      <c r="G73" s="1144">
        <f>SUM(G64:G72)</f>
        <v>157277986.46000001</v>
      </c>
      <c r="H73" s="1735">
        <f>SUM(E73:G73)</f>
        <v>504649283.51000011</v>
      </c>
      <c r="I73" s="1736">
        <v>496454928.93000013</v>
      </c>
      <c r="J73" s="1137" t="s">
        <v>2611</v>
      </c>
    </row>
    <row r="74" spans="2:10" ht="18" customHeight="1">
      <c r="B74" s="977" t="s">
        <v>2614</v>
      </c>
      <c r="C74" s="581" t="s">
        <v>716</v>
      </c>
      <c r="D74" s="674" t="s">
        <v>1614</v>
      </c>
      <c r="E74" s="1735">
        <f>+E73+E51+E43+E37+E31+E24+E38</f>
        <v>398090734.65999997</v>
      </c>
      <c r="F74" s="1735">
        <f>+F73+F51+F43+F37+F31+F24+F38</f>
        <v>257194394.29000011</v>
      </c>
      <c r="G74" s="1735">
        <f>+G73+G51+G43+G37+G31+G24+G38</f>
        <v>1350615814.0000002</v>
      </c>
      <c r="H74" s="1735">
        <f>SUM(E74:G74)</f>
        <v>2005900942.9500003</v>
      </c>
      <c r="I74" s="1732">
        <v>2055548193.7700005</v>
      </c>
      <c r="J74" s="1137" t="s">
        <v>2614</v>
      </c>
    </row>
    <row r="75" spans="2:10" ht="18" customHeight="1">
      <c r="B75" s="975"/>
      <c r="C75" s="581"/>
      <c r="D75" s="669"/>
      <c r="E75" s="1144"/>
      <c r="F75" s="1144"/>
      <c r="G75" s="1145"/>
      <c r="H75" s="1144"/>
      <c r="I75" s="1144"/>
      <c r="J75" s="582"/>
    </row>
    <row r="76" spans="2:10" ht="18" customHeight="1">
      <c r="B76" s="977" t="s">
        <v>716</v>
      </c>
      <c r="C76" s="997" t="s">
        <v>1222</v>
      </c>
      <c r="D76" s="1139" t="s">
        <v>1615</v>
      </c>
      <c r="E76" s="1142"/>
      <c r="F76" s="1142"/>
      <c r="G76" s="1146"/>
      <c r="H76" s="1142"/>
      <c r="I76" s="1142"/>
      <c r="J76" s="1137" t="s">
        <v>716</v>
      </c>
    </row>
    <row r="77" spans="2:10" ht="18" customHeight="1">
      <c r="B77" s="975"/>
      <c r="C77" s="1140"/>
      <c r="D77" s="1141" t="s">
        <v>1616</v>
      </c>
      <c r="E77" s="1142"/>
      <c r="F77" s="1142"/>
      <c r="G77" s="1146"/>
      <c r="H77" s="1142"/>
      <c r="I77" s="1142"/>
      <c r="J77" s="582"/>
    </row>
    <row r="78" spans="2:10" ht="18" customHeight="1">
      <c r="B78" s="977" t="s">
        <v>2617</v>
      </c>
      <c r="C78" s="581" t="s">
        <v>2441</v>
      </c>
      <c r="D78" s="669" t="s">
        <v>2442</v>
      </c>
      <c r="E78" s="1103">
        <v>0</v>
      </c>
      <c r="F78" s="1103">
        <v>0</v>
      </c>
      <c r="G78" s="1103">
        <v>0</v>
      </c>
      <c r="H78" s="1142">
        <f t="shared" ref="H78:H81" si="13">SUM(E78:G78)</f>
        <v>0</v>
      </c>
      <c r="I78" s="1103">
        <v>0</v>
      </c>
      <c r="J78" s="1137" t="s">
        <v>2617</v>
      </c>
    </row>
    <row r="79" spans="2:10" ht="18" customHeight="1">
      <c r="B79" s="977" t="s">
        <v>2619</v>
      </c>
      <c r="C79" s="581" t="s">
        <v>2443</v>
      </c>
      <c r="D79" s="669" t="s">
        <v>2444</v>
      </c>
      <c r="E79" s="1103">
        <v>18642116.710000049</v>
      </c>
      <c r="F79" s="1103">
        <v>13752823.83</v>
      </c>
      <c r="G79" s="1103">
        <v>275559792.22000074</v>
      </c>
      <c r="H79" s="1142">
        <f t="shared" si="13"/>
        <v>307954732.76000082</v>
      </c>
      <c r="I79" s="1103">
        <v>121396960.35000002</v>
      </c>
      <c r="J79" s="1137" t="s">
        <v>2619</v>
      </c>
    </row>
    <row r="80" spans="2:10" ht="18" customHeight="1">
      <c r="B80" s="977" t="s">
        <v>1702</v>
      </c>
      <c r="C80" s="581" t="s">
        <v>1222</v>
      </c>
      <c r="D80" s="669" t="s">
        <v>2065</v>
      </c>
      <c r="E80" s="1103">
        <v>0</v>
      </c>
      <c r="F80" s="1103">
        <v>0</v>
      </c>
      <c r="G80" s="1103">
        <v>0</v>
      </c>
      <c r="H80" s="1142">
        <f t="shared" si="13"/>
        <v>0</v>
      </c>
      <c r="I80" s="1103">
        <v>0</v>
      </c>
      <c r="J80" s="1137" t="s">
        <v>1702</v>
      </c>
    </row>
    <row r="81" spans="2:10" ht="18" customHeight="1">
      <c r="B81" s="977" t="s">
        <v>791</v>
      </c>
      <c r="C81" s="581" t="s">
        <v>716</v>
      </c>
      <c r="D81" s="669" t="s">
        <v>2066</v>
      </c>
      <c r="E81" s="1103">
        <f t="shared" ref="E81:F81" si="14">+E80+E79</f>
        <v>18642116.710000049</v>
      </c>
      <c r="F81" s="1103">
        <f t="shared" si="14"/>
        <v>13752823.83</v>
      </c>
      <c r="G81" s="1103">
        <f>+G80+G79</f>
        <v>275559792.22000074</v>
      </c>
      <c r="H81" s="1142">
        <f t="shared" si="13"/>
        <v>307954732.76000082</v>
      </c>
      <c r="I81" s="1737">
        <v>121396960.35000002</v>
      </c>
      <c r="J81" s="1137" t="s">
        <v>791</v>
      </c>
    </row>
    <row r="82" spans="2:10" ht="18" customHeight="1">
      <c r="B82" s="977" t="s">
        <v>2261</v>
      </c>
      <c r="C82" s="581" t="s">
        <v>2445</v>
      </c>
      <c r="D82" s="1143" t="s">
        <v>2446</v>
      </c>
      <c r="E82" s="1735">
        <f>E78+E81</f>
        <v>18642116.710000049</v>
      </c>
      <c r="F82" s="1735">
        <f>F78+F81</f>
        <v>13752823.83</v>
      </c>
      <c r="G82" s="731">
        <f>G78+G81</f>
        <v>275559792.22000074</v>
      </c>
      <c r="H82" s="1735">
        <f>SUM(E82:G82)</f>
        <v>307954732.76000082</v>
      </c>
      <c r="I82" s="1732">
        <v>121396960.35000002</v>
      </c>
      <c r="J82" s="1137" t="s">
        <v>2261</v>
      </c>
    </row>
    <row r="83" spans="2:10" ht="18" customHeight="1">
      <c r="B83" s="975"/>
      <c r="C83" s="581"/>
      <c r="D83" s="669"/>
      <c r="E83" s="1144"/>
      <c r="F83" s="1144"/>
      <c r="G83" s="1145"/>
      <c r="H83" s="1144"/>
      <c r="I83" s="1144"/>
      <c r="J83" s="582"/>
    </row>
    <row r="84" spans="2:10" ht="18" customHeight="1">
      <c r="B84" s="975"/>
      <c r="C84" s="1140"/>
      <c r="D84" s="1141" t="s">
        <v>2447</v>
      </c>
      <c r="E84" s="1142"/>
      <c r="F84" s="1142"/>
      <c r="G84" s="1146"/>
      <c r="H84" s="1142"/>
      <c r="I84" s="1142"/>
      <c r="J84" s="582"/>
    </row>
    <row r="85" spans="2:10" ht="18" customHeight="1">
      <c r="B85" s="977" t="s">
        <v>1707</v>
      </c>
      <c r="C85" s="581" t="s">
        <v>2448</v>
      </c>
      <c r="D85" s="669" t="s">
        <v>2449</v>
      </c>
      <c r="E85" s="1103">
        <v>0</v>
      </c>
      <c r="F85" s="1103">
        <v>0</v>
      </c>
      <c r="G85" s="1103">
        <v>2486222.08</v>
      </c>
      <c r="H85" s="1142">
        <f>SUM(E85:G85)</f>
        <v>2486222.08</v>
      </c>
      <c r="I85" s="1103">
        <v>26068351.710000001</v>
      </c>
      <c r="J85" s="1137" t="s">
        <v>1707</v>
      </c>
    </row>
    <row r="86" spans="2:10" ht="18" customHeight="1">
      <c r="B86" s="977" t="s">
        <v>1709</v>
      </c>
      <c r="C86" s="581" t="s">
        <v>2450</v>
      </c>
      <c r="D86" s="669" t="s">
        <v>2451</v>
      </c>
      <c r="E86" s="1103">
        <v>2161708.8800000162</v>
      </c>
      <c r="F86" s="1103">
        <v>635069.52000000025</v>
      </c>
      <c r="G86" s="1103">
        <v>598705.40000000154</v>
      </c>
      <c r="H86" s="1142">
        <f t="shared" ref="H86:H92" si="15">SUM(E86:G86)</f>
        <v>3395483.8000000175</v>
      </c>
      <c r="I86" s="1103">
        <v>6602988.8399999999</v>
      </c>
      <c r="J86" s="1137" t="s">
        <v>1709</v>
      </c>
    </row>
    <row r="87" spans="2:10" ht="18" customHeight="1">
      <c r="B87" s="977" t="s">
        <v>1711</v>
      </c>
      <c r="C87" s="581" t="s">
        <v>2452</v>
      </c>
      <c r="D87" s="669" t="s">
        <v>2453</v>
      </c>
      <c r="E87" s="1103">
        <v>37261659.799999997</v>
      </c>
      <c r="F87" s="1103">
        <v>14270438.949999999</v>
      </c>
      <c r="G87" s="1103">
        <v>879671.18</v>
      </c>
      <c r="H87" s="1142">
        <f t="shared" si="15"/>
        <v>52411769.93</v>
      </c>
      <c r="I87" s="1103">
        <v>53809946.150000013</v>
      </c>
      <c r="J87" s="1137" t="s">
        <v>1711</v>
      </c>
    </row>
    <row r="88" spans="2:10" ht="18" customHeight="1">
      <c r="B88" s="977" t="s">
        <v>1714</v>
      </c>
      <c r="C88" s="581" t="s">
        <v>2454</v>
      </c>
      <c r="D88" s="669" t="s">
        <v>2455</v>
      </c>
      <c r="E88" s="1103">
        <v>18951382.24000001</v>
      </c>
      <c r="F88" s="1103">
        <v>175065270.09999999</v>
      </c>
      <c r="G88" s="1103">
        <v>18087275.349999994</v>
      </c>
      <c r="H88" s="1142">
        <f t="shared" si="15"/>
        <v>212103927.69</v>
      </c>
      <c r="I88" s="1103">
        <v>337911064.68999994</v>
      </c>
      <c r="J88" s="1137" t="s">
        <v>1714</v>
      </c>
    </row>
    <row r="89" spans="2:10" ht="18" customHeight="1">
      <c r="B89" s="977" t="s">
        <v>1991</v>
      </c>
      <c r="C89" s="581" t="s">
        <v>1222</v>
      </c>
      <c r="D89" s="669" t="s">
        <v>2065</v>
      </c>
      <c r="E89" s="1103">
        <v>0</v>
      </c>
      <c r="F89" s="1103">
        <v>0</v>
      </c>
      <c r="G89" s="1103">
        <v>0</v>
      </c>
      <c r="H89" s="1142">
        <f t="shared" si="15"/>
        <v>0</v>
      </c>
      <c r="I89" s="1103">
        <v>0</v>
      </c>
      <c r="J89" s="1137" t="s">
        <v>1991</v>
      </c>
    </row>
    <row r="90" spans="2:10" ht="18" customHeight="1">
      <c r="B90" s="977" t="s">
        <v>1993</v>
      </c>
      <c r="C90" s="581" t="s">
        <v>716</v>
      </c>
      <c r="D90" s="669" t="s">
        <v>2066</v>
      </c>
      <c r="E90" s="1103">
        <f>+E89+E88</f>
        <v>18951382.24000001</v>
      </c>
      <c r="F90" s="1103">
        <f t="shared" ref="F90:G90" si="16">+F89+F88</f>
        <v>175065270.09999999</v>
      </c>
      <c r="G90" s="1103">
        <f t="shared" si="16"/>
        <v>18087275.349999994</v>
      </c>
      <c r="H90" s="1142">
        <f t="shared" si="15"/>
        <v>212103927.69</v>
      </c>
      <c r="I90" s="1142">
        <v>337911064.68999994</v>
      </c>
      <c r="J90" s="1137" t="s">
        <v>1993</v>
      </c>
    </row>
    <row r="91" spans="2:10" ht="18" customHeight="1">
      <c r="B91" s="977" t="s">
        <v>1994</v>
      </c>
      <c r="C91" s="581" t="s">
        <v>2456</v>
      </c>
      <c r="D91" s="669" t="s">
        <v>2457</v>
      </c>
      <c r="E91" s="1103">
        <v>141814796.12999976</v>
      </c>
      <c r="F91" s="1103">
        <v>43529207.030000031</v>
      </c>
      <c r="G91" s="1103">
        <v>55356207.650000051</v>
      </c>
      <c r="H91" s="1142">
        <f t="shared" si="15"/>
        <v>240700210.80999982</v>
      </c>
      <c r="I91" s="1103">
        <v>141523573.68000001</v>
      </c>
      <c r="J91" s="1137" t="s">
        <v>1994</v>
      </c>
    </row>
    <row r="92" spans="2:10" ht="18" customHeight="1">
      <c r="B92" s="977" t="s">
        <v>1995</v>
      </c>
      <c r="C92" s="581" t="s">
        <v>716</v>
      </c>
      <c r="D92" s="669" t="s">
        <v>2065</v>
      </c>
      <c r="E92" s="1103">
        <v>0</v>
      </c>
      <c r="F92" s="1103">
        <v>0</v>
      </c>
      <c r="G92" s="1103">
        <v>0</v>
      </c>
      <c r="H92" s="1142">
        <f t="shared" si="15"/>
        <v>0</v>
      </c>
      <c r="I92" s="1103">
        <v>0</v>
      </c>
      <c r="J92" s="1137" t="s">
        <v>1995</v>
      </c>
    </row>
    <row r="93" spans="2:10" ht="18" customHeight="1">
      <c r="B93" s="977" t="s">
        <v>1720</v>
      </c>
      <c r="C93" s="581" t="s">
        <v>1222</v>
      </c>
      <c r="D93" s="669" t="s">
        <v>2066</v>
      </c>
      <c r="E93" s="1103">
        <f>+E92+E91</f>
        <v>141814796.12999976</v>
      </c>
      <c r="F93" s="1103">
        <f t="shared" ref="F93:G93" si="17">+F92+F91</f>
        <v>43529207.030000031</v>
      </c>
      <c r="G93" s="1103">
        <f t="shared" si="17"/>
        <v>55356207.650000051</v>
      </c>
      <c r="H93" s="1142">
        <f>SUM(E93:G93)</f>
        <v>240700210.80999982</v>
      </c>
      <c r="I93" s="1142">
        <v>141523573.68000001</v>
      </c>
      <c r="J93" s="1137" t="s">
        <v>1720</v>
      </c>
    </row>
    <row r="94" spans="2:10" ht="18" customHeight="1">
      <c r="B94" s="977" t="s">
        <v>1723</v>
      </c>
      <c r="C94" s="581" t="s">
        <v>2458</v>
      </c>
      <c r="D94" s="1143" t="s">
        <v>2459</v>
      </c>
      <c r="E94" s="1144">
        <f>+E93+E90+E87+E86+E85</f>
        <v>200189547.0499998</v>
      </c>
      <c r="F94" s="1144">
        <f t="shared" ref="F94:G94" si="18">+F93+F90+F87+F86+F85</f>
        <v>233499985.60000002</v>
      </c>
      <c r="G94" s="1144">
        <f t="shared" si="18"/>
        <v>77408081.660000056</v>
      </c>
      <c r="H94" s="1735">
        <f>SUM(E94:G94)</f>
        <v>511097614.30999994</v>
      </c>
      <c r="I94" s="1355">
        <v>565915925.07000005</v>
      </c>
      <c r="J94" s="1137" t="s">
        <v>1723</v>
      </c>
    </row>
    <row r="95" spans="2:10" ht="18" customHeight="1">
      <c r="B95" s="977" t="s">
        <v>469</v>
      </c>
      <c r="C95" s="581" t="s">
        <v>2460</v>
      </c>
      <c r="D95" s="1143" t="s">
        <v>2461</v>
      </c>
      <c r="E95" s="1103">
        <v>10035293.60999999</v>
      </c>
      <c r="F95" s="1103">
        <v>2592765.5299999989</v>
      </c>
      <c r="G95" s="1103">
        <v>127270942.79000002</v>
      </c>
      <c r="H95" s="1735">
        <f>SUM(E95:G95)</f>
        <v>139899001.93000001</v>
      </c>
      <c r="I95" s="1158">
        <v>106998716.83000001</v>
      </c>
      <c r="J95" s="1137" t="s">
        <v>469</v>
      </c>
    </row>
    <row r="96" spans="2:10" ht="18" customHeight="1">
      <c r="B96" s="975"/>
      <c r="C96" s="581"/>
      <c r="D96" s="669"/>
      <c r="E96" s="1144"/>
      <c r="F96" s="1144"/>
      <c r="G96" s="1145"/>
      <c r="H96" s="1144"/>
      <c r="I96" s="1159"/>
      <c r="J96" s="582"/>
    </row>
    <row r="97" spans="2:10" ht="18" customHeight="1">
      <c r="B97" s="975"/>
      <c r="C97" s="1140"/>
      <c r="D97" s="1141" t="s">
        <v>2462</v>
      </c>
      <c r="E97" s="1142" t="s">
        <v>716</v>
      </c>
      <c r="F97" s="1142" t="s">
        <v>716</v>
      </c>
      <c r="G97" s="1146" t="s">
        <v>716</v>
      </c>
      <c r="H97" s="1142" t="s">
        <v>716</v>
      </c>
      <c r="I97" s="1142" t="s">
        <v>716</v>
      </c>
      <c r="J97" s="582"/>
    </row>
    <row r="98" spans="2:10" ht="18" customHeight="1">
      <c r="B98" s="977" t="s">
        <v>472</v>
      </c>
      <c r="C98" s="581" t="s">
        <v>2463</v>
      </c>
      <c r="D98" s="669" t="s">
        <v>2464</v>
      </c>
      <c r="E98" s="1142"/>
      <c r="F98" s="1142"/>
      <c r="G98" s="1103">
        <v>1038135997.9300001</v>
      </c>
      <c r="H98" s="1142">
        <f>G98</f>
        <v>1038135997.9300001</v>
      </c>
      <c r="I98" s="1103">
        <v>965385159.16999996</v>
      </c>
      <c r="J98" s="1137" t="s">
        <v>472</v>
      </c>
    </row>
    <row r="99" spans="2:10" ht="18" customHeight="1">
      <c r="B99" s="977" t="s">
        <v>475</v>
      </c>
      <c r="C99" s="581" t="s">
        <v>2465</v>
      </c>
      <c r="D99" s="669" t="s">
        <v>2466</v>
      </c>
      <c r="E99" s="1142"/>
      <c r="F99" s="1142"/>
      <c r="G99" s="1103">
        <v>0</v>
      </c>
      <c r="H99" s="1142">
        <f t="shared" ref="H99:H102" si="19">G99</f>
        <v>0</v>
      </c>
      <c r="I99" s="1103">
        <v>0</v>
      </c>
      <c r="J99" s="1137" t="s">
        <v>475</v>
      </c>
    </row>
    <row r="100" spans="2:10" ht="18" customHeight="1">
      <c r="B100" s="977" t="s">
        <v>478</v>
      </c>
      <c r="C100" s="581" t="s">
        <v>2467</v>
      </c>
      <c r="D100" s="669" t="s">
        <v>2468</v>
      </c>
      <c r="E100" s="1142"/>
      <c r="F100" s="1142"/>
      <c r="G100" s="1103">
        <v>13268142.809999999</v>
      </c>
      <c r="H100" s="1142">
        <f t="shared" si="19"/>
        <v>13268142.809999999</v>
      </c>
      <c r="I100" s="1103">
        <v>16678695.549999997</v>
      </c>
      <c r="J100" s="1137" t="s">
        <v>478</v>
      </c>
    </row>
    <row r="101" spans="2:10" ht="18" customHeight="1">
      <c r="B101" s="977" t="s">
        <v>337</v>
      </c>
      <c r="C101" s="581" t="s">
        <v>2469</v>
      </c>
      <c r="D101" s="669" t="s">
        <v>2470</v>
      </c>
      <c r="E101" s="1142"/>
      <c r="F101" s="1142"/>
      <c r="G101" s="1103">
        <v>186326012.94999987</v>
      </c>
      <c r="H101" s="1142">
        <f t="shared" si="19"/>
        <v>186326012.94999987</v>
      </c>
      <c r="I101" s="1103">
        <v>77339384.959999993</v>
      </c>
      <c r="J101" s="1137" t="s">
        <v>337</v>
      </c>
    </row>
    <row r="102" spans="2:10" ht="18" customHeight="1">
      <c r="B102" s="977" t="s">
        <v>339</v>
      </c>
      <c r="C102" s="581" t="s">
        <v>2471</v>
      </c>
      <c r="D102" s="669" t="s">
        <v>2472</v>
      </c>
      <c r="E102" s="1142"/>
      <c r="F102" s="1142"/>
      <c r="G102" s="1103">
        <v>22097936.959999997</v>
      </c>
      <c r="H102" s="1142">
        <f t="shared" si="19"/>
        <v>22097936.959999997</v>
      </c>
      <c r="I102" s="1103">
        <v>0</v>
      </c>
      <c r="J102" s="1137" t="s">
        <v>339</v>
      </c>
    </row>
    <row r="103" spans="2:10" ht="18" customHeight="1">
      <c r="B103" s="977" t="s">
        <v>343</v>
      </c>
      <c r="C103" s="581" t="s">
        <v>2473</v>
      </c>
      <c r="D103" s="1143" t="s">
        <v>2462</v>
      </c>
      <c r="E103" s="1144"/>
      <c r="F103" s="1144"/>
      <c r="G103" s="1145">
        <f>SUM(G98:G102)</f>
        <v>1259828090.6499999</v>
      </c>
      <c r="H103" s="1144">
        <f>SUM(H98:H102)</f>
        <v>1259828090.6499999</v>
      </c>
      <c r="I103" s="1144">
        <v>1059403239.6799999</v>
      </c>
      <c r="J103" s="1137" t="s">
        <v>343</v>
      </c>
    </row>
    <row r="104" spans="2:10" ht="18" customHeight="1" thickBot="1">
      <c r="B104" s="999" t="s">
        <v>2103</v>
      </c>
      <c r="C104" s="679" t="s">
        <v>716</v>
      </c>
      <c r="D104" s="990" t="s">
        <v>2474</v>
      </c>
      <c r="E104" s="1738">
        <f>+E82+E94+E95</f>
        <v>228866957.36999983</v>
      </c>
      <c r="F104" s="1738">
        <f t="shared" ref="F104" si="20">+F82+F94+F95</f>
        <v>249845574.96000004</v>
      </c>
      <c r="G104" s="1739">
        <f>+G82+G94+G95+G103</f>
        <v>1740066907.3200006</v>
      </c>
      <c r="H104" s="1738">
        <f>H82+H94+H95+H103</f>
        <v>2218779439.6500006</v>
      </c>
      <c r="I104" s="1740">
        <v>1853714841.9300001</v>
      </c>
      <c r="J104" s="1154" t="s">
        <v>2103</v>
      </c>
    </row>
    <row r="105" spans="2:10" ht="18" customHeight="1">
      <c r="B105" s="666"/>
      <c r="C105" s="666"/>
      <c r="D105" s="666"/>
      <c r="E105" s="1160">
        <v>68</v>
      </c>
      <c r="F105" s="1161"/>
      <c r="G105" s="1161"/>
      <c r="H105" s="1161"/>
      <c r="I105" s="1161"/>
      <c r="J105" s="666"/>
    </row>
    <row r="106" spans="2:10" ht="18" customHeight="1">
      <c r="B106" s="666"/>
      <c r="C106" s="666"/>
      <c r="D106" s="666"/>
      <c r="E106" s="1160"/>
      <c r="F106" s="1161"/>
      <c r="G106" s="1161"/>
      <c r="H106" s="1161"/>
      <c r="I106" s="1161"/>
      <c r="J106" s="666"/>
    </row>
    <row r="107" spans="2:10" ht="18" customHeight="1" thickBot="1">
      <c r="B107" s="1130" t="str">
        <f>+CONAMEDATE6</f>
        <v>Annual Report of VERIZON NEW YORK INC.                                                                                    For the period ending DECEMBER 31, 2021</v>
      </c>
      <c r="C107" s="581"/>
      <c r="D107" s="581"/>
      <c r="E107" s="581"/>
      <c r="F107" s="581"/>
      <c r="G107" s="581"/>
      <c r="H107" s="581"/>
      <c r="I107" s="581"/>
      <c r="J107" s="581"/>
    </row>
    <row r="108" spans="2:10" ht="18" customHeight="1">
      <c r="B108" s="726"/>
      <c r="C108" s="664"/>
      <c r="D108" s="664"/>
      <c r="E108" s="664"/>
      <c r="F108" s="664"/>
      <c r="G108" s="664"/>
      <c r="H108" s="664"/>
      <c r="I108" s="664"/>
      <c r="J108" s="957"/>
    </row>
    <row r="109" spans="2:10" ht="18" customHeight="1">
      <c r="B109" s="719" t="s">
        <v>2054</v>
      </c>
      <c r="C109" s="690"/>
      <c r="D109" s="690"/>
      <c r="E109" s="690"/>
      <c r="F109" s="690"/>
      <c r="G109" s="667"/>
      <c r="H109" s="690"/>
      <c r="I109" s="690"/>
      <c r="J109" s="667"/>
    </row>
    <row r="110" spans="2:10" ht="18" customHeight="1" thickBot="1">
      <c r="B110" s="1162"/>
      <c r="C110" s="679"/>
      <c r="D110" s="679"/>
      <c r="E110" s="679"/>
      <c r="F110" s="679"/>
      <c r="G110" s="679"/>
      <c r="H110" s="1135"/>
      <c r="I110" s="1135"/>
      <c r="J110" s="1136"/>
    </row>
    <row r="111" spans="2:10" ht="18" customHeight="1">
      <c r="B111" s="975"/>
      <c r="C111" s="688"/>
      <c r="D111" s="669"/>
      <c r="E111" s="669"/>
      <c r="F111" s="669"/>
      <c r="G111" s="1163"/>
      <c r="H111" s="674" t="s">
        <v>1190</v>
      </c>
      <c r="I111" s="674" t="s">
        <v>1190</v>
      </c>
      <c r="J111" s="582"/>
    </row>
    <row r="112" spans="2:10" ht="18" customHeight="1">
      <c r="B112" s="977" t="s">
        <v>35</v>
      </c>
      <c r="C112" s="688"/>
      <c r="D112" s="674" t="s">
        <v>549</v>
      </c>
      <c r="E112" s="674" t="s">
        <v>2055</v>
      </c>
      <c r="F112" s="674" t="s">
        <v>2056</v>
      </c>
      <c r="G112" s="976" t="s">
        <v>2057</v>
      </c>
      <c r="H112" s="674" t="s">
        <v>46</v>
      </c>
      <c r="I112" s="674" t="s">
        <v>46</v>
      </c>
      <c r="J112" s="1137" t="s">
        <v>35</v>
      </c>
    </row>
    <row r="113" spans="2:10" ht="18" customHeight="1">
      <c r="B113" s="977" t="s">
        <v>47</v>
      </c>
      <c r="C113" s="688"/>
      <c r="D113" s="674" t="s">
        <v>462</v>
      </c>
      <c r="E113" s="674" t="s">
        <v>2058</v>
      </c>
      <c r="F113" s="674" t="s">
        <v>2059</v>
      </c>
      <c r="G113" s="976" t="s">
        <v>2060</v>
      </c>
      <c r="H113" s="674" t="s">
        <v>2775</v>
      </c>
      <c r="I113" s="674" t="s">
        <v>2775</v>
      </c>
      <c r="J113" s="1137" t="s">
        <v>47</v>
      </c>
    </row>
    <row r="114" spans="2:10" ht="18" customHeight="1" thickBot="1">
      <c r="B114" s="1138"/>
      <c r="C114" s="679"/>
      <c r="D114" s="699"/>
      <c r="E114" s="699"/>
      <c r="F114" s="699"/>
      <c r="G114" s="1157"/>
      <c r="H114" s="699"/>
      <c r="I114" s="699"/>
      <c r="J114" s="1000"/>
    </row>
    <row r="115" spans="2:10" ht="18" customHeight="1">
      <c r="B115" s="975"/>
      <c r="C115" s="581"/>
      <c r="D115" s="1139" t="s">
        <v>1781</v>
      </c>
      <c r="E115" s="669"/>
      <c r="F115" s="669"/>
      <c r="G115" s="973" t="s">
        <v>1876</v>
      </c>
      <c r="H115" s="669" t="s">
        <v>1876</v>
      </c>
      <c r="I115" s="669" t="s">
        <v>1876</v>
      </c>
      <c r="J115" s="582"/>
    </row>
    <row r="116" spans="2:10" ht="18" customHeight="1">
      <c r="B116" s="975"/>
      <c r="C116" s="1140"/>
      <c r="D116" s="1141" t="s">
        <v>1226</v>
      </c>
      <c r="E116" s="669"/>
      <c r="F116" s="669"/>
      <c r="G116" s="973"/>
      <c r="H116" s="669"/>
      <c r="I116" s="669"/>
      <c r="J116" s="582"/>
    </row>
    <row r="117" spans="2:10" ht="18" customHeight="1">
      <c r="B117" s="977" t="s">
        <v>2104</v>
      </c>
      <c r="C117" s="581" t="s">
        <v>2478</v>
      </c>
      <c r="D117" s="669" t="s">
        <v>2479</v>
      </c>
      <c r="E117" s="1103">
        <v>29019300.16</v>
      </c>
      <c r="F117" s="1103">
        <v>13071906.68999999</v>
      </c>
      <c r="G117" s="1103">
        <v>5734260.8399999849</v>
      </c>
      <c r="H117" s="1142">
        <f>SUM(E117:G117)</f>
        <v>47825467.689999983</v>
      </c>
      <c r="I117" s="1103">
        <v>240018895.56999996</v>
      </c>
      <c r="J117" s="1137" t="s">
        <v>2104</v>
      </c>
    </row>
    <row r="118" spans="2:10" ht="18" customHeight="1">
      <c r="B118" s="977" t="s">
        <v>2476</v>
      </c>
      <c r="C118" s="581" t="s">
        <v>2480</v>
      </c>
      <c r="D118" s="669" t="s">
        <v>2481</v>
      </c>
      <c r="E118" s="1103">
        <v>0</v>
      </c>
      <c r="F118" s="1103">
        <v>0</v>
      </c>
      <c r="G118" s="1103">
        <v>0</v>
      </c>
      <c r="H118" s="1142">
        <f t="shared" ref="H118:H119" si="21">SUM(E118:G118)</f>
        <v>0</v>
      </c>
      <c r="I118" s="1103">
        <v>0</v>
      </c>
      <c r="J118" s="1137" t="s">
        <v>2476</v>
      </c>
    </row>
    <row r="119" spans="2:10" ht="18" customHeight="1">
      <c r="B119" s="977" t="s">
        <v>2477</v>
      </c>
      <c r="C119" s="581" t="s">
        <v>2482</v>
      </c>
      <c r="D119" s="669" t="s">
        <v>2483</v>
      </c>
      <c r="E119" s="1103">
        <v>6629366.4300000127</v>
      </c>
      <c r="F119" s="1103">
        <v>863007.6999999996</v>
      </c>
      <c r="G119" s="1103">
        <v>4081629</v>
      </c>
      <c r="H119" s="1142">
        <f t="shared" si="21"/>
        <v>11574003.130000012</v>
      </c>
      <c r="I119" s="1103">
        <v>28454721.280000001</v>
      </c>
      <c r="J119" s="1137" t="s">
        <v>2477</v>
      </c>
    </row>
    <row r="120" spans="2:10" ht="18" customHeight="1">
      <c r="B120" s="977" t="s">
        <v>2484</v>
      </c>
      <c r="C120" s="581" t="s">
        <v>2485</v>
      </c>
      <c r="D120" s="1143" t="s">
        <v>1226</v>
      </c>
      <c r="E120" s="1741">
        <f>SUM(E117:E119)</f>
        <v>35648666.590000011</v>
      </c>
      <c r="F120" s="1741">
        <f t="shared" ref="F120:G120" si="22">SUM(F117:F119)</f>
        <v>13934914.389999989</v>
      </c>
      <c r="G120" s="731">
        <f t="shared" si="22"/>
        <v>9815889.8399999849</v>
      </c>
      <c r="H120" s="1735">
        <f>SUM(E120:G120)</f>
        <v>59399470.819999993</v>
      </c>
      <c r="I120" s="1732">
        <v>268473616.84999996</v>
      </c>
      <c r="J120" s="1137" t="s">
        <v>2484</v>
      </c>
    </row>
    <row r="121" spans="2:10" ht="18" customHeight="1">
      <c r="B121" s="975"/>
      <c r="C121" s="581"/>
      <c r="D121" s="669"/>
      <c r="E121" s="1164"/>
      <c r="F121" s="1144"/>
      <c r="G121" s="1145"/>
      <c r="H121" s="1144"/>
      <c r="I121" s="1144"/>
      <c r="J121" s="582"/>
    </row>
    <row r="122" spans="2:10" ht="18" customHeight="1">
      <c r="B122" s="975" t="s">
        <v>716</v>
      </c>
      <c r="C122" s="1140"/>
      <c r="D122" s="1141" t="s">
        <v>2486</v>
      </c>
      <c r="E122" s="1142"/>
      <c r="F122" s="1142"/>
      <c r="G122" s="1146"/>
      <c r="H122" s="1142"/>
      <c r="I122" s="1142"/>
      <c r="J122" s="582" t="s">
        <v>716</v>
      </c>
    </row>
    <row r="123" spans="2:10" ht="18" customHeight="1">
      <c r="B123" s="977" t="s">
        <v>1569</v>
      </c>
      <c r="C123" s="581" t="s">
        <v>2487</v>
      </c>
      <c r="D123" s="669" t="s">
        <v>2488</v>
      </c>
      <c r="E123" s="1103">
        <v>0</v>
      </c>
      <c r="F123" s="1103">
        <v>0</v>
      </c>
      <c r="G123" s="1103">
        <v>0</v>
      </c>
      <c r="H123" s="1142">
        <f>SUM(E123:G123)</f>
        <v>0</v>
      </c>
      <c r="I123" s="1103">
        <v>75.06</v>
      </c>
      <c r="J123" s="1137" t="s">
        <v>1569</v>
      </c>
    </row>
    <row r="124" spans="2:10" ht="18" customHeight="1">
      <c r="B124" s="977" t="s">
        <v>1665</v>
      </c>
      <c r="C124" s="581" t="s">
        <v>2489</v>
      </c>
      <c r="D124" s="669" t="s">
        <v>2490</v>
      </c>
      <c r="E124" s="1103">
        <v>5289238.1899999995</v>
      </c>
      <c r="F124" s="1103">
        <v>1878718.0999999999</v>
      </c>
      <c r="G124" s="1103">
        <v>12820.61</v>
      </c>
      <c r="H124" s="1142">
        <f t="shared" ref="H124:H128" si="23">SUM(E124:G124)</f>
        <v>7180776.8999999994</v>
      </c>
      <c r="I124" s="1103">
        <v>11458434.439999999</v>
      </c>
      <c r="J124" s="1137" t="s">
        <v>1665</v>
      </c>
    </row>
    <row r="125" spans="2:10" ht="18" customHeight="1">
      <c r="B125" s="977" t="s">
        <v>2491</v>
      </c>
      <c r="C125" s="581" t="s">
        <v>2492</v>
      </c>
      <c r="D125" s="669" t="s">
        <v>2493</v>
      </c>
      <c r="E125" s="1103">
        <v>0</v>
      </c>
      <c r="F125" s="1103">
        <v>0</v>
      </c>
      <c r="G125" s="1103">
        <v>0</v>
      </c>
      <c r="H125" s="1142">
        <f t="shared" si="23"/>
        <v>0</v>
      </c>
      <c r="I125" s="1103">
        <v>0</v>
      </c>
      <c r="J125" s="1137" t="s">
        <v>2491</v>
      </c>
    </row>
    <row r="126" spans="2:10" ht="18" customHeight="1">
      <c r="B126" s="977" t="s">
        <v>349</v>
      </c>
      <c r="C126" s="581" t="s">
        <v>2494</v>
      </c>
      <c r="D126" s="669" t="s">
        <v>2495</v>
      </c>
      <c r="E126" s="1103">
        <v>88893863.729999989</v>
      </c>
      <c r="F126" s="1103">
        <v>39596924.089999996</v>
      </c>
      <c r="G126" s="1103">
        <v>-49935590.909999996</v>
      </c>
      <c r="H126" s="1142">
        <f t="shared" si="23"/>
        <v>78555196.909999996</v>
      </c>
      <c r="I126" s="1103">
        <v>121695705.42000003</v>
      </c>
      <c r="J126" s="1137" t="s">
        <v>349</v>
      </c>
    </row>
    <row r="127" spans="2:10" ht="18" customHeight="1">
      <c r="B127" s="977" t="s">
        <v>354</v>
      </c>
      <c r="C127" s="581" t="s">
        <v>2496</v>
      </c>
      <c r="D127" s="669" t="s">
        <v>2497</v>
      </c>
      <c r="E127" s="1103">
        <v>4218137.2699999996</v>
      </c>
      <c r="F127" s="1103">
        <v>1642033.99</v>
      </c>
      <c r="G127" s="1103">
        <v>12746877.650000002</v>
      </c>
      <c r="H127" s="1142">
        <f t="shared" si="23"/>
        <v>18607048.910000004</v>
      </c>
      <c r="I127" s="1103">
        <v>37467106.559999995</v>
      </c>
      <c r="J127" s="1137" t="s">
        <v>354</v>
      </c>
    </row>
    <row r="128" spans="2:10" ht="18" customHeight="1">
      <c r="B128" s="977" t="s">
        <v>357</v>
      </c>
      <c r="C128" s="581" t="s">
        <v>2498</v>
      </c>
      <c r="D128" s="669" t="s">
        <v>2499</v>
      </c>
      <c r="E128" s="1103">
        <v>64243854.860000059</v>
      </c>
      <c r="F128" s="1103">
        <v>7120287.9600000046</v>
      </c>
      <c r="G128" s="1103">
        <v>5193608.5699999919</v>
      </c>
      <c r="H128" s="1142">
        <f t="shared" si="23"/>
        <v>76557751.39000006</v>
      </c>
      <c r="I128" s="1103">
        <v>48139235.480000012</v>
      </c>
      <c r="J128" s="1137" t="s">
        <v>357</v>
      </c>
    </row>
    <row r="129" spans="2:10" ht="18" customHeight="1">
      <c r="B129" s="977" t="s">
        <v>361</v>
      </c>
      <c r="C129" s="581" t="s">
        <v>2500</v>
      </c>
      <c r="D129" s="1149" t="s">
        <v>2486</v>
      </c>
      <c r="E129" s="1735">
        <f>SUM(E123:E128)</f>
        <v>162645094.05000004</v>
      </c>
      <c r="F129" s="1735">
        <f t="shared" ref="F129:G129" si="24">SUM(F123:F128)</f>
        <v>50237964.140000001</v>
      </c>
      <c r="G129" s="731">
        <f t="shared" si="24"/>
        <v>-31982284.079999998</v>
      </c>
      <c r="H129" s="1735">
        <f>SUM(E129:G129)</f>
        <v>180900774.11000007</v>
      </c>
      <c r="I129" s="1732">
        <v>218760556.96000004</v>
      </c>
      <c r="J129" s="1137" t="s">
        <v>361</v>
      </c>
    </row>
    <row r="130" spans="2:10" ht="18" customHeight="1">
      <c r="B130" s="977" t="s">
        <v>2210</v>
      </c>
      <c r="C130" s="581" t="s">
        <v>716</v>
      </c>
      <c r="D130" s="674" t="s">
        <v>2501</v>
      </c>
      <c r="E130" s="1741">
        <f>+E120+E129</f>
        <v>198293760.64000005</v>
      </c>
      <c r="F130" s="1735">
        <f>+F120+F129</f>
        <v>64172878.529999986</v>
      </c>
      <c r="G130" s="731">
        <f>+G120+G129</f>
        <v>-22166394.240000013</v>
      </c>
      <c r="H130" s="1735">
        <f>+H120+H129</f>
        <v>240300244.93000007</v>
      </c>
      <c r="I130" s="1732">
        <v>487234173.81</v>
      </c>
      <c r="J130" s="1137" t="s">
        <v>2210</v>
      </c>
    </row>
    <row r="131" spans="2:10" ht="18" customHeight="1">
      <c r="B131" s="975"/>
      <c r="C131" s="581"/>
      <c r="D131" s="669"/>
      <c r="E131" s="1164"/>
      <c r="F131" s="1144"/>
      <c r="G131" s="1145"/>
      <c r="H131" s="1144"/>
      <c r="I131" s="1144"/>
      <c r="J131" s="582"/>
    </row>
    <row r="132" spans="2:10" ht="18" customHeight="1">
      <c r="B132" s="975" t="s">
        <v>716</v>
      </c>
      <c r="C132" s="581" t="s">
        <v>1222</v>
      </c>
      <c r="D132" s="1139" t="s">
        <v>2502</v>
      </c>
      <c r="E132" s="1142"/>
      <c r="F132" s="1142"/>
      <c r="G132" s="1146"/>
      <c r="H132" s="1142"/>
      <c r="I132" s="1142"/>
      <c r="J132" s="582" t="s">
        <v>716</v>
      </c>
    </row>
    <row r="133" spans="2:10" ht="18" customHeight="1">
      <c r="B133" s="975"/>
      <c r="C133" s="581"/>
      <c r="D133" s="1141" t="s">
        <v>2503</v>
      </c>
      <c r="E133" s="1142"/>
      <c r="F133" s="1142"/>
      <c r="G133" s="1146" t="s">
        <v>716</v>
      </c>
      <c r="H133" s="1142"/>
      <c r="I133" s="1142"/>
      <c r="J133" s="582"/>
    </row>
    <row r="134" spans="2:10" ht="18" customHeight="1">
      <c r="B134" s="977" t="s">
        <v>2214</v>
      </c>
      <c r="C134" s="581" t="s">
        <v>2504</v>
      </c>
      <c r="D134" s="669" t="s">
        <v>2505</v>
      </c>
      <c r="E134" s="1103">
        <v>590991.67000000027</v>
      </c>
      <c r="F134" s="1103">
        <v>157820.98000000007</v>
      </c>
      <c r="G134" s="1103">
        <v>-510068.21</v>
      </c>
      <c r="H134" s="1142">
        <f>SUM(E134:G134)</f>
        <v>238744.44000000035</v>
      </c>
      <c r="I134" s="1103">
        <v>78782099.170000002</v>
      </c>
      <c r="J134" s="1137" t="s">
        <v>2214</v>
      </c>
    </row>
    <row r="135" spans="2:10" ht="18" customHeight="1">
      <c r="B135" s="977" t="s">
        <v>2217</v>
      </c>
      <c r="C135" s="581" t="s">
        <v>2506</v>
      </c>
      <c r="D135" s="669" t="s">
        <v>2507</v>
      </c>
      <c r="E135" s="1103">
        <v>4492384.0200000005</v>
      </c>
      <c r="F135" s="1103">
        <v>1468585.0099999995</v>
      </c>
      <c r="G135" s="1103">
        <v>2408140.0699999994</v>
      </c>
      <c r="H135" s="1142">
        <f>SUM(E135:G135)</f>
        <v>8369109.0999999996</v>
      </c>
      <c r="I135" s="1103">
        <v>6168525.8899999997</v>
      </c>
      <c r="J135" s="1137" t="s">
        <v>2217</v>
      </c>
    </row>
    <row r="136" spans="2:10" ht="18" customHeight="1">
      <c r="B136" s="977" t="s">
        <v>2508</v>
      </c>
      <c r="C136" s="581" t="s">
        <v>2509</v>
      </c>
      <c r="D136" s="1143" t="s">
        <v>2503</v>
      </c>
      <c r="E136" s="1741">
        <f>SUM(E134:E135)</f>
        <v>5083375.6900000004</v>
      </c>
      <c r="F136" s="1741">
        <f>SUM(F134:F135)</f>
        <v>1626405.9899999995</v>
      </c>
      <c r="G136" s="731">
        <f>SUM(G134:G135)</f>
        <v>1898071.8599999994</v>
      </c>
      <c r="H136" s="1735">
        <f>SUM(E136:G136)</f>
        <v>8607853.5399999991</v>
      </c>
      <c r="I136" s="1742">
        <v>84950625.060000002</v>
      </c>
      <c r="J136" s="1137" t="s">
        <v>2508</v>
      </c>
    </row>
    <row r="137" spans="2:10" ht="18" customHeight="1">
      <c r="B137" s="975"/>
      <c r="C137" s="581"/>
      <c r="D137" s="669"/>
      <c r="E137" s="1164"/>
      <c r="F137" s="1144"/>
      <c r="G137" s="1145"/>
      <c r="H137" s="1144"/>
      <c r="I137" s="1164"/>
      <c r="J137" s="582"/>
    </row>
    <row r="138" spans="2:10" ht="18" customHeight="1">
      <c r="B138" s="975" t="s">
        <v>716</v>
      </c>
      <c r="C138" s="581"/>
      <c r="D138" s="1141" t="s">
        <v>2510</v>
      </c>
      <c r="E138" s="1142"/>
      <c r="F138" s="1142"/>
      <c r="G138" s="1146"/>
      <c r="H138" s="1142"/>
      <c r="I138" s="1142"/>
      <c r="J138" s="582" t="s">
        <v>716</v>
      </c>
    </row>
    <row r="139" spans="2:10" ht="18" customHeight="1">
      <c r="B139" s="977" t="s">
        <v>2511</v>
      </c>
      <c r="C139" s="581" t="s">
        <v>2512</v>
      </c>
      <c r="D139" s="669" t="s">
        <v>2513</v>
      </c>
      <c r="E139" s="1103">
        <v>25814055.390000027</v>
      </c>
      <c r="F139" s="1103">
        <v>7280545.2399999956</v>
      </c>
      <c r="G139" s="1103">
        <v>42537664.359999999</v>
      </c>
      <c r="H139" s="1142">
        <f>SUM(E139:G139)</f>
        <v>75632264.990000024</v>
      </c>
      <c r="I139" s="1103">
        <v>71588873.450000003</v>
      </c>
      <c r="J139" s="1137" t="s">
        <v>2511</v>
      </c>
    </row>
    <row r="140" spans="2:10" ht="18" customHeight="1">
      <c r="B140" s="977" t="s">
        <v>2514</v>
      </c>
      <c r="C140" s="581" t="s">
        <v>2515</v>
      </c>
      <c r="D140" s="669" t="s">
        <v>2516</v>
      </c>
      <c r="E140" s="1103">
        <v>103798.62999999996</v>
      </c>
      <c r="F140" s="1103">
        <v>63150.370000000024</v>
      </c>
      <c r="G140" s="1103">
        <v>269629.24999999994</v>
      </c>
      <c r="H140" s="1142">
        <f t="shared" ref="H140:H145" si="25">SUM(E140:G140)</f>
        <v>436578.24999999994</v>
      </c>
      <c r="I140" s="1103">
        <v>11834440.090000002</v>
      </c>
      <c r="J140" s="1137" t="s">
        <v>2514</v>
      </c>
    </row>
    <row r="141" spans="2:10" ht="18" customHeight="1">
      <c r="B141" s="977" t="s">
        <v>2517</v>
      </c>
      <c r="C141" s="581" t="s">
        <v>2518</v>
      </c>
      <c r="D141" s="669" t="s">
        <v>2519</v>
      </c>
      <c r="E141" s="1103">
        <v>9358839.1499999911</v>
      </c>
      <c r="F141" s="1103">
        <v>2447890.8400000003</v>
      </c>
      <c r="G141" s="1103">
        <v>1642915.9699999993</v>
      </c>
      <c r="H141" s="1142">
        <f t="shared" si="25"/>
        <v>13449645.95999999</v>
      </c>
      <c r="I141" s="1103">
        <v>20366084.350000001</v>
      </c>
      <c r="J141" s="1137" t="s">
        <v>2517</v>
      </c>
    </row>
    <row r="142" spans="2:10" ht="18" customHeight="1">
      <c r="B142" s="977" t="s">
        <v>2520</v>
      </c>
      <c r="C142" s="581" t="s">
        <v>2521</v>
      </c>
      <c r="D142" s="669" t="s">
        <v>2522</v>
      </c>
      <c r="E142" s="1103">
        <v>273893680.3799991</v>
      </c>
      <c r="F142" s="1103">
        <v>68994110.820000067</v>
      </c>
      <c r="G142" s="1103">
        <v>378836369.9300006</v>
      </c>
      <c r="H142" s="1142">
        <f t="shared" si="25"/>
        <v>721724161.12999976</v>
      </c>
      <c r="I142" s="1103">
        <v>256472819.02999997</v>
      </c>
      <c r="J142" s="1137" t="s">
        <v>2520</v>
      </c>
    </row>
    <row r="143" spans="2:10" ht="18" customHeight="1">
      <c r="B143" s="977" t="s">
        <v>2523</v>
      </c>
      <c r="C143" s="581" t="s">
        <v>2524</v>
      </c>
      <c r="D143" s="669" t="s">
        <v>2525</v>
      </c>
      <c r="E143" s="1103">
        <v>1982158.9999999993</v>
      </c>
      <c r="F143" s="1103">
        <v>571838.1</v>
      </c>
      <c r="G143" s="1103">
        <v>1166953.0499999998</v>
      </c>
      <c r="H143" s="1142">
        <f t="shared" si="25"/>
        <v>3720950.149999999</v>
      </c>
      <c r="I143" s="1103">
        <v>10027184.960000001</v>
      </c>
      <c r="J143" s="1137" t="s">
        <v>2523</v>
      </c>
    </row>
    <row r="144" spans="2:10" ht="18" customHeight="1">
      <c r="B144" s="977" t="s">
        <v>2526</v>
      </c>
      <c r="C144" s="581" t="s">
        <v>2527</v>
      </c>
      <c r="D144" s="669" t="s">
        <v>2528</v>
      </c>
      <c r="E144" s="1103">
        <v>0</v>
      </c>
      <c r="F144" s="1103">
        <v>0</v>
      </c>
      <c r="G144" s="1103">
        <v>1386779.2500000021</v>
      </c>
      <c r="H144" s="1142">
        <f t="shared" si="25"/>
        <v>1386779.2500000021</v>
      </c>
      <c r="I144" s="1103">
        <v>3624486.26</v>
      </c>
      <c r="J144" s="1137" t="s">
        <v>2526</v>
      </c>
    </row>
    <row r="145" spans="2:10" ht="18" customHeight="1">
      <c r="B145" s="977" t="s">
        <v>2529</v>
      </c>
      <c r="C145" s="581" t="s">
        <v>2530</v>
      </c>
      <c r="D145" s="669" t="s">
        <v>2531</v>
      </c>
      <c r="E145" s="1103">
        <v>0</v>
      </c>
      <c r="F145" s="1103">
        <v>0</v>
      </c>
      <c r="G145" s="1103">
        <v>0</v>
      </c>
      <c r="H145" s="1142">
        <f t="shared" si="25"/>
        <v>0</v>
      </c>
      <c r="I145" s="1103">
        <v>0</v>
      </c>
      <c r="J145" s="1137" t="s">
        <v>2529</v>
      </c>
    </row>
    <row r="146" spans="2:10" ht="18" customHeight="1">
      <c r="B146" s="977" t="s">
        <v>2532</v>
      </c>
      <c r="C146" s="581" t="s">
        <v>2533</v>
      </c>
      <c r="D146" s="669" t="s">
        <v>2534</v>
      </c>
      <c r="E146" s="1103">
        <v>344589207.39999998</v>
      </c>
      <c r="F146" s="1103">
        <v>44396307.850000039</v>
      </c>
      <c r="G146" s="1103">
        <v>-198649862.56999978</v>
      </c>
      <c r="H146" s="1142">
        <f>SUM(E146:G146)</f>
        <v>190335652.68000022</v>
      </c>
      <c r="I146" s="1103">
        <v>464309836.59000021</v>
      </c>
      <c r="J146" s="1137" t="s">
        <v>2532</v>
      </c>
    </row>
    <row r="147" spans="2:10" ht="18" customHeight="1">
      <c r="B147" s="977" t="s">
        <v>2535</v>
      </c>
      <c r="C147" s="581" t="s">
        <v>2536</v>
      </c>
      <c r="D147" s="1143" t="s">
        <v>2510</v>
      </c>
      <c r="E147" s="1741">
        <f>SUM(E139:E146)</f>
        <v>655741739.94999909</v>
      </c>
      <c r="F147" s="1735">
        <f>SUM(F139:F146)</f>
        <v>123753843.2200001</v>
      </c>
      <c r="G147" s="731">
        <f>SUM(G139:G146)</f>
        <v>227190449.24000081</v>
      </c>
      <c r="H147" s="1735">
        <f>SUM(E147:G147)</f>
        <v>1006686032.4100001</v>
      </c>
      <c r="I147" s="1742">
        <v>838223724.73000026</v>
      </c>
      <c r="J147" s="1137" t="s">
        <v>2535</v>
      </c>
    </row>
    <row r="148" spans="2:10" ht="18" customHeight="1">
      <c r="B148" s="977" t="s">
        <v>2230</v>
      </c>
      <c r="C148" s="581" t="s">
        <v>2537</v>
      </c>
      <c r="D148" s="669" t="s">
        <v>2538</v>
      </c>
      <c r="E148" s="1142"/>
      <c r="F148" s="1142"/>
      <c r="G148" s="731"/>
      <c r="H148" s="1735">
        <f>G148</f>
        <v>0</v>
      </c>
      <c r="I148" s="1158">
        <v>0</v>
      </c>
      <c r="J148" s="1137" t="s">
        <v>2230</v>
      </c>
    </row>
    <row r="149" spans="2:10" ht="18" customHeight="1">
      <c r="B149" s="977" t="s">
        <v>2232</v>
      </c>
      <c r="C149" s="581" t="s">
        <v>716</v>
      </c>
      <c r="D149" s="674" t="s">
        <v>2539</v>
      </c>
      <c r="E149" s="1741">
        <f>E136+E147</f>
        <v>660825115.63999915</v>
      </c>
      <c r="F149" s="1735">
        <f>+F136+F147</f>
        <v>125380249.2100001</v>
      </c>
      <c r="G149" s="1743">
        <f>G136+G147+G148</f>
        <v>229088521.1000008</v>
      </c>
      <c r="H149" s="1158">
        <f t="shared" ref="H149" si="26">H136+H147+H148</f>
        <v>1015293885.95</v>
      </c>
      <c r="I149" s="1744">
        <v>923174349.7900002</v>
      </c>
      <c r="J149" s="1137" t="s">
        <v>2232</v>
      </c>
    </row>
    <row r="150" spans="2:10" ht="18" customHeight="1" thickBot="1">
      <c r="B150" s="999" t="s">
        <v>1978</v>
      </c>
      <c r="C150" s="679" t="s">
        <v>716</v>
      </c>
      <c r="D150" s="990" t="s">
        <v>2540</v>
      </c>
      <c r="E150" s="992">
        <f>+E74+E104+E130+E149</f>
        <v>1486076568.309999</v>
      </c>
      <c r="F150" s="992">
        <f>+F74+F104+F130+F149</f>
        <v>696593096.99000025</v>
      </c>
      <c r="G150" s="1745">
        <f>+G74+G104+G130+G149</f>
        <v>3297604848.1800013</v>
      </c>
      <c r="H150" s="992">
        <f>+H74+H104+H130+H149</f>
        <v>5480274513.4800005</v>
      </c>
      <c r="I150" s="1746">
        <v>5319671559.3000011</v>
      </c>
      <c r="J150" s="1154" t="s">
        <v>1978</v>
      </c>
    </row>
    <row r="151" spans="2:10" ht="18" customHeight="1">
      <c r="B151" s="581"/>
      <c r="C151" s="581"/>
      <c r="D151" s="581"/>
      <c r="E151" s="1165">
        <v>69</v>
      </c>
      <c r="G151" s="1001"/>
      <c r="H151" s="935"/>
      <c r="I151" s="874"/>
      <c r="J151" s="581"/>
    </row>
    <row r="152" spans="2:10" ht="18" customHeight="1">
      <c r="B152" s="666"/>
      <c r="C152" s="666"/>
      <c r="D152" s="666"/>
      <c r="E152" s="1165"/>
      <c r="F152" s="1160"/>
      <c r="G152" s="1161"/>
      <c r="H152" s="1161"/>
      <c r="I152" s="1161"/>
      <c r="J152" s="666"/>
    </row>
    <row r="153" spans="2:10" ht="17.5">
      <c r="F153" s="832"/>
      <c r="G153" s="934"/>
      <c r="H153" s="1166"/>
      <c r="J153" s="695"/>
    </row>
    <row r="154" spans="2:10">
      <c r="G154" s="1167"/>
    </row>
    <row r="155" spans="2:10">
      <c r="F155" s="1168"/>
      <c r="G155" s="935"/>
    </row>
    <row r="156" spans="2:10">
      <c r="F156" s="1167"/>
    </row>
    <row r="157" spans="2:10">
      <c r="H157" s="1126"/>
    </row>
    <row r="158" spans="2:10">
      <c r="H158" s="1126"/>
    </row>
    <row r="159" spans="2:10">
      <c r="H159" s="1126"/>
    </row>
    <row r="164" spans="2:10" ht="17.5">
      <c r="B164" s="581"/>
      <c r="C164" s="581"/>
      <c r="D164" s="581"/>
      <c r="G164" s="874"/>
      <c r="I164" s="581"/>
      <c r="J164" s="581"/>
    </row>
    <row r="165" spans="2:10" ht="17.5">
      <c r="B165" s="581"/>
      <c r="C165" s="581"/>
      <c r="D165" s="581"/>
      <c r="G165" s="874"/>
      <c r="I165" s="581"/>
      <c r="J165" s="581"/>
    </row>
    <row r="166" spans="2:10" ht="17.5">
      <c r="B166" s="581"/>
      <c r="C166" s="581"/>
      <c r="D166" s="581"/>
      <c r="G166" s="874"/>
      <c r="I166" s="581"/>
      <c r="J166" s="581"/>
    </row>
    <row r="167" spans="2:10" ht="17.5">
      <c r="B167" s="581"/>
      <c r="C167" s="581"/>
      <c r="D167" s="581"/>
      <c r="G167" s="874"/>
      <c r="I167" s="581"/>
      <c r="J167" s="581"/>
    </row>
    <row r="168" spans="2:10" ht="17.5">
      <c r="B168" s="581"/>
      <c r="C168" s="581"/>
      <c r="D168" s="581"/>
      <c r="G168" s="874"/>
      <c r="I168" s="581"/>
      <c r="J168" s="581"/>
    </row>
    <row r="169" spans="2:10" ht="17.5">
      <c r="B169" s="581"/>
      <c r="C169" s="581"/>
      <c r="D169" s="581"/>
      <c r="G169" s="874"/>
      <c r="I169" s="581"/>
      <c r="J169" s="581"/>
    </row>
    <row r="170" spans="2:10" ht="17.5">
      <c r="B170" s="581"/>
      <c r="C170" s="581"/>
      <c r="D170" s="581"/>
      <c r="G170" s="874"/>
      <c r="I170" s="581"/>
      <c r="J170" s="581"/>
    </row>
    <row r="171" spans="2:10" ht="17.5">
      <c r="B171" s="581"/>
      <c r="C171" s="581"/>
      <c r="D171" s="581"/>
      <c r="G171" s="874"/>
      <c r="I171" s="581"/>
      <c r="J171" s="581"/>
    </row>
    <row r="172" spans="2:10" ht="17.5">
      <c r="B172" s="581"/>
      <c r="C172" s="581"/>
      <c r="D172" s="581"/>
      <c r="G172" s="874"/>
      <c r="I172" s="581"/>
      <c r="J172" s="581"/>
    </row>
    <row r="173" spans="2:10" ht="17.5">
      <c r="B173" s="581"/>
      <c r="C173" s="581"/>
      <c r="D173" s="581"/>
      <c r="G173" s="874"/>
      <c r="I173" s="581"/>
      <c r="J173" s="581"/>
    </row>
    <row r="174" spans="2:10" ht="17.5">
      <c r="B174" s="581"/>
      <c r="C174" s="581"/>
      <c r="D174" s="581"/>
      <c r="G174" s="874"/>
      <c r="I174" s="581"/>
      <c r="J174" s="581"/>
    </row>
    <row r="175" spans="2:10">
      <c r="G175" s="832"/>
    </row>
    <row r="176" spans="2:10">
      <c r="G176" s="832"/>
    </row>
    <row r="177" spans="7:7">
      <c r="G177" s="832"/>
    </row>
    <row r="178" spans="7:7">
      <c r="G178" s="832"/>
    </row>
    <row r="179" spans="7:7">
      <c r="G179" s="832"/>
    </row>
    <row r="180" spans="7:7">
      <c r="G180" s="832"/>
    </row>
    <row r="181" spans="7:7">
      <c r="G181" s="832"/>
    </row>
    <row r="182" spans="7:7">
      <c r="G182" s="832"/>
    </row>
    <row r="183" spans="7:7">
      <c r="G183" s="832"/>
    </row>
    <row r="184" spans="7:7">
      <c r="G184" s="832"/>
    </row>
    <row r="185" spans="7:7">
      <c r="G185" s="832"/>
    </row>
    <row r="186" spans="7:7">
      <c r="G186" s="832"/>
    </row>
    <row r="187" spans="7:7">
      <c r="G187" s="832"/>
    </row>
    <row r="188" spans="7:7">
      <c r="G188" s="832"/>
    </row>
    <row r="189" spans="7:7">
      <c r="G189" s="832"/>
    </row>
    <row r="190" spans="7:7">
      <c r="G190" s="832"/>
    </row>
    <row r="191" spans="7:7">
      <c r="G191" s="832"/>
    </row>
    <row r="192" spans="7:7">
      <c r="G192" s="832"/>
    </row>
    <row r="193" spans="7:7">
      <c r="G193" s="832"/>
    </row>
    <row r="194" spans="7:7">
      <c r="G194" s="832"/>
    </row>
    <row r="195" spans="7:7">
      <c r="G195" s="832"/>
    </row>
    <row r="196" spans="7:7">
      <c r="G196" s="832"/>
    </row>
    <row r="197" spans="7:7">
      <c r="G197" s="832"/>
    </row>
    <row r="198" spans="7:7">
      <c r="G198" s="832"/>
    </row>
    <row r="199" spans="7:7">
      <c r="G199" s="832"/>
    </row>
    <row r="200" spans="7:7">
      <c r="G200" s="832"/>
    </row>
    <row r="201" spans="7:7">
      <c r="G201" s="832"/>
    </row>
    <row r="202" spans="7:7">
      <c r="G202" s="832"/>
    </row>
    <row r="203" spans="7:7">
      <c r="G203" s="832"/>
    </row>
    <row r="204" spans="7:7">
      <c r="G204" s="832"/>
    </row>
    <row r="205" spans="7:7">
      <c r="G205" s="832"/>
    </row>
    <row r="206" spans="7:7">
      <c r="G206" s="832"/>
    </row>
    <row r="207" spans="7:7">
      <c r="G207" s="832"/>
    </row>
    <row r="208" spans="7:7">
      <c r="G208" s="832"/>
    </row>
    <row r="209" spans="7:7">
      <c r="G209" s="832"/>
    </row>
  </sheetData>
  <pageMargins left="0.7" right="0.7" top="0.75" bottom="0.75" header="0.3" footer="0.3"/>
  <pageSetup scale="47" orientation="portrait" r:id="rId1"/>
  <rowBreaks count="2" manualBreakCount="2">
    <brk id="53" max="16383" man="1"/>
    <brk id="106" max="16383" man="1"/>
  </rowBreaks>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S64"/>
  <sheetViews>
    <sheetView defaultGridColor="0" colorId="22" zoomScale="75" zoomScaleNormal="75" workbookViewId="0">
      <selection activeCell="I62" sqref="I62:J62"/>
    </sheetView>
  </sheetViews>
  <sheetFormatPr defaultColWidth="9.84375" defaultRowHeight="15.5"/>
  <cols>
    <col min="1" max="1" width="2.84375" style="579" customWidth="1"/>
    <col min="2" max="2" width="4.84375" style="579" customWidth="1"/>
    <col min="3" max="3" width="1.84375" style="579" customWidth="1"/>
    <col min="4" max="4" width="30.3828125" style="579" customWidth="1"/>
    <col min="5" max="5" width="14.84375" style="579" customWidth="1"/>
    <col min="6" max="6" width="18.84375" style="579" bestFit="1" customWidth="1"/>
    <col min="7" max="7" width="12.84375" style="579" customWidth="1"/>
    <col min="8" max="8" width="10.921875" style="579" customWidth="1"/>
    <col min="9" max="9" width="12.84375" style="579" customWidth="1"/>
    <col min="10" max="10" width="13.4609375" style="579" customWidth="1"/>
    <col min="11" max="11" width="2.84375" style="579" customWidth="1"/>
    <col min="12" max="12" width="5.84375" style="579" customWidth="1"/>
    <col min="13" max="13" width="30.84375" style="579" customWidth="1"/>
    <col min="14" max="18" width="14.84375" style="579" customWidth="1"/>
    <col min="19" max="19" width="14.61328125" style="579" bestFit="1" customWidth="1"/>
    <col min="20" max="16384" width="9.84375" style="579"/>
  </cols>
  <sheetData>
    <row r="1" spans="1:18" ht="16" thickBot="1">
      <c r="A1" s="1130" t="str">
        <f>'Data Sheet'!A54</f>
        <v>Annual Report of VERIZON NEW YORK INC.                                                                            For the period ending DECEMBER 31, 2021</v>
      </c>
      <c r="B1" s="566"/>
      <c r="C1" s="1169"/>
      <c r="D1" s="1169"/>
      <c r="E1" s="1169"/>
      <c r="F1" s="1169"/>
      <c r="G1" s="1169"/>
      <c r="H1" s="1170"/>
      <c r="I1" s="1169"/>
      <c r="J1" s="1169"/>
      <c r="K1" s="1130" t="str">
        <f>'Data Sheet'!A54</f>
        <v>Annual Report of VERIZON NEW YORK INC.                                                                            For the period ending DECEMBER 31, 2021</v>
      </c>
      <c r="L1" s="566"/>
      <c r="M1" s="1169"/>
      <c r="N1" s="1169"/>
      <c r="O1" s="1169"/>
      <c r="P1" s="1170"/>
      <c r="Q1" s="1169"/>
      <c r="R1" s="1169"/>
    </row>
    <row r="2" spans="1:18">
      <c r="A2" s="1171"/>
      <c r="B2" s="1172"/>
      <c r="C2" s="1172"/>
      <c r="D2" s="1172"/>
      <c r="E2" s="1172"/>
      <c r="F2" s="1172"/>
      <c r="G2" s="1172"/>
      <c r="H2" s="1172"/>
      <c r="I2" s="1172"/>
      <c r="J2" s="1173" t="s">
        <v>716</v>
      </c>
      <c r="K2" s="716"/>
      <c r="L2" s="1172"/>
      <c r="M2" s="1172"/>
      <c r="N2" s="1172"/>
      <c r="O2" s="1172"/>
      <c r="P2" s="1172"/>
      <c r="Q2" s="1172"/>
      <c r="R2" s="1173" t="s">
        <v>716</v>
      </c>
    </row>
    <row r="3" spans="1:18">
      <c r="A3" s="1174"/>
      <c r="B3" s="1169"/>
      <c r="C3" s="1169"/>
      <c r="D3" s="1169"/>
      <c r="E3" s="1169"/>
      <c r="F3" s="1169"/>
      <c r="G3" s="1169"/>
      <c r="H3" s="1169"/>
      <c r="I3" s="1169"/>
      <c r="J3" s="1175"/>
      <c r="K3" s="565"/>
      <c r="L3" s="1169"/>
      <c r="M3" s="1169"/>
      <c r="N3" s="1169"/>
      <c r="O3" s="1169"/>
      <c r="P3" s="1169"/>
      <c r="Q3" s="1169"/>
      <c r="R3" s="1175" t="s">
        <v>716</v>
      </c>
    </row>
    <row r="4" spans="1:18" ht="18">
      <c r="A4" s="1176"/>
      <c r="B4" s="729" t="s">
        <v>2541</v>
      </c>
      <c r="C4" s="1177"/>
      <c r="D4" s="1177"/>
      <c r="E4" s="1177"/>
      <c r="F4" s="1177"/>
      <c r="G4" s="1177"/>
      <c r="H4" s="1177"/>
      <c r="I4" s="1177"/>
      <c r="J4" s="1178"/>
      <c r="K4" s="565"/>
      <c r="L4" s="1179" t="s">
        <v>2542</v>
      </c>
      <c r="M4" s="1179"/>
      <c r="N4" s="1179"/>
      <c r="O4" s="1179"/>
      <c r="P4" s="1179"/>
      <c r="Q4" s="1179"/>
      <c r="R4" s="1180"/>
    </row>
    <row r="5" spans="1:18">
      <c r="A5" s="565"/>
      <c r="B5" s="566"/>
      <c r="C5" s="566"/>
      <c r="D5" s="566"/>
      <c r="E5" s="566"/>
      <c r="F5" s="566"/>
      <c r="G5" s="720"/>
      <c r="H5" s="720"/>
      <c r="I5" s="720"/>
      <c r="J5" s="567"/>
      <c r="K5" s="565"/>
      <c r="L5" s="566"/>
      <c r="M5" s="566"/>
      <c r="N5" s="566"/>
      <c r="O5" s="566"/>
      <c r="P5" s="720"/>
      <c r="Q5" s="720"/>
      <c r="R5" s="567"/>
    </row>
    <row r="6" spans="1:18">
      <c r="A6" s="565"/>
      <c r="B6" s="771" t="s">
        <v>1998</v>
      </c>
      <c r="C6" s="566"/>
      <c r="D6" s="1181" t="s">
        <v>2543</v>
      </c>
      <c r="J6" s="1198"/>
      <c r="K6" s="565"/>
      <c r="L6" s="771" t="s">
        <v>1380</v>
      </c>
      <c r="M6" s="1181" t="s">
        <v>2544</v>
      </c>
      <c r="R6" s="1198"/>
    </row>
    <row r="7" spans="1:18">
      <c r="A7" s="565"/>
      <c r="B7" s="566"/>
      <c r="C7" s="566"/>
      <c r="D7" s="1181" t="s">
        <v>717</v>
      </c>
      <c r="J7" s="1198"/>
      <c r="K7" s="565"/>
      <c r="L7" s="566"/>
      <c r="M7" s="1181" t="s">
        <v>718</v>
      </c>
      <c r="R7" s="1198"/>
    </row>
    <row r="8" spans="1:18">
      <c r="A8" s="565"/>
      <c r="B8" s="566"/>
      <c r="C8" s="566"/>
      <c r="D8" s="1181"/>
      <c r="J8" s="1198"/>
      <c r="K8" s="565"/>
      <c r="L8" s="566"/>
      <c r="M8" s="1181"/>
      <c r="R8" s="1198"/>
    </row>
    <row r="9" spans="1:18">
      <c r="A9" s="565"/>
      <c r="B9" s="771" t="s">
        <v>2012</v>
      </c>
      <c r="C9" s="566"/>
      <c r="D9" s="1181" t="s">
        <v>719</v>
      </c>
      <c r="J9" s="1198"/>
      <c r="K9" s="565"/>
      <c r="L9" s="771" t="s">
        <v>1405</v>
      </c>
      <c r="M9" s="1181" t="s">
        <v>720</v>
      </c>
      <c r="R9" s="1198"/>
    </row>
    <row r="10" spans="1:18">
      <c r="A10" s="565"/>
      <c r="B10" s="566"/>
      <c r="C10" s="566"/>
      <c r="D10" s="1181" t="s">
        <v>721</v>
      </c>
      <c r="J10" s="1198"/>
      <c r="K10" s="565"/>
      <c r="L10" s="566"/>
      <c r="M10" s="1181" t="s">
        <v>722</v>
      </c>
      <c r="R10" s="1198"/>
    </row>
    <row r="11" spans="1:18">
      <c r="A11" s="565"/>
      <c r="B11" s="566"/>
      <c r="C11" s="566"/>
      <c r="D11" s="1181"/>
      <c r="J11" s="1198"/>
      <c r="K11" s="565"/>
      <c r="L11" s="566"/>
      <c r="M11" s="1181"/>
      <c r="R11" s="1198"/>
    </row>
    <row r="12" spans="1:18">
      <c r="A12" s="565"/>
      <c r="B12" s="771" t="s">
        <v>1360</v>
      </c>
      <c r="C12" s="566"/>
      <c r="D12" s="1181" t="s">
        <v>723</v>
      </c>
      <c r="J12" s="1198"/>
      <c r="K12" s="565"/>
      <c r="L12" s="771" t="s">
        <v>1408</v>
      </c>
      <c r="M12" s="1181" t="s">
        <v>724</v>
      </c>
      <c r="R12" s="1198"/>
    </row>
    <row r="13" spans="1:18">
      <c r="A13" s="565"/>
      <c r="B13" s="566"/>
      <c r="C13" s="566"/>
      <c r="D13" s="566"/>
      <c r="E13" s="566"/>
      <c r="F13" s="566"/>
      <c r="G13" s="566"/>
      <c r="H13" s="566"/>
      <c r="I13" s="566"/>
      <c r="J13" s="725"/>
      <c r="K13" s="565"/>
      <c r="L13" s="566"/>
      <c r="M13" s="1181" t="s">
        <v>725</v>
      </c>
      <c r="R13" s="1199"/>
    </row>
    <row r="14" spans="1:18">
      <c r="A14" s="1182"/>
      <c r="B14" s="1183"/>
      <c r="C14" s="1184"/>
      <c r="D14" s="1183"/>
      <c r="E14" s="1185"/>
      <c r="F14" s="1183"/>
      <c r="G14" s="1185"/>
      <c r="H14" s="1183"/>
      <c r="I14" s="1185"/>
      <c r="J14" s="1186"/>
      <c r="K14" s="1182"/>
      <c r="L14" s="1183"/>
      <c r="M14" s="1185"/>
      <c r="N14" s="1183"/>
      <c r="O14" s="1185"/>
      <c r="P14" s="1183"/>
      <c r="Q14" s="1184"/>
      <c r="R14" s="1186"/>
    </row>
    <row r="15" spans="1:18">
      <c r="A15" s="565"/>
      <c r="B15" s="566"/>
      <c r="C15" s="770"/>
      <c r="D15" s="566"/>
      <c r="E15" s="1187" t="s">
        <v>726</v>
      </c>
      <c r="F15" s="566"/>
      <c r="G15" s="762" t="s">
        <v>716</v>
      </c>
      <c r="H15" s="566" t="s">
        <v>716</v>
      </c>
      <c r="I15" s="1187" t="s">
        <v>1548</v>
      </c>
      <c r="J15" s="1188" t="s">
        <v>1548</v>
      </c>
      <c r="K15" s="565"/>
      <c r="L15" s="566"/>
      <c r="M15" s="762"/>
      <c r="N15" s="566" t="s">
        <v>716</v>
      </c>
      <c r="O15" s="1187" t="s">
        <v>1548</v>
      </c>
      <c r="P15" s="566" t="s">
        <v>716</v>
      </c>
      <c r="Q15" s="1189" t="s">
        <v>45</v>
      </c>
      <c r="R15" s="1190"/>
    </row>
    <row r="16" spans="1:18">
      <c r="A16" s="565"/>
      <c r="B16" s="771" t="s">
        <v>35</v>
      </c>
      <c r="C16" s="770"/>
      <c r="D16" s="771" t="s">
        <v>727</v>
      </c>
      <c r="E16" s="1187" t="s">
        <v>728</v>
      </c>
      <c r="F16" s="771" t="s">
        <v>1548</v>
      </c>
      <c r="G16" s="1187" t="s">
        <v>1548</v>
      </c>
      <c r="H16" s="771" t="s">
        <v>1548</v>
      </c>
      <c r="I16" s="1187" t="s">
        <v>418</v>
      </c>
      <c r="J16" s="1188" t="s">
        <v>418</v>
      </c>
      <c r="K16" s="565"/>
      <c r="L16" s="771" t="s">
        <v>35</v>
      </c>
      <c r="M16" s="1187" t="s">
        <v>727</v>
      </c>
      <c r="N16" s="771" t="s">
        <v>1548</v>
      </c>
      <c r="O16" s="1187" t="s">
        <v>2598</v>
      </c>
      <c r="P16" s="771" t="s">
        <v>1548</v>
      </c>
      <c r="Q16" s="1187" t="s">
        <v>1548</v>
      </c>
      <c r="R16" s="567" t="s">
        <v>716</v>
      </c>
    </row>
    <row r="17" spans="1:19">
      <c r="A17" s="565"/>
      <c r="B17" s="771" t="s">
        <v>47</v>
      </c>
      <c r="C17" s="770"/>
      <c r="D17" s="566"/>
      <c r="E17" s="1187" t="s">
        <v>729</v>
      </c>
      <c r="F17" s="771" t="s">
        <v>414</v>
      </c>
      <c r="G17" s="1187" t="s">
        <v>1663</v>
      </c>
      <c r="H17" s="771" t="s">
        <v>1690</v>
      </c>
      <c r="I17" s="1187" t="s">
        <v>1871</v>
      </c>
      <c r="J17" s="1188" t="s">
        <v>730</v>
      </c>
      <c r="K17" s="565"/>
      <c r="L17" s="771" t="s">
        <v>47</v>
      </c>
      <c r="M17" s="762"/>
      <c r="N17" s="771" t="s">
        <v>1668</v>
      </c>
      <c r="O17" s="1187" t="s">
        <v>2600</v>
      </c>
      <c r="P17" s="771" t="s">
        <v>2594</v>
      </c>
      <c r="Q17" s="1187" t="s">
        <v>552</v>
      </c>
      <c r="R17" s="1188" t="s">
        <v>1859</v>
      </c>
    </row>
    <row r="18" spans="1:19">
      <c r="A18" s="723"/>
      <c r="B18" s="724"/>
      <c r="C18" s="1191"/>
      <c r="D18" s="1192" t="s">
        <v>462</v>
      </c>
      <c r="E18" s="1193" t="s">
        <v>463</v>
      </c>
      <c r="F18" s="1192" t="s">
        <v>464</v>
      </c>
      <c r="G18" s="1193" t="s">
        <v>61</v>
      </c>
      <c r="H18" s="1192" t="s">
        <v>62</v>
      </c>
      <c r="I18" s="1193" t="s">
        <v>63</v>
      </c>
      <c r="J18" s="1194" t="s">
        <v>64</v>
      </c>
      <c r="K18" s="723"/>
      <c r="L18" s="724"/>
      <c r="M18" s="1193" t="s">
        <v>462</v>
      </c>
      <c r="N18" s="1192" t="s">
        <v>65</v>
      </c>
      <c r="O18" s="1193" t="s">
        <v>66</v>
      </c>
      <c r="P18" s="1192" t="s">
        <v>67</v>
      </c>
      <c r="Q18" s="1193" t="s">
        <v>68</v>
      </c>
      <c r="R18" s="1194" t="s">
        <v>69</v>
      </c>
      <c r="S18" s="795"/>
    </row>
    <row r="19" spans="1:19">
      <c r="A19" s="565"/>
      <c r="B19" s="566"/>
      <c r="C19" s="770"/>
      <c r="D19" s="566"/>
      <c r="E19" s="762"/>
      <c r="F19" s="566"/>
      <c r="G19" s="762"/>
      <c r="H19" s="566"/>
      <c r="I19" s="762"/>
      <c r="J19" s="567"/>
      <c r="K19" s="565"/>
      <c r="L19" s="566"/>
      <c r="M19" s="762"/>
      <c r="N19" s="566"/>
      <c r="O19" s="762"/>
      <c r="P19" s="566"/>
      <c r="Q19" s="762"/>
      <c r="R19" s="567"/>
      <c r="S19" s="795"/>
    </row>
    <row r="20" spans="1:19">
      <c r="A20" s="565"/>
      <c r="B20" s="566"/>
      <c r="C20" s="770"/>
      <c r="D20" s="566" t="s">
        <v>731</v>
      </c>
      <c r="E20" s="762"/>
      <c r="F20" s="566"/>
      <c r="G20" s="762"/>
      <c r="H20" s="566"/>
      <c r="I20" s="762"/>
      <c r="J20" s="567"/>
      <c r="K20" s="565"/>
      <c r="L20" s="566"/>
      <c r="M20" s="762" t="s">
        <v>731</v>
      </c>
      <c r="N20" s="566"/>
      <c r="O20" s="762"/>
      <c r="P20" s="566"/>
      <c r="Q20" s="762"/>
      <c r="R20" s="567"/>
      <c r="S20" s="795"/>
    </row>
    <row r="21" spans="1:19">
      <c r="A21" s="565"/>
      <c r="B21" s="566"/>
      <c r="C21" s="770"/>
      <c r="D21" s="566"/>
      <c r="E21" s="762"/>
      <c r="F21" s="566"/>
      <c r="G21" s="762"/>
      <c r="H21" s="566"/>
      <c r="I21" s="762"/>
      <c r="J21" s="567"/>
      <c r="K21" s="565"/>
      <c r="L21" s="566"/>
      <c r="M21" s="762"/>
      <c r="N21" s="566"/>
      <c r="O21" s="762"/>
      <c r="P21" s="566"/>
      <c r="Q21" s="762"/>
      <c r="R21" s="567"/>
      <c r="S21" s="795"/>
    </row>
    <row r="22" spans="1:19">
      <c r="A22" s="565"/>
      <c r="B22" s="771" t="s">
        <v>466</v>
      </c>
      <c r="C22" s="770"/>
      <c r="D22" s="566" t="s">
        <v>274</v>
      </c>
      <c r="E22" s="1200">
        <v>-432317442</v>
      </c>
      <c r="F22" s="1083">
        <v>-451742659</v>
      </c>
      <c r="G22" s="898">
        <v>19425217</v>
      </c>
      <c r="H22" s="1080"/>
      <c r="I22" s="1082"/>
      <c r="J22" s="857"/>
      <c r="K22" s="565"/>
      <c r="L22" s="771" t="s">
        <v>466</v>
      </c>
      <c r="M22" s="762" t="s">
        <v>274</v>
      </c>
      <c r="N22" s="1080"/>
      <c r="O22" s="1082"/>
      <c r="P22" s="1080"/>
      <c r="Q22" s="1082"/>
      <c r="R22" s="857"/>
      <c r="S22" s="795"/>
    </row>
    <row r="23" spans="1:19">
      <c r="A23" s="565"/>
      <c r="B23" s="771" t="s">
        <v>955</v>
      </c>
      <c r="C23" s="770"/>
      <c r="D23" s="566" t="s">
        <v>732</v>
      </c>
      <c r="E23" s="898"/>
      <c r="F23" s="1083"/>
      <c r="G23" s="898"/>
      <c r="H23" s="1083"/>
      <c r="I23" s="898"/>
      <c r="J23" s="899"/>
      <c r="K23" s="565"/>
      <c r="L23" s="771" t="s">
        <v>955</v>
      </c>
      <c r="M23" s="762" t="s">
        <v>732</v>
      </c>
      <c r="N23" s="1083"/>
      <c r="O23" s="1082"/>
      <c r="P23" s="1080"/>
      <c r="Q23" s="1082"/>
      <c r="R23" s="857"/>
      <c r="S23" s="795"/>
    </row>
    <row r="24" spans="1:19">
      <c r="A24" s="565"/>
      <c r="B24" s="771" t="s">
        <v>1195</v>
      </c>
      <c r="C24" s="770"/>
      <c r="D24" s="566" t="s">
        <v>733</v>
      </c>
      <c r="E24" s="898"/>
      <c r="F24" s="1083"/>
      <c r="G24" s="898"/>
      <c r="H24" s="1083"/>
      <c r="I24" s="898"/>
      <c r="J24" s="899"/>
      <c r="K24" s="565"/>
      <c r="L24" s="771" t="s">
        <v>1195</v>
      </c>
      <c r="M24" s="762" t="s">
        <v>733</v>
      </c>
      <c r="N24" s="1083"/>
      <c r="O24" s="898"/>
      <c r="P24" s="1083"/>
      <c r="Q24" s="1082"/>
      <c r="R24" s="899"/>
      <c r="S24" s="795"/>
    </row>
    <row r="25" spans="1:19">
      <c r="A25" s="565"/>
      <c r="B25" s="771" t="s">
        <v>70</v>
      </c>
      <c r="C25" s="770"/>
      <c r="D25" s="566" t="s">
        <v>3109</v>
      </c>
      <c r="E25" s="1200">
        <v>6733944</v>
      </c>
      <c r="F25" s="1083"/>
      <c r="G25" s="898"/>
      <c r="H25" s="1083"/>
      <c r="I25" s="898"/>
      <c r="J25" s="899">
        <v>6733944</v>
      </c>
      <c r="K25" s="565"/>
      <c r="L25" s="771" t="s">
        <v>70</v>
      </c>
      <c r="M25" s="762" t="s">
        <v>45</v>
      </c>
      <c r="N25" s="1083"/>
      <c r="O25" s="898"/>
      <c r="P25" s="1083"/>
      <c r="Q25" s="898"/>
      <c r="R25" s="899"/>
      <c r="S25" s="795"/>
    </row>
    <row r="26" spans="1:19">
      <c r="A26" s="565"/>
      <c r="B26" s="771" t="s">
        <v>71</v>
      </c>
      <c r="C26" s="770"/>
      <c r="D26" s="566" t="s">
        <v>3110</v>
      </c>
      <c r="E26" s="1201">
        <v>24242576</v>
      </c>
      <c r="F26" s="1202"/>
      <c r="G26" s="1203"/>
      <c r="H26" s="1203"/>
      <c r="I26" s="1203"/>
      <c r="J26" s="1203">
        <v>24242576</v>
      </c>
      <c r="K26" s="565"/>
      <c r="L26" s="771" t="s">
        <v>71</v>
      </c>
      <c r="M26" s="762"/>
      <c r="N26" s="1202"/>
      <c r="O26" s="1203"/>
      <c r="P26" s="1202"/>
      <c r="Q26" s="898"/>
      <c r="R26" s="1204"/>
      <c r="S26" s="795"/>
    </row>
    <row r="27" spans="1:19">
      <c r="A27" s="565"/>
      <c r="B27" s="771" t="s">
        <v>474</v>
      </c>
      <c r="C27" s="770"/>
      <c r="D27" s="566" t="s">
        <v>734</v>
      </c>
      <c r="E27" s="1747">
        <f t="shared" ref="E27:J27" si="0">SUM(E22:E26)</f>
        <v>-401340922</v>
      </c>
      <c r="F27" s="1748">
        <f t="shared" si="0"/>
        <v>-451742659</v>
      </c>
      <c r="G27" s="1747">
        <f t="shared" si="0"/>
        <v>19425217</v>
      </c>
      <c r="H27" s="1748">
        <f t="shared" si="0"/>
        <v>0</v>
      </c>
      <c r="I27" s="1747">
        <f t="shared" si="0"/>
        <v>0</v>
      </c>
      <c r="J27" s="1749">
        <f t="shared" si="0"/>
        <v>30976520</v>
      </c>
      <c r="K27" s="565"/>
      <c r="L27" s="771" t="s">
        <v>474</v>
      </c>
      <c r="M27" s="762" t="s">
        <v>734</v>
      </c>
      <c r="N27" s="1748">
        <f>SUM(N22:N26)</f>
        <v>0</v>
      </c>
      <c r="O27" s="1747">
        <f>SUM(O22:O26)</f>
        <v>0</v>
      </c>
      <c r="P27" s="1748">
        <f>SUM(P22:P26)</f>
        <v>0</v>
      </c>
      <c r="Q27" s="1750" t="s">
        <v>735</v>
      </c>
      <c r="R27" s="1749">
        <f>SUM(R22:R26)</f>
        <v>0</v>
      </c>
      <c r="S27" s="795"/>
    </row>
    <row r="28" spans="1:19">
      <c r="A28" s="565"/>
      <c r="B28" s="566"/>
      <c r="C28" s="770"/>
      <c r="D28" s="566"/>
      <c r="E28" s="622"/>
      <c r="F28" s="626"/>
      <c r="G28" s="622"/>
      <c r="H28" s="626"/>
      <c r="I28" s="622"/>
      <c r="J28" s="624"/>
      <c r="K28" s="565"/>
      <c r="L28" s="566"/>
      <c r="M28" s="762"/>
      <c r="N28" s="626"/>
      <c r="O28" s="622"/>
      <c r="P28" s="626"/>
      <c r="Q28" s="622"/>
      <c r="R28" s="624"/>
      <c r="S28" s="795"/>
    </row>
    <row r="29" spans="1:19">
      <c r="A29" s="565"/>
      <c r="B29" s="566"/>
      <c r="C29" s="770"/>
      <c r="D29" s="566" t="s">
        <v>736</v>
      </c>
      <c r="E29" s="622"/>
      <c r="F29" s="626"/>
      <c r="G29" s="622"/>
      <c r="H29" s="626"/>
      <c r="I29" s="622"/>
      <c r="J29" s="624"/>
      <c r="K29" s="565"/>
      <c r="L29" s="566"/>
      <c r="M29" s="762" t="s">
        <v>736</v>
      </c>
      <c r="N29" s="626"/>
      <c r="O29" s="622"/>
      <c r="P29" s="626"/>
      <c r="Q29" s="622"/>
      <c r="R29" s="624"/>
      <c r="S29" s="795"/>
    </row>
    <row r="30" spans="1:19">
      <c r="A30" s="565"/>
      <c r="B30" s="566"/>
      <c r="C30" s="770"/>
      <c r="D30" s="566"/>
      <c r="E30" s="762"/>
      <c r="F30" s="566"/>
      <c r="G30" s="762"/>
      <c r="H30" s="566"/>
      <c r="I30" s="762"/>
      <c r="J30" s="567"/>
      <c r="K30" s="565"/>
      <c r="L30" s="566"/>
      <c r="M30" s="762"/>
      <c r="N30" s="566"/>
      <c r="O30" s="762"/>
      <c r="P30" s="566"/>
      <c r="Q30" s="762"/>
      <c r="R30" s="567"/>
      <c r="S30" s="795"/>
    </row>
    <row r="31" spans="1:19">
      <c r="A31" s="565"/>
      <c r="B31" s="771" t="s">
        <v>477</v>
      </c>
      <c r="C31" s="770"/>
      <c r="D31" s="566" t="s">
        <v>737</v>
      </c>
      <c r="E31" s="1200">
        <v>69179263</v>
      </c>
      <c r="F31" s="1080"/>
      <c r="G31" s="1082"/>
      <c r="H31" s="1080"/>
      <c r="I31" s="898">
        <v>42185030.322558999</v>
      </c>
      <c r="J31" s="1205">
        <v>26994232.677441001</v>
      </c>
      <c r="K31" s="565"/>
      <c r="L31" s="771" t="s">
        <v>477</v>
      </c>
      <c r="M31" s="762" t="s">
        <v>737</v>
      </c>
      <c r="N31" s="1083"/>
      <c r="O31" s="898"/>
      <c r="P31" s="1083"/>
      <c r="Q31" s="898"/>
      <c r="R31" s="857"/>
      <c r="S31" s="795"/>
    </row>
    <row r="32" spans="1:19">
      <c r="A32" s="565"/>
      <c r="B32" s="771" t="s">
        <v>2204</v>
      </c>
      <c r="C32" s="770"/>
      <c r="D32" s="566" t="s">
        <v>738</v>
      </c>
      <c r="E32" s="1200"/>
      <c r="F32" s="1083"/>
      <c r="G32" s="898"/>
      <c r="H32" s="1083"/>
      <c r="I32" s="898"/>
      <c r="J32" s="899"/>
      <c r="K32" s="565"/>
      <c r="L32" s="771" t="s">
        <v>2204</v>
      </c>
      <c r="M32" s="762" t="s">
        <v>738</v>
      </c>
      <c r="N32" s="1083"/>
      <c r="O32" s="898"/>
      <c r="P32" s="1083"/>
      <c r="Q32" s="898"/>
      <c r="R32" s="899"/>
      <c r="S32" s="795"/>
    </row>
    <row r="33" spans="1:19">
      <c r="A33" s="565"/>
      <c r="B33" s="771" t="s">
        <v>335</v>
      </c>
      <c r="C33" s="770"/>
      <c r="D33" s="566" t="s">
        <v>739</v>
      </c>
      <c r="E33" s="1200">
        <v>17499273</v>
      </c>
      <c r="F33" s="1083"/>
      <c r="G33" s="898"/>
      <c r="H33" s="1083"/>
      <c r="I33" s="898">
        <v>10670934.180489</v>
      </c>
      <c r="J33" s="899">
        <v>6828338.8195110001</v>
      </c>
      <c r="K33" s="565"/>
      <c r="L33" s="771" t="s">
        <v>335</v>
      </c>
      <c r="M33" s="762" t="s">
        <v>739</v>
      </c>
      <c r="N33" s="1083"/>
      <c r="O33" s="898"/>
      <c r="P33" s="1083"/>
      <c r="Q33" s="898"/>
      <c r="R33" s="899"/>
      <c r="S33" s="795"/>
    </row>
    <row r="34" spans="1:19">
      <c r="A34" s="565"/>
      <c r="B34" s="771" t="s">
        <v>72</v>
      </c>
      <c r="C34" s="770"/>
      <c r="D34" s="566" t="s">
        <v>740</v>
      </c>
      <c r="E34" s="1200"/>
      <c r="F34" s="1083"/>
      <c r="G34" s="898"/>
      <c r="H34" s="1083"/>
      <c r="I34" s="898"/>
      <c r="J34" s="899"/>
      <c r="K34" s="565"/>
      <c r="L34" s="771" t="s">
        <v>72</v>
      </c>
      <c r="M34" s="762" t="s">
        <v>740</v>
      </c>
      <c r="N34" s="1083"/>
      <c r="O34" s="898"/>
      <c r="P34" s="1083"/>
      <c r="Q34" s="898"/>
      <c r="R34" s="899"/>
      <c r="S34" s="795"/>
    </row>
    <row r="35" spans="1:19">
      <c r="A35" s="565"/>
      <c r="B35" s="771" t="s">
        <v>73</v>
      </c>
      <c r="C35" s="770"/>
      <c r="D35" s="566" t="s">
        <v>741</v>
      </c>
      <c r="E35" s="1200"/>
      <c r="F35" s="1083"/>
      <c r="G35" s="898"/>
      <c r="H35" s="1083"/>
      <c r="I35" s="898"/>
      <c r="J35" s="899"/>
      <c r="K35" s="565"/>
      <c r="L35" s="771" t="s">
        <v>73</v>
      </c>
      <c r="M35" s="762" t="s">
        <v>741</v>
      </c>
      <c r="N35" s="1083"/>
      <c r="O35" s="898"/>
      <c r="P35" s="1083"/>
      <c r="Q35" s="898"/>
      <c r="R35" s="899"/>
      <c r="S35" s="795"/>
    </row>
    <row r="36" spans="1:19">
      <c r="A36" s="565"/>
      <c r="B36" s="771" t="s">
        <v>74</v>
      </c>
      <c r="C36" s="770"/>
      <c r="D36" s="566" t="s">
        <v>742</v>
      </c>
      <c r="E36" s="1200"/>
      <c r="F36" s="1083"/>
      <c r="G36" s="898"/>
      <c r="H36" s="1083"/>
      <c r="I36" s="898"/>
      <c r="J36" s="899"/>
      <c r="K36" s="565"/>
      <c r="L36" s="771" t="s">
        <v>74</v>
      </c>
      <c r="M36" s="762" t="s">
        <v>742</v>
      </c>
      <c r="N36" s="1083"/>
      <c r="O36" s="898"/>
      <c r="P36" s="1083"/>
      <c r="Q36" s="898"/>
      <c r="R36" s="899"/>
      <c r="S36" s="795"/>
    </row>
    <row r="37" spans="1:19">
      <c r="A37" s="565"/>
      <c r="B37" s="771" t="s">
        <v>75</v>
      </c>
      <c r="C37" s="770"/>
      <c r="D37" s="566" t="s">
        <v>743</v>
      </c>
      <c r="E37" s="1200"/>
      <c r="F37" s="1083"/>
      <c r="G37" s="898"/>
      <c r="H37" s="1083"/>
      <c r="I37" s="898"/>
      <c r="J37" s="899"/>
      <c r="K37" s="565"/>
      <c r="L37" s="771" t="s">
        <v>75</v>
      </c>
      <c r="M37" s="762" t="s">
        <v>744</v>
      </c>
      <c r="N37" s="1083"/>
      <c r="O37" s="898"/>
      <c r="P37" s="1083"/>
      <c r="Q37" s="898"/>
      <c r="R37" s="899"/>
      <c r="S37" s="795"/>
    </row>
    <row r="38" spans="1:19">
      <c r="A38" s="565"/>
      <c r="B38" s="771" t="s">
        <v>76</v>
      </c>
      <c r="C38" s="770"/>
      <c r="D38" s="566" t="s">
        <v>745</v>
      </c>
      <c r="E38" s="1200"/>
      <c r="F38" s="1083"/>
      <c r="G38" s="898"/>
      <c r="H38" s="1083"/>
      <c r="I38" s="898"/>
      <c r="J38" s="899"/>
      <c r="K38" s="565"/>
      <c r="L38" s="771" t="s">
        <v>76</v>
      </c>
      <c r="M38" s="762" t="s">
        <v>746</v>
      </c>
      <c r="N38" s="1083"/>
      <c r="O38" s="898"/>
      <c r="P38" s="1083"/>
      <c r="Q38" s="898"/>
      <c r="R38" s="899"/>
      <c r="S38" s="795"/>
    </row>
    <row r="39" spans="1:19">
      <c r="A39" s="565"/>
      <c r="B39" s="771" t="s">
        <v>77</v>
      </c>
      <c r="C39" s="770"/>
      <c r="D39" s="566" t="s">
        <v>747</v>
      </c>
      <c r="E39" s="1200"/>
      <c r="F39" s="1083"/>
      <c r="G39" s="898"/>
      <c r="H39" s="1083"/>
      <c r="I39" s="898"/>
      <c r="J39" s="899"/>
      <c r="K39" s="565"/>
      <c r="L39" s="771" t="s">
        <v>77</v>
      </c>
      <c r="M39" s="762" t="s">
        <v>747</v>
      </c>
      <c r="N39" s="1083"/>
      <c r="O39" s="898"/>
      <c r="P39" s="1083"/>
      <c r="Q39" s="898"/>
      <c r="R39" s="899"/>
      <c r="S39" s="795"/>
    </row>
    <row r="40" spans="1:19">
      <c r="A40" s="565"/>
      <c r="B40" s="771" t="s">
        <v>78</v>
      </c>
      <c r="C40" s="770"/>
      <c r="D40" s="566" t="s">
        <v>748</v>
      </c>
      <c r="E40" s="1200"/>
      <c r="F40" s="1083"/>
      <c r="G40" s="898"/>
      <c r="H40" s="1083"/>
      <c r="I40" s="898"/>
      <c r="J40" s="899"/>
      <c r="K40" s="565"/>
      <c r="L40" s="771" t="s">
        <v>78</v>
      </c>
      <c r="M40" s="762" t="s">
        <v>748</v>
      </c>
      <c r="N40" s="1083"/>
      <c r="O40" s="898"/>
      <c r="P40" s="1083"/>
      <c r="Q40" s="898"/>
      <c r="R40" s="899"/>
      <c r="S40" s="795"/>
    </row>
    <row r="41" spans="1:19">
      <c r="A41" s="565"/>
      <c r="B41" s="771" t="s">
        <v>79</v>
      </c>
      <c r="C41" s="770"/>
      <c r="D41" s="566" t="s">
        <v>749</v>
      </c>
      <c r="E41" s="1200"/>
      <c r="F41" s="1083"/>
      <c r="G41" s="898"/>
      <c r="H41" s="1083"/>
      <c r="I41" s="898"/>
      <c r="J41" s="899"/>
      <c r="K41" s="565"/>
      <c r="L41" s="771" t="s">
        <v>79</v>
      </c>
      <c r="M41" s="762" t="s">
        <v>749</v>
      </c>
      <c r="N41" s="1083"/>
      <c r="O41" s="898"/>
      <c r="P41" s="1083"/>
      <c r="Q41" s="898"/>
      <c r="R41" s="899"/>
      <c r="S41" s="795"/>
    </row>
    <row r="42" spans="1:19">
      <c r="A42" s="565"/>
      <c r="B42" s="771" t="s">
        <v>80</v>
      </c>
      <c r="C42" s="770"/>
      <c r="D42" s="566" t="s">
        <v>750</v>
      </c>
      <c r="E42" s="1200">
        <v>3085328.08</v>
      </c>
      <c r="F42" s="1083"/>
      <c r="G42" s="898"/>
      <c r="H42" s="1083"/>
      <c r="I42" s="898">
        <v>1881411.4658874401</v>
      </c>
      <c r="J42" s="899">
        <v>1203916.6141125599</v>
      </c>
      <c r="K42" s="565"/>
      <c r="L42" s="771" t="s">
        <v>80</v>
      </c>
      <c r="M42" s="762" t="s">
        <v>750</v>
      </c>
      <c r="N42" s="1083"/>
      <c r="O42" s="898"/>
      <c r="P42" s="1083"/>
      <c r="Q42" s="898"/>
      <c r="R42" s="899"/>
      <c r="S42" s="795"/>
    </row>
    <row r="43" spans="1:19">
      <c r="A43" s="565"/>
      <c r="B43" s="566"/>
      <c r="C43" s="770"/>
      <c r="D43" s="566"/>
      <c r="E43" s="1200"/>
      <c r="F43" s="1083"/>
      <c r="G43" s="898"/>
      <c r="H43" s="1083"/>
      <c r="I43" s="898"/>
      <c r="J43" s="899"/>
      <c r="K43" s="565"/>
      <c r="L43" s="566"/>
      <c r="M43" s="762" t="s">
        <v>3111</v>
      </c>
      <c r="N43" s="1083"/>
      <c r="O43" s="898"/>
      <c r="P43" s="1083"/>
      <c r="Q43" s="1207">
        <v>7230</v>
      </c>
      <c r="R43" s="899">
        <v>350623</v>
      </c>
      <c r="S43" s="1206"/>
    </row>
    <row r="44" spans="1:19">
      <c r="A44" s="565"/>
      <c r="B44" s="771" t="s">
        <v>81</v>
      </c>
      <c r="C44" s="770"/>
      <c r="D44" s="566" t="s">
        <v>45</v>
      </c>
      <c r="E44" s="1203">
        <v>-29331799.759999998</v>
      </c>
      <c r="F44" s="1202"/>
      <c r="G44" s="1203"/>
      <c r="H44" s="1202"/>
      <c r="I44" s="1202">
        <v>21171239.279033322</v>
      </c>
      <c r="J44" s="1202">
        <v>13547491.96096668</v>
      </c>
      <c r="K44" s="565"/>
      <c r="L44" s="771" t="s">
        <v>81</v>
      </c>
      <c r="M44" s="762" t="s">
        <v>45</v>
      </c>
      <c r="N44" s="1202"/>
      <c r="O44" s="1203"/>
      <c r="P44" s="1202"/>
      <c r="Q44" s="1207">
        <v>7430</v>
      </c>
      <c r="R44" s="900">
        <v>-64401154</v>
      </c>
      <c r="S44" s="1206"/>
    </row>
    <row r="45" spans="1:19">
      <c r="A45" s="565"/>
      <c r="B45" s="771" t="s">
        <v>82</v>
      </c>
      <c r="C45" s="770"/>
      <c r="D45" s="566" t="s">
        <v>734</v>
      </c>
      <c r="E45" s="1747">
        <f t="shared" ref="E45:J45" si="1">SUM(E31:E44)</f>
        <v>60432064.32</v>
      </c>
      <c r="F45" s="1748">
        <f t="shared" si="1"/>
        <v>0</v>
      </c>
      <c r="G45" s="1747">
        <f t="shared" si="1"/>
        <v>0</v>
      </c>
      <c r="H45" s="1748">
        <f t="shared" si="1"/>
        <v>0</v>
      </c>
      <c r="I45" s="1747">
        <f t="shared" si="1"/>
        <v>75908615.247968763</v>
      </c>
      <c r="J45" s="1749">
        <f t="shared" si="1"/>
        <v>48573980.072031245</v>
      </c>
      <c r="K45" s="565"/>
      <c r="L45" s="771" t="s">
        <v>82</v>
      </c>
      <c r="M45" s="762" t="s">
        <v>734</v>
      </c>
      <c r="N45" s="1748">
        <f>SUM(N31:N44)</f>
        <v>0</v>
      </c>
      <c r="O45" s="1747">
        <f>SUM(O31:O44)</f>
        <v>0</v>
      </c>
      <c r="P45" s="1748">
        <f>SUM(P31:P44)</f>
        <v>0</v>
      </c>
      <c r="Q45" s="1750" t="s">
        <v>735</v>
      </c>
      <c r="R45" s="1749">
        <f>SUM(R31:R44)</f>
        <v>-64050531</v>
      </c>
      <c r="S45" s="795"/>
    </row>
    <row r="46" spans="1:19">
      <c r="A46" s="565"/>
      <c r="B46" s="566" t="s">
        <v>716</v>
      </c>
      <c r="C46" s="770"/>
      <c r="D46" s="566"/>
      <c r="E46" s="622"/>
      <c r="F46" s="626"/>
      <c r="G46" s="622"/>
      <c r="H46" s="626"/>
      <c r="I46" s="622"/>
      <c r="J46" s="624"/>
      <c r="K46" s="565"/>
      <c r="L46" s="566" t="s">
        <v>716</v>
      </c>
      <c r="M46" s="762"/>
      <c r="N46" s="626"/>
      <c r="O46" s="622"/>
      <c r="P46" s="626"/>
      <c r="Q46" s="622"/>
      <c r="R46" s="624"/>
      <c r="S46" s="795"/>
    </row>
    <row r="47" spans="1:19">
      <c r="A47" s="565"/>
      <c r="B47" s="771" t="s">
        <v>83</v>
      </c>
      <c r="C47" s="770"/>
      <c r="D47" s="566" t="s">
        <v>751</v>
      </c>
      <c r="E47" s="898"/>
      <c r="F47" s="1083"/>
      <c r="G47" s="898"/>
      <c r="H47" s="1083"/>
      <c r="I47" s="898"/>
      <c r="J47" s="899"/>
      <c r="K47" s="565"/>
      <c r="L47" s="771" t="s">
        <v>83</v>
      </c>
      <c r="M47" s="762" t="s">
        <v>751</v>
      </c>
      <c r="N47" s="1083"/>
      <c r="O47" s="898"/>
      <c r="P47" s="1083"/>
      <c r="Q47" s="898"/>
      <c r="R47" s="899"/>
      <c r="S47" s="795"/>
    </row>
    <row r="48" spans="1:19">
      <c r="A48" s="565"/>
      <c r="B48" s="566"/>
      <c r="C48" s="770"/>
      <c r="D48" s="566"/>
      <c r="E48" s="762"/>
      <c r="F48" s="566"/>
      <c r="G48" s="762"/>
      <c r="H48" s="566"/>
      <c r="I48" s="762"/>
      <c r="J48" s="567"/>
      <c r="K48" s="565"/>
      <c r="L48" s="566"/>
      <c r="M48" s="762"/>
      <c r="N48" s="566"/>
      <c r="O48" s="762"/>
      <c r="P48" s="566"/>
      <c r="Q48" s="762"/>
      <c r="R48" s="567"/>
      <c r="S48" s="795"/>
    </row>
    <row r="49" spans="1:19">
      <c r="A49" s="565"/>
      <c r="B49" s="771" t="s">
        <v>84</v>
      </c>
      <c r="C49" s="770"/>
      <c r="D49" s="566" t="s">
        <v>752</v>
      </c>
      <c r="E49" s="1200">
        <v>225725663</v>
      </c>
      <c r="F49" s="1080"/>
      <c r="G49" s="1082"/>
      <c r="H49" s="1080"/>
      <c r="I49" s="898">
        <v>137645929.21775901</v>
      </c>
      <c r="J49" s="899">
        <v>88079733.782240987</v>
      </c>
      <c r="K49" s="565"/>
      <c r="L49" s="771" t="s">
        <v>84</v>
      </c>
      <c r="M49" s="762" t="s">
        <v>752</v>
      </c>
      <c r="N49" s="1083"/>
      <c r="O49" s="898"/>
      <c r="P49" s="1083"/>
      <c r="Q49" s="898"/>
      <c r="R49" s="857"/>
      <c r="S49" s="795"/>
    </row>
    <row r="50" spans="1:19">
      <c r="A50" s="565"/>
      <c r="B50" s="771" t="s">
        <v>85</v>
      </c>
      <c r="C50" s="770"/>
      <c r="D50" s="566" t="s">
        <v>753</v>
      </c>
      <c r="E50" s="1200">
        <v>76429164</v>
      </c>
      <c r="F50" s="1083"/>
      <c r="G50" s="898"/>
      <c r="H50" s="1083"/>
      <c r="I50" s="898">
        <v>46605969.203051999</v>
      </c>
      <c r="J50" s="899">
        <v>29823194.796948001</v>
      </c>
      <c r="K50" s="565"/>
      <c r="L50" s="771" t="s">
        <v>85</v>
      </c>
      <c r="M50" s="762" t="s">
        <v>753</v>
      </c>
      <c r="N50" s="1083"/>
      <c r="O50" s="898"/>
      <c r="P50" s="1083"/>
      <c r="Q50" s="898"/>
      <c r="R50" s="899"/>
      <c r="S50" s="1208"/>
    </row>
    <row r="51" spans="1:19">
      <c r="A51" s="565"/>
      <c r="B51" s="771" t="s">
        <v>86</v>
      </c>
      <c r="C51" s="770"/>
      <c r="D51" s="566" t="s">
        <v>754</v>
      </c>
      <c r="E51" s="1200">
        <v>355496.95</v>
      </c>
      <c r="F51" s="1083"/>
      <c r="G51" s="898"/>
      <c r="H51" s="1083"/>
      <c r="I51" s="898">
        <v>216779.55163135001</v>
      </c>
      <c r="J51" s="899">
        <v>138717.39836865</v>
      </c>
      <c r="K51" s="565"/>
      <c r="L51" s="771" t="s">
        <v>86</v>
      </c>
      <c r="M51" s="762" t="s">
        <v>754</v>
      </c>
      <c r="N51" s="1083"/>
      <c r="O51" s="898"/>
      <c r="P51" s="1083"/>
      <c r="Q51" s="898"/>
      <c r="R51" s="899"/>
      <c r="S51" s="1208"/>
    </row>
    <row r="52" spans="1:19">
      <c r="A52" s="565"/>
      <c r="B52" s="771" t="s">
        <v>87</v>
      </c>
      <c r="C52" s="770"/>
      <c r="D52" s="566" t="s">
        <v>755</v>
      </c>
      <c r="E52" s="1200">
        <v>6117285.25</v>
      </c>
      <c r="F52" s="1083"/>
      <c r="G52" s="898"/>
      <c r="H52" s="1083"/>
      <c r="I52" s="898">
        <v>3730277.7244532504</v>
      </c>
      <c r="J52" s="899">
        <v>2387007.5255467496</v>
      </c>
      <c r="K52" s="565"/>
      <c r="L52" s="771" t="s">
        <v>87</v>
      </c>
      <c r="M52" s="762" t="s">
        <v>755</v>
      </c>
      <c r="N52" s="1083"/>
      <c r="O52" s="898"/>
      <c r="P52" s="1083"/>
      <c r="Q52" s="898"/>
      <c r="R52" s="899"/>
      <c r="S52" s="795"/>
    </row>
    <row r="53" spans="1:19">
      <c r="A53" s="565"/>
      <c r="B53" s="771" t="s">
        <v>2216</v>
      </c>
      <c r="C53" s="770"/>
      <c r="D53" s="566" t="s">
        <v>2064</v>
      </c>
      <c r="E53" s="898"/>
      <c r="F53" s="1083"/>
      <c r="G53" s="898"/>
      <c r="H53" s="1083"/>
      <c r="I53" s="898">
        <v>0</v>
      </c>
      <c r="J53" s="899">
        <v>0</v>
      </c>
      <c r="K53" s="565"/>
      <c r="L53" s="771" t="s">
        <v>2216</v>
      </c>
      <c r="M53" s="762" t="s">
        <v>2064</v>
      </c>
      <c r="N53" s="1083"/>
      <c r="O53" s="898"/>
      <c r="P53" s="1083"/>
      <c r="Q53" s="898"/>
      <c r="R53" s="899"/>
      <c r="S53" s="1208"/>
    </row>
    <row r="54" spans="1:19">
      <c r="A54" s="565"/>
      <c r="B54" s="771" t="s">
        <v>2218</v>
      </c>
      <c r="C54" s="770"/>
      <c r="D54" s="566" t="s">
        <v>45</v>
      </c>
      <c r="E54" s="898"/>
      <c r="F54" s="1083"/>
      <c r="G54" s="898"/>
      <c r="H54" s="1083"/>
      <c r="I54" s="898">
        <v>0</v>
      </c>
      <c r="J54" s="899">
        <v>0</v>
      </c>
      <c r="K54" s="565"/>
      <c r="L54" s="771" t="s">
        <v>2218</v>
      </c>
      <c r="M54" s="762" t="s">
        <v>45</v>
      </c>
      <c r="N54" s="1083"/>
      <c r="O54" s="898"/>
      <c r="P54" s="1083"/>
      <c r="Q54" s="898"/>
      <c r="R54" s="899"/>
      <c r="S54" s="1208"/>
    </row>
    <row r="55" spans="1:19">
      <c r="A55" s="565"/>
      <c r="B55" s="771" t="s">
        <v>2220</v>
      </c>
      <c r="C55" s="770"/>
      <c r="D55" s="566"/>
      <c r="E55" s="1203"/>
      <c r="F55" s="1202"/>
      <c r="G55" s="1203"/>
      <c r="H55" s="1202"/>
      <c r="I55" s="1203"/>
      <c r="J55" s="1204"/>
      <c r="K55" s="565"/>
      <c r="L55" s="771" t="s">
        <v>2220</v>
      </c>
      <c r="M55" s="762"/>
      <c r="N55" s="1202"/>
      <c r="O55" s="1203"/>
      <c r="P55" s="1202"/>
      <c r="Q55" s="898"/>
      <c r="R55" s="1204"/>
      <c r="S55" s="795"/>
    </row>
    <row r="56" spans="1:19">
      <c r="A56" s="565"/>
      <c r="B56" s="771" t="s">
        <v>2223</v>
      </c>
      <c r="C56" s="770"/>
      <c r="D56" s="566" t="s">
        <v>734</v>
      </c>
      <c r="E56" s="1747">
        <f t="shared" ref="E56:J56" si="2">SUM(E49:E55)</f>
        <v>308627609.19999999</v>
      </c>
      <c r="F56" s="1751">
        <f t="shared" si="2"/>
        <v>0</v>
      </c>
      <c r="G56" s="1751">
        <f t="shared" si="2"/>
        <v>0</v>
      </c>
      <c r="H56" s="1751">
        <f t="shared" si="2"/>
        <v>0</v>
      </c>
      <c r="I56" s="1751">
        <f t="shared" si="2"/>
        <v>188198955.6968956</v>
      </c>
      <c r="J56" s="1749">
        <f t="shared" si="2"/>
        <v>120428653.50310439</v>
      </c>
      <c r="K56" s="565"/>
      <c r="L56" s="771" t="s">
        <v>2223</v>
      </c>
      <c r="M56" s="762" t="s">
        <v>734</v>
      </c>
      <c r="N56" s="1748">
        <f>SUM(N49:N55)</f>
        <v>0</v>
      </c>
      <c r="O56" s="1747">
        <f>SUM(O49:O55)</f>
        <v>0</v>
      </c>
      <c r="P56" s="1748">
        <f>SUM(P49:P55)</f>
        <v>0</v>
      </c>
      <c r="Q56" s="1752" t="s">
        <v>735</v>
      </c>
      <c r="R56" s="1749">
        <f>SUM(R49:R55)</f>
        <v>0</v>
      </c>
      <c r="S56" s="795"/>
    </row>
    <row r="57" spans="1:19">
      <c r="A57" s="565"/>
      <c r="B57" s="566"/>
      <c r="C57" s="770"/>
      <c r="D57" s="566"/>
      <c r="E57" s="622"/>
      <c r="F57" s="626"/>
      <c r="G57" s="622"/>
      <c r="H57" s="626"/>
      <c r="I57" s="622"/>
      <c r="J57" s="624"/>
      <c r="K57" s="565"/>
      <c r="L57" s="566"/>
      <c r="M57" s="762"/>
      <c r="N57" s="626"/>
      <c r="O57" s="622"/>
      <c r="P57" s="626"/>
      <c r="Q57" s="622"/>
      <c r="R57" s="624"/>
      <c r="S57" s="795"/>
    </row>
    <row r="58" spans="1:19">
      <c r="A58" s="565"/>
      <c r="B58" s="771" t="s">
        <v>2577</v>
      </c>
      <c r="C58" s="770"/>
      <c r="D58" s="590" t="s">
        <v>756</v>
      </c>
      <c r="E58" s="1082"/>
      <c r="F58" s="1080"/>
      <c r="G58" s="1082"/>
      <c r="H58" s="1080"/>
      <c r="I58" s="1082"/>
      <c r="J58" s="857"/>
      <c r="K58" s="565"/>
      <c r="L58" s="771" t="s">
        <v>2577</v>
      </c>
      <c r="M58" s="618" t="s">
        <v>756</v>
      </c>
      <c r="N58" s="1083"/>
      <c r="O58" s="898"/>
      <c r="P58" s="1083"/>
      <c r="Q58" s="898"/>
      <c r="R58" s="899"/>
      <c r="S58" s="795"/>
    </row>
    <row r="59" spans="1:19">
      <c r="A59" s="565"/>
      <c r="B59" s="771" t="s">
        <v>2580</v>
      </c>
      <c r="C59" s="770"/>
      <c r="D59" s="566"/>
      <c r="E59" s="898"/>
      <c r="F59" s="1083"/>
      <c r="G59" s="898"/>
      <c r="H59" s="1083"/>
      <c r="I59" s="898"/>
      <c r="J59" s="899"/>
      <c r="K59" s="565"/>
      <c r="L59" s="771" t="s">
        <v>2580</v>
      </c>
      <c r="M59" s="762"/>
      <c r="N59" s="1083"/>
      <c r="O59" s="898"/>
      <c r="P59" s="1083"/>
      <c r="Q59" s="898"/>
      <c r="R59" s="899"/>
      <c r="S59" s="795"/>
    </row>
    <row r="60" spans="1:19">
      <c r="A60" s="565"/>
      <c r="B60" s="771" t="s">
        <v>2583</v>
      </c>
      <c r="C60" s="770"/>
      <c r="D60" s="566"/>
      <c r="E60" s="1203"/>
      <c r="F60" s="1202"/>
      <c r="G60" s="1203"/>
      <c r="H60" s="1202"/>
      <c r="I60" s="1203"/>
      <c r="J60" s="1204"/>
      <c r="K60" s="565"/>
      <c r="L60" s="771" t="s">
        <v>2583</v>
      </c>
      <c r="M60" s="762"/>
      <c r="N60" s="1202"/>
      <c r="O60" s="1203"/>
      <c r="P60" s="1202"/>
      <c r="Q60" s="898"/>
      <c r="R60" s="1204"/>
      <c r="S60" s="795"/>
    </row>
    <row r="61" spans="1:19">
      <c r="A61" s="565"/>
      <c r="B61" s="566" t="s">
        <v>716</v>
      </c>
      <c r="C61" s="770"/>
      <c r="D61" s="566"/>
      <c r="E61" s="622"/>
      <c r="F61" s="626"/>
      <c r="G61" s="622"/>
      <c r="H61" s="626"/>
      <c r="I61" s="622"/>
      <c r="J61" s="624"/>
      <c r="K61" s="565"/>
      <c r="L61" s="566" t="s">
        <v>716</v>
      </c>
      <c r="M61" s="762"/>
      <c r="N61" s="626"/>
      <c r="O61" s="622"/>
      <c r="P61" s="626"/>
      <c r="Q61" s="622"/>
      <c r="R61" s="624"/>
      <c r="S61" s="795"/>
    </row>
    <row r="62" spans="1:19" ht="16" thickBot="1">
      <c r="A62" s="1485"/>
      <c r="B62" s="1753" t="s">
        <v>2587</v>
      </c>
      <c r="C62" s="1644"/>
      <c r="D62" s="1195" t="s">
        <v>757</v>
      </c>
      <c r="E62" s="1754">
        <f t="shared" ref="E62:J62" si="3">E27+E45+E56+E58+E59+E60</f>
        <v>-32281248.480000019</v>
      </c>
      <c r="F62" s="1755">
        <f t="shared" si="3"/>
        <v>-451742659</v>
      </c>
      <c r="G62" s="1754">
        <f t="shared" si="3"/>
        <v>19425217</v>
      </c>
      <c r="H62" s="1755">
        <f t="shared" si="3"/>
        <v>0</v>
      </c>
      <c r="I62" s="1754">
        <f t="shared" si="3"/>
        <v>264107570.94486436</v>
      </c>
      <c r="J62" s="1470">
        <f t="shared" si="3"/>
        <v>199979153.57513565</v>
      </c>
      <c r="K62" s="1485"/>
      <c r="L62" s="1753" t="s">
        <v>2587</v>
      </c>
      <c r="M62" s="1756" t="s">
        <v>757</v>
      </c>
      <c r="N62" s="1755">
        <f>N27+N45+N56+N58+N59+N60</f>
        <v>0</v>
      </c>
      <c r="O62" s="1754">
        <f>O27+O45+O56+O58+O59+O60</f>
        <v>0</v>
      </c>
      <c r="P62" s="1755">
        <f>P27+P45+P56+P58+P59+P60</f>
        <v>0</v>
      </c>
      <c r="Q62" s="1757" t="s">
        <v>758</v>
      </c>
      <c r="R62" s="1470">
        <f>R27+R45+R56+R58+R59+R60</f>
        <v>-64050531</v>
      </c>
      <c r="S62" s="795"/>
    </row>
    <row r="63" spans="1:19">
      <c r="A63" s="566"/>
      <c r="B63" s="566" t="s">
        <v>457</v>
      </c>
      <c r="C63" s="566"/>
      <c r="D63" s="566"/>
      <c r="E63" s="566"/>
      <c r="F63" s="566"/>
      <c r="G63" s="566"/>
      <c r="H63" s="566"/>
      <c r="I63" s="566"/>
      <c r="J63" s="566"/>
      <c r="K63" s="566"/>
      <c r="L63" s="566" t="s">
        <v>716</v>
      </c>
      <c r="M63" s="566"/>
      <c r="N63" s="566"/>
      <c r="O63" s="566"/>
      <c r="P63" s="566"/>
      <c r="Q63" s="566"/>
      <c r="R63" s="1196" t="s">
        <v>457</v>
      </c>
      <c r="S63" s="795"/>
    </row>
    <row r="64" spans="1:19">
      <c r="A64" s="1197">
        <v>70</v>
      </c>
      <c r="B64" s="1197"/>
      <c r="C64" s="1197"/>
      <c r="D64" s="1197"/>
      <c r="E64" s="1197"/>
      <c r="F64" s="1197"/>
      <c r="G64" s="1197"/>
      <c r="H64" s="1197"/>
      <c r="I64" s="1197"/>
      <c r="J64" s="1197"/>
      <c r="K64" s="566"/>
      <c r="L64" s="1197">
        <v>71</v>
      </c>
      <c r="M64" s="1197"/>
      <c r="N64" s="1197"/>
      <c r="O64" s="1197"/>
      <c r="P64" s="1197"/>
      <c r="Q64" s="1197"/>
      <c r="R64" s="1197"/>
      <c r="S64" s="795"/>
    </row>
  </sheetData>
  <printOptions horizontalCentered="1" verticalCentered="1"/>
  <pageMargins left="0.5" right="0.5" top="0.5" bottom="0.5" header="0" footer="0"/>
  <pageSetup scale="65" fitToWidth="2" orientation="portrait" r:id="rId1"/>
  <headerFooter alignWithMargins="0"/>
  <colBreaks count="1" manualBreakCount="1">
    <brk id="10" max="63" man="1"/>
  </colBreaks>
  <drawing r:id="rId2"/>
  <legacyDrawing r:id="rId3"/>
  <mc:AlternateContent xmlns:mc="http://schemas.openxmlformats.org/markup-compatibility/2006">
    <mc:Choice Requires="x14">
      <controls>
        <mc:AlternateContent xmlns:mc="http://schemas.openxmlformats.org/markup-compatibility/2006">
          <mc:Choice Requires="x14">
            <control shapeId="51251" r:id="rId4" name="Button 51">
              <controlPr locked="0" defaultSize="0" autoFill="0" autoLine="0" autoPict="0">
                <anchor moveWithCells="1" sizeWithCells="1">
                  <from>
                    <xdr:col>0</xdr:col>
                    <xdr:colOff>0</xdr:colOff>
                    <xdr:row>64</xdr:row>
                    <xdr:rowOff>0</xdr:rowOff>
                  </from>
                  <to>
                    <xdr:col>0</xdr:col>
                    <xdr:colOff>0</xdr:colOff>
                    <xdr:row>64</xdr:row>
                    <xdr:rowOff>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H57"/>
  <sheetViews>
    <sheetView defaultGridColor="0" colorId="22" zoomScale="75" zoomScaleNormal="75" workbookViewId="0">
      <selection activeCell="D97" sqref="D97"/>
    </sheetView>
  </sheetViews>
  <sheetFormatPr defaultColWidth="9.84375" defaultRowHeight="15.5"/>
  <cols>
    <col min="1" max="1" width="9.84375" style="579"/>
    <col min="2" max="2" width="10.15234375" style="579" customWidth="1"/>
    <col min="3" max="3" width="27.84375" style="579" customWidth="1"/>
    <col min="4" max="4" width="38.4609375" style="579" customWidth="1"/>
    <col min="5" max="5" width="33.3828125" style="579" customWidth="1"/>
    <col min="6" max="6" width="24.15234375" style="579" customWidth="1"/>
    <col min="7" max="250" width="9.84375" style="579"/>
    <col min="251" max="251" width="9.921875" style="579" customWidth="1"/>
    <col min="252" max="252" width="27.84375" style="579" customWidth="1"/>
    <col min="253" max="253" width="34.15234375" style="579" customWidth="1"/>
    <col min="254" max="254" width="14.84375" style="579" customWidth="1"/>
    <col min="255" max="255" width="20.4609375" style="579" customWidth="1"/>
    <col min="256" max="506" width="9.84375" style="579"/>
    <col min="507" max="507" width="9.921875" style="579" customWidth="1"/>
    <col min="508" max="508" width="27.84375" style="579" customWidth="1"/>
    <col min="509" max="509" width="34.15234375" style="579" customWidth="1"/>
    <col min="510" max="510" width="14.84375" style="579" customWidth="1"/>
    <col min="511" max="511" width="20.4609375" style="579" customWidth="1"/>
    <col min="512" max="762" width="9.84375" style="579"/>
    <col min="763" max="763" width="9.921875" style="579" customWidth="1"/>
    <col min="764" max="764" width="27.84375" style="579" customWidth="1"/>
    <col min="765" max="765" width="34.15234375" style="579" customWidth="1"/>
    <col min="766" max="766" width="14.84375" style="579" customWidth="1"/>
    <col min="767" max="767" width="20.4609375" style="579" customWidth="1"/>
    <col min="768" max="1018" width="9.84375" style="579"/>
    <col min="1019" max="1019" width="9.921875" style="579" customWidth="1"/>
    <col min="1020" max="1020" width="27.84375" style="579" customWidth="1"/>
    <col min="1021" max="1021" width="34.15234375" style="579" customWidth="1"/>
    <col min="1022" max="1022" width="14.84375" style="579" customWidth="1"/>
    <col min="1023" max="1023" width="20.4609375" style="579" customWidth="1"/>
    <col min="1024" max="1274" width="9.84375" style="579"/>
    <col min="1275" max="1275" width="9.921875" style="579" customWidth="1"/>
    <col min="1276" max="1276" width="27.84375" style="579" customWidth="1"/>
    <col min="1277" max="1277" width="34.15234375" style="579" customWidth="1"/>
    <col min="1278" max="1278" width="14.84375" style="579" customWidth="1"/>
    <col min="1279" max="1279" width="20.4609375" style="579" customWidth="1"/>
    <col min="1280" max="1530" width="9.84375" style="579"/>
    <col min="1531" max="1531" width="9.921875" style="579" customWidth="1"/>
    <col min="1532" max="1532" width="27.84375" style="579" customWidth="1"/>
    <col min="1533" max="1533" width="34.15234375" style="579" customWidth="1"/>
    <col min="1534" max="1534" width="14.84375" style="579" customWidth="1"/>
    <col min="1535" max="1535" width="20.4609375" style="579" customWidth="1"/>
    <col min="1536" max="1786" width="9.84375" style="579"/>
    <col min="1787" max="1787" width="9.921875" style="579" customWidth="1"/>
    <col min="1788" max="1788" width="27.84375" style="579" customWidth="1"/>
    <col min="1789" max="1789" width="34.15234375" style="579" customWidth="1"/>
    <col min="1790" max="1790" width="14.84375" style="579" customWidth="1"/>
    <col min="1791" max="1791" width="20.4609375" style="579" customWidth="1"/>
    <col min="1792" max="2042" width="9.84375" style="579"/>
    <col min="2043" max="2043" width="9.921875" style="579" customWidth="1"/>
    <col min="2044" max="2044" width="27.84375" style="579" customWidth="1"/>
    <col min="2045" max="2045" width="34.15234375" style="579" customWidth="1"/>
    <col min="2046" max="2046" width="14.84375" style="579" customWidth="1"/>
    <col min="2047" max="2047" width="20.4609375" style="579" customWidth="1"/>
    <col min="2048" max="2298" width="9.84375" style="579"/>
    <col min="2299" max="2299" width="9.921875" style="579" customWidth="1"/>
    <col min="2300" max="2300" width="27.84375" style="579" customWidth="1"/>
    <col min="2301" max="2301" width="34.15234375" style="579" customWidth="1"/>
    <col min="2302" max="2302" width="14.84375" style="579" customWidth="1"/>
    <col min="2303" max="2303" width="20.4609375" style="579" customWidth="1"/>
    <col min="2304" max="2554" width="9.84375" style="579"/>
    <col min="2555" max="2555" width="9.921875" style="579" customWidth="1"/>
    <col min="2556" max="2556" width="27.84375" style="579" customWidth="1"/>
    <col min="2557" max="2557" width="34.15234375" style="579" customWidth="1"/>
    <col min="2558" max="2558" width="14.84375" style="579" customWidth="1"/>
    <col min="2559" max="2559" width="20.4609375" style="579" customWidth="1"/>
    <col min="2560" max="2810" width="9.84375" style="579"/>
    <col min="2811" max="2811" width="9.921875" style="579" customWidth="1"/>
    <col min="2812" max="2812" width="27.84375" style="579" customWidth="1"/>
    <col min="2813" max="2813" width="34.15234375" style="579" customWidth="1"/>
    <col min="2814" max="2814" width="14.84375" style="579" customWidth="1"/>
    <col min="2815" max="2815" width="20.4609375" style="579" customWidth="1"/>
    <col min="2816" max="3066" width="9.84375" style="579"/>
    <col min="3067" max="3067" width="9.921875" style="579" customWidth="1"/>
    <col min="3068" max="3068" width="27.84375" style="579" customWidth="1"/>
    <col min="3069" max="3069" width="34.15234375" style="579" customWidth="1"/>
    <col min="3070" max="3070" width="14.84375" style="579" customWidth="1"/>
    <col min="3071" max="3071" width="20.4609375" style="579" customWidth="1"/>
    <col min="3072" max="3322" width="9.84375" style="579"/>
    <col min="3323" max="3323" width="9.921875" style="579" customWidth="1"/>
    <col min="3324" max="3324" width="27.84375" style="579" customWidth="1"/>
    <col min="3325" max="3325" width="34.15234375" style="579" customWidth="1"/>
    <col min="3326" max="3326" width="14.84375" style="579" customWidth="1"/>
    <col min="3327" max="3327" width="20.4609375" style="579" customWidth="1"/>
    <col min="3328" max="3578" width="9.84375" style="579"/>
    <col min="3579" max="3579" width="9.921875" style="579" customWidth="1"/>
    <col min="3580" max="3580" width="27.84375" style="579" customWidth="1"/>
    <col min="3581" max="3581" width="34.15234375" style="579" customWidth="1"/>
    <col min="3582" max="3582" width="14.84375" style="579" customWidth="1"/>
    <col min="3583" max="3583" width="20.4609375" style="579" customWidth="1"/>
    <col min="3584" max="3834" width="9.84375" style="579"/>
    <col min="3835" max="3835" width="9.921875" style="579" customWidth="1"/>
    <col min="3836" max="3836" width="27.84375" style="579" customWidth="1"/>
    <col min="3837" max="3837" width="34.15234375" style="579" customWidth="1"/>
    <col min="3838" max="3838" width="14.84375" style="579" customWidth="1"/>
    <col min="3839" max="3839" width="20.4609375" style="579" customWidth="1"/>
    <col min="3840" max="4090" width="9.84375" style="579"/>
    <col min="4091" max="4091" width="9.921875" style="579" customWidth="1"/>
    <col min="4092" max="4092" width="27.84375" style="579" customWidth="1"/>
    <col min="4093" max="4093" width="34.15234375" style="579" customWidth="1"/>
    <col min="4094" max="4094" width="14.84375" style="579" customWidth="1"/>
    <col min="4095" max="4095" width="20.4609375" style="579" customWidth="1"/>
    <col min="4096" max="4346" width="9.84375" style="579"/>
    <col min="4347" max="4347" width="9.921875" style="579" customWidth="1"/>
    <col min="4348" max="4348" width="27.84375" style="579" customWidth="1"/>
    <col min="4349" max="4349" width="34.15234375" style="579" customWidth="1"/>
    <col min="4350" max="4350" width="14.84375" style="579" customWidth="1"/>
    <col min="4351" max="4351" width="20.4609375" style="579" customWidth="1"/>
    <col min="4352" max="4602" width="9.84375" style="579"/>
    <col min="4603" max="4603" width="9.921875" style="579" customWidth="1"/>
    <col min="4604" max="4604" width="27.84375" style="579" customWidth="1"/>
    <col min="4605" max="4605" width="34.15234375" style="579" customWidth="1"/>
    <col min="4606" max="4606" width="14.84375" style="579" customWidth="1"/>
    <col min="4607" max="4607" width="20.4609375" style="579" customWidth="1"/>
    <col min="4608" max="4858" width="9.84375" style="579"/>
    <col min="4859" max="4859" width="9.921875" style="579" customWidth="1"/>
    <col min="4860" max="4860" width="27.84375" style="579" customWidth="1"/>
    <col min="4861" max="4861" width="34.15234375" style="579" customWidth="1"/>
    <col min="4862" max="4862" width="14.84375" style="579" customWidth="1"/>
    <col min="4863" max="4863" width="20.4609375" style="579" customWidth="1"/>
    <col min="4864" max="5114" width="9.84375" style="579"/>
    <col min="5115" max="5115" width="9.921875" style="579" customWidth="1"/>
    <col min="5116" max="5116" width="27.84375" style="579" customWidth="1"/>
    <col min="5117" max="5117" width="34.15234375" style="579" customWidth="1"/>
    <col min="5118" max="5118" width="14.84375" style="579" customWidth="1"/>
    <col min="5119" max="5119" width="20.4609375" style="579" customWidth="1"/>
    <col min="5120" max="5370" width="9.84375" style="579"/>
    <col min="5371" max="5371" width="9.921875" style="579" customWidth="1"/>
    <col min="5372" max="5372" width="27.84375" style="579" customWidth="1"/>
    <col min="5373" max="5373" width="34.15234375" style="579" customWidth="1"/>
    <col min="5374" max="5374" width="14.84375" style="579" customWidth="1"/>
    <col min="5375" max="5375" width="20.4609375" style="579" customWidth="1"/>
    <col min="5376" max="5626" width="9.84375" style="579"/>
    <col min="5627" max="5627" width="9.921875" style="579" customWidth="1"/>
    <col min="5628" max="5628" width="27.84375" style="579" customWidth="1"/>
    <col min="5629" max="5629" width="34.15234375" style="579" customWidth="1"/>
    <col min="5630" max="5630" width="14.84375" style="579" customWidth="1"/>
    <col min="5631" max="5631" width="20.4609375" style="579" customWidth="1"/>
    <col min="5632" max="5882" width="9.84375" style="579"/>
    <col min="5883" max="5883" width="9.921875" style="579" customWidth="1"/>
    <col min="5884" max="5884" width="27.84375" style="579" customWidth="1"/>
    <col min="5885" max="5885" width="34.15234375" style="579" customWidth="1"/>
    <col min="5886" max="5886" width="14.84375" style="579" customWidth="1"/>
    <col min="5887" max="5887" width="20.4609375" style="579" customWidth="1"/>
    <col min="5888" max="6138" width="9.84375" style="579"/>
    <col min="6139" max="6139" width="9.921875" style="579" customWidth="1"/>
    <col min="6140" max="6140" width="27.84375" style="579" customWidth="1"/>
    <col min="6141" max="6141" width="34.15234375" style="579" customWidth="1"/>
    <col min="6142" max="6142" width="14.84375" style="579" customWidth="1"/>
    <col min="6143" max="6143" width="20.4609375" style="579" customWidth="1"/>
    <col min="6144" max="6394" width="9.84375" style="579"/>
    <col min="6395" max="6395" width="9.921875" style="579" customWidth="1"/>
    <col min="6396" max="6396" width="27.84375" style="579" customWidth="1"/>
    <col min="6397" max="6397" width="34.15234375" style="579" customWidth="1"/>
    <col min="6398" max="6398" width="14.84375" style="579" customWidth="1"/>
    <col min="6399" max="6399" width="20.4609375" style="579" customWidth="1"/>
    <col min="6400" max="6650" width="9.84375" style="579"/>
    <col min="6651" max="6651" width="9.921875" style="579" customWidth="1"/>
    <col min="6652" max="6652" width="27.84375" style="579" customWidth="1"/>
    <col min="6653" max="6653" width="34.15234375" style="579" customWidth="1"/>
    <col min="6654" max="6654" width="14.84375" style="579" customWidth="1"/>
    <col min="6655" max="6655" width="20.4609375" style="579" customWidth="1"/>
    <col min="6656" max="6906" width="9.84375" style="579"/>
    <col min="6907" max="6907" width="9.921875" style="579" customWidth="1"/>
    <col min="6908" max="6908" width="27.84375" style="579" customWidth="1"/>
    <col min="6909" max="6909" width="34.15234375" style="579" customWidth="1"/>
    <col min="6910" max="6910" width="14.84375" style="579" customWidth="1"/>
    <col min="6911" max="6911" width="20.4609375" style="579" customWidth="1"/>
    <col min="6912" max="7162" width="9.84375" style="579"/>
    <col min="7163" max="7163" width="9.921875" style="579" customWidth="1"/>
    <col min="7164" max="7164" width="27.84375" style="579" customWidth="1"/>
    <col min="7165" max="7165" width="34.15234375" style="579" customWidth="1"/>
    <col min="7166" max="7166" width="14.84375" style="579" customWidth="1"/>
    <col min="7167" max="7167" width="20.4609375" style="579" customWidth="1"/>
    <col min="7168" max="7418" width="9.84375" style="579"/>
    <col min="7419" max="7419" width="9.921875" style="579" customWidth="1"/>
    <col min="7420" max="7420" width="27.84375" style="579" customWidth="1"/>
    <col min="7421" max="7421" width="34.15234375" style="579" customWidth="1"/>
    <col min="7422" max="7422" width="14.84375" style="579" customWidth="1"/>
    <col min="7423" max="7423" width="20.4609375" style="579" customWidth="1"/>
    <col min="7424" max="7674" width="9.84375" style="579"/>
    <col min="7675" max="7675" width="9.921875" style="579" customWidth="1"/>
    <col min="7676" max="7676" width="27.84375" style="579" customWidth="1"/>
    <col min="7677" max="7677" width="34.15234375" style="579" customWidth="1"/>
    <col min="7678" max="7678" width="14.84375" style="579" customWidth="1"/>
    <col min="7679" max="7679" width="20.4609375" style="579" customWidth="1"/>
    <col min="7680" max="7930" width="9.84375" style="579"/>
    <col min="7931" max="7931" width="9.921875" style="579" customWidth="1"/>
    <col min="7932" max="7932" width="27.84375" style="579" customWidth="1"/>
    <col min="7933" max="7933" width="34.15234375" style="579" customWidth="1"/>
    <col min="7934" max="7934" width="14.84375" style="579" customWidth="1"/>
    <col min="7935" max="7935" width="20.4609375" style="579" customWidth="1"/>
    <col min="7936" max="8186" width="9.84375" style="579"/>
    <col min="8187" max="8187" width="9.921875" style="579" customWidth="1"/>
    <col min="8188" max="8188" width="27.84375" style="579" customWidth="1"/>
    <col min="8189" max="8189" width="34.15234375" style="579" customWidth="1"/>
    <col min="8190" max="8190" width="14.84375" style="579" customWidth="1"/>
    <col min="8191" max="8191" width="20.4609375" style="579" customWidth="1"/>
    <col min="8192" max="8442" width="9.84375" style="579"/>
    <col min="8443" max="8443" width="9.921875" style="579" customWidth="1"/>
    <col min="8444" max="8444" width="27.84375" style="579" customWidth="1"/>
    <col min="8445" max="8445" width="34.15234375" style="579" customWidth="1"/>
    <col min="8446" max="8446" width="14.84375" style="579" customWidth="1"/>
    <col min="8447" max="8447" width="20.4609375" style="579" customWidth="1"/>
    <col min="8448" max="8698" width="9.84375" style="579"/>
    <col min="8699" max="8699" width="9.921875" style="579" customWidth="1"/>
    <col min="8700" max="8700" width="27.84375" style="579" customWidth="1"/>
    <col min="8701" max="8701" width="34.15234375" style="579" customWidth="1"/>
    <col min="8702" max="8702" width="14.84375" style="579" customWidth="1"/>
    <col min="8703" max="8703" width="20.4609375" style="579" customWidth="1"/>
    <col min="8704" max="8954" width="9.84375" style="579"/>
    <col min="8955" max="8955" width="9.921875" style="579" customWidth="1"/>
    <col min="8956" max="8956" width="27.84375" style="579" customWidth="1"/>
    <col min="8957" max="8957" width="34.15234375" style="579" customWidth="1"/>
    <col min="8958" max="8958" width="14.84375" style="579" customWidth="1"/>
    <col min="8959" max="8959" width="20.4609375" style="579" customWidth="1"/>
    <col min="8960" max="9210" width="9.84375" style="579"/>
    <col min="9211" max="9211" width="9.921875" style="579" customWidth="1"/>
    <col min="9212" max="9212" width="27.84375" style="579" customWidth="1"/>
    <col min="9213" max="9213" width="34.15234375" style="579" customWidth="1"/>
    <col min="9214" max="9214" width="14.84375" style="579" customWidth="1"/>
    <col min="9215" max="9215" width="20.4609375" style="579" customWidth="1"/>
    <col min="9216" max="9466" width="9.84375" style="579"/>
    <col min="9467" max="9467" width="9.921875" style="579" customWidth="1"/>
    <col min="9468" max="9468" width="27.84375" style="579" customWidth="1"/>
    <col min="9469" max="9469" width="34.15234375" style="579" customWidth="1"/>
    <col min="9470" max="9470" width="14.84375" style="579" customWidth="1"/>
    <col min="9471" max="9471" width="20.4609375" style="579" customWidth="1"/>
    <col min="9472" max="9722" width="9.84375" style="579"/>
    <col min="9723" max="9723" width="9.921875" style="579" customWidth="1"/>
    <col min="9724" max="9724" width="27.84375" style="579" customWidth="1"/>
    <col min="9725" max="9725" width="34.15234375" style="579" customWidth="1"/>
    <col min="9726" max="9726" width="14.84375" style="579" customWidth="1"/>
    <col min="9727" max="9727" width="20.4609375" style="579" customWidth="1"/>
    <col min="9728" max="9978" width="9.84375" style="579"/>
    <col min="9979" max="9979" width="9.921875" style="579" customWidth="1"/>
    <col min="9980" max="9980" width="27.84375" style="579" customWidth="1"/>
    <col min="9981" max="9981" width="34.15234375" style="579" customWidth="1"/>
    <col min="9982" max="9982" width="14.84375" style="579" customWidth="1"/>
    <col min="9983" max="9983" width="20.4609375" style="579" customWidth="1"/>
    <col min="9984" max="10234" width="9.84375" style="579"/>
    <col min="10235" max="10235" width="9.921875" style="579" customWidth="1"/>
    <col min="10236" max="10236" width="27.84375" style="579" customWidth="1"/>
    <col min="10237" max="10237" width="34.15234375" style="579" customWidth="1"/>
    <col min="10238" max="10238" width="14.84375" style="579" customWidth="1"/>
    <col min="10239" max="10239" width="20.4609375" style="579" customWidth="1"/>
    <col min="10240" max="10490" width="9.84375" style="579"/>
    <col min="10491" max="10491" width="9.921875" style="579" customWidth="1"/>
    <col min="10492" max="10492" width="27.84375" style="579" customWidth="1"/>
    <col min="10493" max="10493" width="34.15234375" style="579" customWidth="1"/>
    <col min="10494" max="10494" width="14.84375" style="579" customWidth="1"/>
    <col min="10495" max="10495" width="20.4609375" style="579" customWidth="1"/>
    <col min="10496" max="10746" width="9.84375" style="579"/>
    <col min="10747" max="10747" width="9.921875" style="579" customWidth="1"/>
    <col min="10748" max="10748" width="27.84375" style="579" customWidth="1"/>
    <col min="10749" max="10749" width="34.15234375" style="579" customWidth="1"/>
    <col min="10750" max="10750" width="14.84375" style="579" customWidth="1"/>
    <col min="10751" max="10751" width="20.4609375" style="579" customWidth="1"/>
    <col min="10752" max="11002" width="9.84375" style="579"/>
    <col min="11003" max="11003" width="9.921875" style="579" customWidth="1"/>
    <col min="11004" max="11004" width="27.84375" style="579" customWidth="1"/>
    <col min="11005" max="11005" width="34.15234375" style="579" customWidth="1"/>
    <col min="11006" max="11006" width="14.84375" style="579" customWidth="1"/>
    <col min="11007" max="11007" width="20.4609375" style="579" customWidth="1"/>
    <col min="11008" max="11258" width="9.84375" style="579"/>
    <col min="11259" max="11259" width="9.921875" style="579" customWidth="1"/>
    <col min="11260" max="11260" width="27.84375" style="579" customWidth="1"/>
    <col min="11261" max="11261" width="34.15234375" style="579" customWidth="1"/>
    <col min="11262" max="11262" width="14.84375" style="579" customWidth="1"/>
    <col min="11263" max="11263" width="20.4609375" style="579" customWidth="1"/>
    <col min="11264" max="11514" width="9.84375" style="579"/>
    <col min="11515" max="11515" width="9.921875" style="579" customWidth="1"/>
    <col min="11516" max="11516" width="27.84375" style="579" customWidth="1"/>
    <col min="11517" max="11517" width="34.15234375" style="579" customWidth="1"/>
    <col min="11518" max="11518" width="14.84375" style="579" customWidth="1"/>
    <col min="11519" max="11519" width="20.4609375" style="579" customWidth="1"/>
    <col min="11520" max="11770" width="9.84375" style="579"/>
    <col min="11771" max="11771" width="9.921875" style="579" customWidth="1"/>
    <col min="11772" max="11772" width="27.84375" style="579" customWidth="1"/>
    <col min="11773" max="11773" width="34.15234375" style="579" customWidth="1"/>
    <col min="11774" max="11774" width="14.84375" style="579" customWidth="1"/>
    <col min="11775" max="11775" width="20.4609375" style="579" customWidth="1"/>
    <col min="11776" max="12026" width="9.84375" style="579"/>
    <col min="12027" max="12027" width="9.921875" style="579" customWidth="1"/>
    <col min="12028" max="12028" width="27.84375" style="579" customWidth="1"/>
    <col min="12029" max="12029" width="34.15234375" style="579" customWidth="1"/>
    <col min="12030" max="12030" width="14.84375" style="579" customWidth="1"/>
    <col min="12031" max="12031" width="20.4609375" style="579" customWidth="1"/>
    <col min="12032" max="12282" width="9.84375" style="579"/>
    <col min="12283" max="12283" width="9.921875" style="579" customWidth="1"/>
    <col min="12284" max="12284" width="27.84375" style="579" customWidth="1"/>
    <col min="12285" max="12285" width="34.15234375" style="579" customWidth="1"/>
    <col min="12286" max="12286" width="14.84375" style="579" customWidth="1"/>
    <col min="12287" max="12287" width="20.4609375" style="579" customWidth="1"/>
    <col min="12288" max="12538" width="9.84375" style="579"/>
    <col min="12539" max="12539" width="9.921875" style="579" customWidth="1"/>
    <col min="12540" max="12540" width="27.84375" style="579" customWidth="1"/>
    <col min="12541" max="12541" width="34.15234375" style="579" customWidth="1"/>
    <col min="12542" max="12542" width="14.84375" style="579" customWidth="1"/>
    <col min="12543" max="12543" width="20.4609375" style="579" customWidth="1"/>
    <col min="12544" max="12794" width="9.84375" style="579"/>
    <col min="12795" max="12795" width="9.921875" style="579" customWidth="1"/>
    <col min="12796" max="12796" width="27.84375" style="579" customWidth="1"/>
    <col min="12797" max="12797" width="34.15234375" style="579" customWidth="1"/>
    <col min="12798" max="12798" width="14.84375" style="579" customWidth="1"/>
    <col min="12799" max="12799" width="20.4609375" style="579" customWidth="1"/>
    <col min="12800" max="13050" width="9.84375" style="579"/>
    <col min="13051" max="13051" width="9.921875" style="579" customWidth="1"/>
    <col min="13052" max="13052" width="27.84375" style="579" customWidth="1"/>
    <col min="13053" max="13053" width="34.15234375" style="579" customWidth="1"/>
    <col min="13054" max="13054" width="14.84375" style="579" customWidth="1"/>
    <col min="13055" max="13055" width="20.4609375" style="579" customWidth="1"/>
    <col min="13056" max="13306" width="9.84375" style="579"/>
    <col min="13307" max="13307" width="9.921875" style="579" customWidth="1"/>
    <col min="13308" max="13308" width="27.84375" style="579" customWidth="1"/>
    <col min="13309" max="13309" width="34.15234375" style="579" customWidth="1"/>
    <col min="13310" max="13310" width="14.84375" style="579" customWidth="1"/>
    <col min="13311" max="13311" width="20.4609375" style="579" customWidth="1"/>
    <col min="13312" max="13562" width="9.84375" style="579"/>
    <col min="13563" max="13563" width="9.921875" style="579" customWidth="1"/>
    <col min="13564" max="13564" width="27.84375" style="579" customWidth="1"/>
    <col min="13565" max="13565" width="34.15234375" style="579" customWidth="1"/>
    <col min="13566" max="13566" width="14.84375" style="579" customWidth="1"/>
    <col min="13567" max="13567" width="20.4609375" style="579" customWidth="1"/>
    <col min="13568" max="13818" width="9.84375" style="579"/>
    <col min="13819" max="13819" width="9.921875" style="579" customWidth="1"/>
    <col min="13820" max="13820" width="27.84375" style="579" customWidth="1"/>
    <col min="13821" max="13821" width="34.15234375" style="579" customWidth="1"/>
    <col min="13822" max="13822" width="14.84375" style="579" customWidth="1"/>
    <col min="13823" max="13823" width="20.4609375" style="579" customWidth="1"/>
    <col min="13824" max="14074" width="9.84375" style="579"/>
    <col min="14075" max="14075" width="9.921875" style="579" customWidth="1"/>
    <col min="14076" max="14076" width="27.84375" style="579" customWidth="1"/>
    <col min="14077" max="14077" width="34.15234375" style="579" customWidth="1"/>
    <col min="14078" max="14078" width="14.84375" style="579" customWidth="1"/>
    <col min="14079" max="14079" width="20.4609375" style="579" customWidth="1"/>
    <col min="14080" max="14330" width="9.84375" style="579"/>
    <col min="14331" max="14331" width="9.921875" style="579" customWidth="1"/>
    <col min="14332" max="14332" width="27.84375" style="579" customWidth="1"/>
    <col min="14333" max="14333" width="34.15234375" style="579" customWidth="1"/>
    <col min="14334" max="14334" width="14.84375" style="579" customWidth="1"/>
    <col min="14335" max="14335" width="20.4609375" style="579" customWidth="1"/>
    <col min="14336" max="14586" width="9.84375" style="579"/>
    <col min="14587" max="14587" width="9.921875" style="579" customWidth="1"/>
    <col min="14588" max="14588" width="27.84375" style="579" customWidth="1"/>
    <col min="14589" max="14589" width="34.15234375" style="579" customWidth="1"/>
    <col min="14590" max="14590" width="14.84375" style="579" customWidth="1"/>
    <col min="14591" max="14591" width="20.4609375" style="579" customWidth="1"/>
    <col min="14592" max="14842" width="9.84375" style="579"/>
    <col min="14843" max="14843" width="9.921875" style="579" customWidth="1"/>
    <col min="14844" max="14844" width="27.84375" style="579" customWidth="1"/>
    <col min="14845" max="14845" width="34.15234375" style="579" customWidth="1"/>
    <col min="14846" max="14846" width="14.84375" style="579" customWidth="1"/>
    <col min="14847" max="14847" width="20.4609375" style="579" customWidth="1"/>
    <col min="14848" max="15098" width="9.84375" style="579"/>
    <col min="15099" max="15099" width="9.921875" style="579" customWidth="1"/>
    <col min="15100" max="15100" width="27.84375" style="579" customWidth="1"/>
    <col min="15101" max="15101" width="34.15234375" style="579" customWidth="1"/>
    <col min="15102" max="15102" width="14.84375" style="579" customWidth="1"/>
    <col min="15103" max="15103" width="20.4609375" style="579" customWidth="1"/>
    <col min="15104" max="15354" width="9.84375" style="579"/>
    <col min="15355" max="15355" width="9.921875" style="579" customWidth="1"/>
    <col min="15356" max="15356" width="27.84375" style="579" customWidth="1"/>
    <col min="15357" max="15357" width="34.15234375" style="579" customWidth="1"/>
    <col min="15358" max="15358" width="14.84375" style="579" customWidth="1"/>
    <col min="15359" max="15359" width="20.4609375" style="579" customWidth="1"/>
    <col min="15360" max="15610" width="9.84375" style="579"/>
    <col min="15611" max="15611" width="9.921875" style="579" customWidth="1"/>
    <col min="15612" max="15612" width="27.84375" style="579" customWidth="1"/>
    <col min="15613" max="15613" width="34.15234375" style="579" customWidth="1"/>
    <col min="15614" max="15614" width="14.84375" style="579" customWidth="1"/>
    <col min="15615" max="15615" width="20.4609375" style="579" customWidth="1"/>
    <col min="15616" max="15866" width="9.84375" style="579"/>
    <col min="15867" max="15867" width="9.921875" style="579" customWidth="1"/>
    <col min="15868" max="15868" width="27.84375" style="579" customWidth="1"/>
    <col min="15869" max="15869" width="34.15234375" style="579" customWidth="1"/>
    <col min="15870" max="15870" width="14.84375" style="579" customWidth="1"/>
    <col min="15871" max="15871" width="20.4609375" style="579" customWidth="1"/>
    <col min="15872" max="16122" width="9.84375" style="579"/>
    <col min="16123" max="16123" width="9.921875" style="579" customWidth="1"/>
    <col min="16124" max="16124" width="27.84375" style="579" customWidth="1"/>
    <col min="16125" max="16125" width="34.15234375" style="579" customWidth="1"/>
    <col min="16126" max="16126" width="14.84375" style="579" customWidth="1"/>
    <col min="16127" max="16127" width="20.4609375" style="579" customWidth="1"/>
    <col min="16128" max="16384" width="9.84375" style="579"/>
  </cols>
  <sheetData>
    <row r="1" spans="1:34" ht="18" thickBot="1">
      <c r="A1" s="568" t="str">
        <f>+CONAMEDATE5</f>
        <v>Annual Report of VERIZON NEW YORK INC.                                                                            For the period ending DECEMBER 31, 2021</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1"/>
      <c r="AC1" s="581"/>
      <c r="AD1" s="581"/>
      <c r="AE1" s="581"/>
      <c r="AF1" s="581"/>
      <c r="AG1" s="581"/>
      <c r="AH1" s="581"/>
    </row>
    <row r="2" spans="1:34" ht="18">
      <c r="A2" s="956"/>
      <c r="B2" s="664"/>
      <c r="C2" s="664"/>
      <c r="D2" s="664"/>
      <c r="E2" s="664"/>
      <c r="F2" s="957"/>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row>
    <row r="3" spans="1:34" ht="18">
      <c r="A3" s="719" t="s">
        <v>759</v>
      </c>
      <c r="B3" s="666"/>
      <c r="C3" s="666"/>
      <c r="D3" s="666"/>
      <c r="E3" s="666"/>
      <c r="F3" s="667"/>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row>
    <row r="4" spans="1:34" ht="17.5">
      <c r="A4" s="665"/>
      <c r="B4" s="581"/>
      <c r="C4" s="581"/>
      <c r="D4" s="581"/>
      <c r="E4" s="581"/>
      <c r="F4" s="582"/>
      <c r="G4" s="581"/>
      <c r="H4" s="581"/>
      <c r="I4" s="581"/>
      <c r="J4" s="581"/>
      <c r="K4" s="581"/>
      <c r="L4" s="581"/>
      <c r="M4" s="581"/>
      <c r="N4" s="581"/>
      <c r="O4" s="581"/>
      <c r="P4" s="581"/>
      <c r="Q4" s="581"/>
      <c r="R4" s="581"/>
      <c r="S4" s="581"/>
      <c r="T4" s="581"/>
      <c r="U4" s="581"/>
      <c r="V4" s="581"/>
      <c r="W4" s="581"/>
      <c r="X4" s="581"/>
      <c r="Y4" s="581"/>
      <c r="Z4" s="581"/>
      <c r="AA4" s="581"/>
      <c r="AB4" s="581"/>
      <c r="AC4" s="581"/>
      <c r="AD4" s="581"/>
      <c r="AE4" s="581"/>
      <c r="AF4" s="581"/>
      <c r="AG4" s="581"/>
      <c r="AH4" s="581"/>
    </row>
    <row r="5" spans="1:34" ht="17.5">
      <c r="A5" s="959" t="s">
        <v>1537</v>
      </c>
      <c r="B5" s="581" t="s">
        <v>760</v>
      </c>
      <c r="C5" s="581"/>
      <c r="D5" s="581"/>
      <c r="E5" s="581"/>
      <c r="F5" s="582"/>
      <c r="G5" s="581"/>
      <c r="H5" s="581"/>
      <c r="I5" s="581"/>
      <c r="J5" s="581"/>
      <c r="K5" s="581"/>
      <c r="L5" s="581"/>
      <c r="M5" s="581"/>
      <c r="N5" s="581"/>
      <c r="O5" s="581"/>
      <c r="P5" s="581"/>
      <c r="Q5" s="581"/>
      <c r="R5" s="581"/>
      <c r="S5" s="581"/>
      <c r="T5" s="581"/>
      <c r="U5" s="581"/>
      <c r="V5" s="581"/>
      <c r="W5" s="581"/>
      <c r="X5" s="581"/>
      <c r="Y5" s="581"/>
      <c r="Z5" s="581"/>
      <c r="AA5" s="581"/>
      <c r="AB5" s="581"/>
      <c r="AC5" s="581"/>
      <c r="AD5" s="581"/>
      <c r="AE5" s="581"/>
      <c r="AF5" s="581"/>
      <c r="AG5" s="581"/>
      <c r="AH5" s="581"/>
    </row>
    <row r="6" spans="1:34" ht="17.5">
      <c r="A6" s="665"/>
      <c r="B6" s="581" t="s">
        <v>761</v>
      </c>
      <c r="C6" s="581"/>
      <c r="D6" s="581"/>
      <c r="E6" s="581"/>
      <c r="F6" s="582"/>
      <c r="G6" s="581"/>
      <c r="H6" s="581"/>
      <c r="I6" s="581"/>
      <c r="J6" s="581"/>
      <c r="K6" s="581"/>
      <c r="L6" s="581"/>
      <c r="M6" s="581"/>
      <c r="N6" s="581"/>
      <c r="O6" s="581"/>
      <c r="P6" s="581"/>
      <c r="Q6" s="581"/>
      <c r="R6" s="581"/>
      <c r="S6" s="581"/>
      <c r="T6" s="581"/>
      <c r="U6" s="581"/>
      <c r="V6" s="581"/>
      <c r="W6" s="581"/>
      <c r="X6" s="581"/>
      <c r="Y6" s="581"/>
      <c r="Z6" s="581"/>
      <c r="AA6" s="581"/>
      <c r="AB6" s="581"/>
      <c r="AC6" s="581"/>
      <c r="AD6" s="581"/>
      <c r="AE6" s="581"/>
      <c r="AF6" s="581"/>
      <c r="AG6" s="581"/>
      <c r="AH6" s="581"/>
    </row>
    <row r="7" spans="1:34" ht="17.5">
      <c r="A7" s="665"/>
      <c r="B7" s="581" t="s">
        <v>762</v>
      </c>
      <c r="C7" s="581"/>
      <c r="D7" s="581"/>
      <c r="E7" s="581"/>
      <c r="F7" s="582"/>
      <c r="G7" s="581"/>
      <c r="H7" s="581"/>
      <c r="I7" s="581"/>
      <c r="J7" s="581"/>
      <c r="K7" s="581"/>
      <c r="L7" s="581"/>
      <c r="M7" s="581"/>
      <c r="N7" s="581"/>
      <c r="O7" s="581"/>
      <c r="P7" s="581"/>
      <c r="Q7" s="581"/>
      <c r="R7" s="581"/>
      <c r="S7" s="581"/>
      <c r="T7" s="581"/>
      <c r="U7" s="581"/>
      <c r="V7" s="581"/>
      <c r="W7" s="581"/>
      <c r="X7" s="581"/>
      <c r="Y7" s="581"/>
      <c r="Z7" s="581"/>
      <c r="AA7" s="581"/>
      <c r="AB7" s="581"/>
      <c r="AC7" s="581"/>
      <c r="AD7" s="581"/>
      <c r="AE7" s="581"/>
      <c r="AF7" s="581"/>
      <c r="AG7" s="581"/>
      <c r="AH7" s="581"/>
    </row>
    <row r="8" spans="1:34" ht="17.5">
      <c r="A8" s="665"/>
      <c r="B8" s="581" t="s">
        <v>763</v>
      </c>
      <c r="C8" s="581"/>
      <c r="D8" s="581"/>
      <c r="E8" s="581"/>
      <c r="F8" s="582"/>
      <c r="G8" s="581"/>
      <c r="H8" s="581"/>
      <c r="I8" s="581"/>
      <c r="J8" s="581"/>
      <c r="K8" s="581"/>
      <c r="L8" s="581"/>
      <c r="M8" s="581"/>
      <c r="N8" s="581"/>
      <c r="O8" s="581"/>
      <c r="P8" s="581"/>
      <c r="Q8" s="581"/>
      <c r="R8" s="581"/>
      <c r="S8" s="581"/>
      <c r="T8" s="581"/>
      <c r="U8" s="581"/>
      <c r="V8" s="581"/>
      <c r="W8" s="581"/>
      <c r="X8" s="581"/>
      <c r="Y8" s="581"/>
      <c r="Z8" s="581"/>
      <c r="AA8" s="581"/>
      <c r="AB8" s="581"/>
      <c r="AC8" s="581"/>
      <c r="AD8" s="581"/>
      <c r="AE8" s="581"/>
      <c r="AF8" s="581"/>
      <c r="AG8" s="581"/>
      <c r="AH8" s="581"/>
    </row>
    <row r="9" spans="1:34" ht="17.5">
      <c r="A9" s="665"/>
      <c r="B9" s="581" t="s">
        <v>764</v>
      </c>
      <c r="C9" s="581"/>
      <c r="D9" s="581"/>
      <c r="E9" s="581"/>
      <c r="F9" s="582"/>
      <c r="G9" s="581"/>
      <c r="H9" s="581"/>
      <c r="I9" s="581"/>
      <c r="J9" s="581"/>
      <c r="K9" s="581"/>
      <c r="L9" s="581"/>
      <c r="M9" s="581"/>
      <c r="N9" s="581"/>
      <c r="O9" s="581"/>
      <c r="P9" s="581"/>
      <c r="Q9" s="581"/>
      <c r="R9" s="581"/>
      <c r="S9" s="581"/>
      <c r="T9" s="581"/>
      <c r="U9" s="581"/>
      <c r="V9" s="581"/>
      <c r="W9" s="581"/>
      <c r="X9" s="581"/>
      <c r="Y9" s="581"/>
      <c r="Z9" s="581"/>
      <c r="AA9" s="581"/>
      <c r="AB9" s="581"/>
      <c r="AC9" s="581"/>
      <c r="AD9" s="581"/>
      <c r="AE9" s="581"/>
      <c r="AF9" s="581"/>
      <c r="AG9" s="581"/>
      <c r="AH9" s="581"/>
    </row>
    <row r="10" spans="1:34" ht="17.5">
      <c r="A10" s="665"/>
      <c r="B10" s="581" t="s">
        <v>765</v>
      </c>
      <c r="C10" s="581"/>
      <c r="D10" s="581"/>
      <c r="E10" s="581"/>
      <c r="F10" s="582"/>
      <c r="G10" s="581"/>
      <c r="H10" s="581"/>
      <c r="I10" s="581"/>
      <c r="J10" s="581"/>
      <c r="K10" s="581"/>
      <c r="L10" s="581"/>
      <c r="M10" s="581"/>
      <c r="N10" s="581"/>
      <c r="O10" s="581"/>
      <c r="P10" s="581"/>
      <c r="Q10" s="581"/>
      <c r="R10" s="581"/>
      <c r="S10" s="581"/>
      <c r="T10" s="581"/>
      <c r="U10" s="581"/>
      <c r="V10" s="581"/>
      <c r="W10" s="581"/>
      <c r="X10" s="581"/>
      <c r="Y10" s="581"/>
      <c r="Z10" s="581"/>
      <c r="AA10" s="581"/>
      <c r="AB10" s="581"/>
      <c r="AC10" s="581"/>
      <c r="AD10" s="581"/>
      <c r="AE10" s="581"/>
      <c r="AF10" s="581"/>
      <c r="AG10" s="581"/>
      <c r="AH10" s="581"/>
    </row>
    <row r="11" spans="1:34" ht="17.5">
      <c r="A11" s="959" t="s">
        <v>1543</v>
      </c>
      <c r="B11" s="581" t="s">
        <v>766</v>
      </c>
      <c r="C11" s="581"/>
      <c r="D11" s="581"/>
      <c r="E11" s="581"/>
      <c r="F11" s="582"/>
      <c r="G11" s="581"/>
      <c r="H11" s="581"/>
      <c r="I11" s="581"/>
      <c r="J11" s="581"/>
      <c r="K11" s="581"/>
      <c r="L11" s="581"/>
      <c r="M11" s="581"/>
      <c r="N11" s="581"/>
      <c r="O11" s="581"/>
      <c r="P11" s="581"/>
      <c r="Q11" s="581"/>
      <c r="R11" s="581"/>
      <c r="S11" s="581"/>
      <c r="T11" s="581"/>
      <c r="U11" s="581"/>
      <c r="V11" s="581"/>
      <c r="W11" s="581"/>
      <c r="X11" s="581"/>
      <c r="Y11" s="581"/>
      <c r="Z11" s="581"/>
      <c r="AA11" s="581"/>
      <c r="AB11" s="581"/>
      <c r="AC11" s="581"/>
      <c r="AD11" s="581"/>
      <c r="AE11" s="581"/>
      <c r="AF11" s="581"/>
      <c r="AG11" s="581"/>
      <c r="AH11" s="581"/>
    </row>
    <row r="12" spans="1:34" ht="17.5">
      <c r="A12" s="665"/>
      <c r="B12" s="581" t="s">
        <v>767</v>
      </c>
      <c r="C12" s="581"/>
      <c r="D12" s="581"/>
      <c r="E12" s="581"/>
      <c r="F12" s="582"/>
      <c r="G12" s="581"/>
      <c r="H12" s="581"/>
      <c r="I12" s="581"/>
      <c r="J12" s="581"/>
      <c r="K12" s="581"/>
      <c r="L12" s="581"/>
      <c r="M12" s="581"/>
      <c r="N12" s="581"/>
      <c r="O12" s="581"/>
      <c r="P12" s="581"/>
      <c r="Q12" s="581"/>
      <c r="R12" s="581"/>
      <c r="S12" s="581"/>
      <c r="T12" s="581"/>
      <c r="U12" s="581"/>
      <c r="V12" s="581"/>
      <c r="W12" s="581"/>
      <c r="X12" s="581"/>
      <c r="Y12" s="581"/>
      <c r="Z12" s="581"/>
      <c r="AA12" s="581"/>
      <c r="AB12" s="581"/>
      <c r="AC12" s="581"/>
      <c r="AD12" s="581"/>
      <c r="AE12" s="581"/>
      <c r="AF12" s="581"/>
      <c r="AG12" s="581"/>
      <c r="AH12" s="581"/>
    </row>
    <row r="13" spans="1:34" ht="17.5">
      <c r="A13" s="959" t="s">
        <v>2332</v>
      </c>
      <c r="B13" s="581" t="s">
        <v>768</v>
      </c>
      <c r="C13" s="581"/>
      <c r="D13" s="581"/>
      <c r="E13" s="581"/>
      <c r="F13" s="582"/>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row>
    <row r="14" spans="1:34" ht="17.5">
      <c r="A14" s="665"/>
      <c r="B14" s="581" t="s">
        <v>769</v>
      </c>
      <c r="C14" s="581"/>
      <c r="D14" s="581"/>
      <c r="E14" s="581"/>
      <c r="F14" s="582"/>
      <c r="G14" s="581"/>
      <c r="H14" s="581"/>
      <c r="I14" s="581"/>
      <c r="J14" s="581"/>
      <c r="K14" s="581"/>
      <c r="L14" s="581"/>
      <c r="M14" s="581"/>
      <c r="N14" s="581"/>
      <c r="O14" s="581"/>
      <c r="P14" s="581"/>
      <c r="Q14" s="581"/>
      <c r="R14" s="581"/>
      <c r="S14" s="581"/>
      <c r="T14" s="581"/>
      <c r="U14" s="581"/>
      <c r="V14" s="581"/>
      <c r="W14" s="581"/>
      <c r="X14" s="581"/>
      <c r="Y14" s="581"/>
      <c r="Z14" s="581"/>
      <c r="AA14" s="581"/>
      <c r="AB14" s="581"/>
      <c r="AC14" s="581"/>
      <c r="AD14" s="581"/>
      <c r="AE14" s="581"/>
      <c r="AF14" s="581"/>
      <c r="AG14" s="581"/>
      <c r="AH14" s="581"/>
    </row>
    <row r="15" spans="1:34" ht="17.5">
      <c r="A15" s="959" t="s">
        <v>189</v>
      </c>
      <c r="B15" s="581" t="s">
        <v>770</v>
      </c>
      <c r="C15" s="581"/>
      <c r="D15" s="581"/>
      <c r="E15" s="581"/>
      <c r="F15" s="582"/>
      <c r="G15" s="581"/>
      <c r="H15" s="581"/>
      <c r="I15" s="581"/>
      <c r="J15" s="581"/>
      <c r="K15" s="581"/>
      <c r="L15" s="581"/>
      <c r="M15" s="581"/>
      <c r="N15" s="581"/>
      <c r="O15" s="581"/>
      <c r="P15" s="581"/>
      <c r="Q15" s="581"/>
      <c r="R15" s="581"/>
      <c r="S15" s="581"/>
      <c r="T15" s="581"/>
      <c r="U15" s="581"/>
      <c r="V15" s="581"/>
      <c r="W15" s="581"/>
      <c r="X15" s="581"/>
      <c r="Y15" s="581"/>
      <c r="Z15" s="581"/>
      <c r="AA15" s="581"/>
      <c r="AB15" s="581"/>
      <c r="AC15" s="581"/>
      <c r="AD15" s="581"/>
      <c r="AE15" s="581"/>
      <c r="AF15" s="581"/>
      <c r="AG15" s="581"/>
      <c r="AH15" s="581"/>
    </row>
    <row r="16" spans="1:34" ht="17.5">
      <c r="A16" s="665"/>
      <c r="B16" s="581" t="s">
        <v>771</v>
      </c>
      <c r="C16" s="581"/>
      <c r="D16" s="581"/>
      <c r="E16" s="581"/>
      <c r="F16" s="582"/>
      <c r="G16" s="581"/>
      <c r="H16" s="581"/>
      <c r="I16" s="581"/>
      <c r="J16" s="581"/>
      <c r="K16" s="581"/>
      <c r="L16" s="581"/>
      <c r="M16" s="581"/>
      <c r="N16" s="581"/>
      <c r="O16" s="581"/>
      <c r="P16" s="581"/>
      <c r="Q16" s="581"/>
      <c r="R16" s="581"/>
      <c r="S16" s="581"/>
      <c r="T16" s="581"/>
      <c r="U16" s="581"/>
      <c r="V16" s="581"/>
      <c r="W16" s="581"/>
      <c r="X16" s="581"/>
      <c r="Y16" s="581"/>
      <c r="Z16" s="581"/>
      <c r="AA16" s="581"/>
      <c r="AB16" s="581"/>
      <c r="AC16" s="581"/>
      <c r="AD16" s="581"/>
      <c r="AE16" s="581"/>
      <c r="AF16" s="581"/>
      <c r="AG16" s="581"/>
      <c r="AH16" s="581"/>
    </row>
    <row r="17" spans="1:34" ht="17.5">
      <c r="A17" s="665"/>
      <c r="B17" s="581"/>
      <c r="C17" s="581"/>
      <c r="D17" s="581"/>
      <c r="E17" s="581"/>
      <c r="F17" s="582"/>
      <c r="G17" s="581"/>
      <c r="H17" s="581"/>
      <c r="I17" s="581"/>
      <c r="J17" s="581"/>
      <c r="K17" s="581"/>
      <c r="L17" s="581"/>
      <c r="M17" s="581"/>
      <c r="N17" s="581"/>
      <c r="O17" s="581"/>
      <c r="P17" s="581"/>
      <c r="Q17" s="581"/>
      <c r="R17" s="581"/>
      <c r="S17" s="581"/>
      <c r="T17" s="581"/>
      <c r="U17" s="581"/>
      <c r="V17" s="581"/>
      <c r="W17" s="581"/>
      <c r="X17" s="581"/>
      <c r="Y17" s="581"/>
      <c r="Z17" s="581"/>
      <c r="AA17" s="581"/>
      <c r="AB17" s="581"/>
      <c r="AC17" s="581"/>
      <c r="AD17" s="581"/>
      <c r="AE17" s="581"/>
      <c r="AF17" s="581"/>
      <c r="AG17" s="581"/>
      <c r="AH17" s="581"/>
    </row>
    <row r="18" spans="1:34" ht="17.5">
      <c r="A18" s="1350" t="s">
        <v>35</v>
      </c>
      <c r="B18" s="1758" t="s">
        <v>2034</v>
      </c>
      <c r="C18" s="1759"/>
      <c r="D18" s="1759"/>
      <c r="E18" s="697"/>
      <c r="F18" s="1760" t="s">
        <v>1859</v>
      </c>
      <c r="G18" s="581"/>
      <c r="H18" s="581"/>
      <c r="I18" s="581"/>
      <c r="J18" s="581"/>
      <c r="K18" s="581"/>
      <c r="L18" s="581"/>
      <c r="M18" s="581"/>
      <c r="N18" s="581"/>
      <c r="O18" s="581"/>
      <c r="P18" s="581"/>
      <c r="Q18" s="581"/>
      <c r="R18" s="581"/>
      <c r="S18" s="581"/>
      <c r="T18" s="581"/>
      <c r="U18" s="581"/>
      <c r="V18" s="581"/>
      <c r="W18" s="581"/>
      <c r="X18" s="581"/>
      <c r="Y18" s="581"/>
      <c r="Z18" s="581"/>
      <c r="AA18" s="581"/>
      <c r="AB18" s="581"/>
      <c r="AC18" s="581"/>
      <c r="AD18" s="581"/>
      <c r="AE18" s="581"/>
      <c r="AF18" s="581"/>
      <c r="AG18" s="581"/>
      <c r="AH18" s="581"/>
    </row>
    <row r="19" spans="1:34" ht="17.5">
      <c r="A19" s="978" t="s">
        <v>47</v>
      </c>
      <c r="B19" s="1761" t="s">
        <v>462</v>
      </c>
      <c r="C19" s="998"/>
      <c r="D19" s="998"/>
      <c r="E19" s="981"/>
      <c r="F19" s="1762" t="s">
        <v>463</v>
      </c>
      <c r="G19" s="581"/>
      <c r="H19" s="581"/>
      <c r="I19" s="581"/>
      <c r="J19" s="581"/>
      <c r="K19" s="581"/>
      <c r="L19" s="581"/>
      <c r="M19" s="581"/>
      <c r="N19" s="581"/>
      <c r="O19" s="581"/>
      <c r="P19" s="581"/>
      <c r="Q19" s="581"/>
      <c r="R19" s="581"/>
      <c r="S19" s="581"/>
      <c r="T19" s="581"/>
      <c r="U19" s="581"/>
      <c r="V19" s="581"/>
      <c r="W19" s="581"/>
      <c r="X19" s="581"/>
      <c r="Y19" s="581"/>
      <c r="Z19" s="581"/>
      <c r="AA19" s="581"/>
      <c r="AB19" s="581"/>
      <c r="AC19" s="581"/>
      <c r="AD19" s="581"/>
      <c r="AE19" s="581"/>
      <c r="AF19" s="581"/>
      <c r="AG19" s="581"/>
      <c r="AH19" s="581"/>
    </row>
    <row r="20" spans="1:34" ht="17.5">
      <c r="A20" s="977" t="s">
        <v>466</v>
      </c>
      <c r="B20" s="1763" t="s">
        <v>1532</v>
      </c>
      <c r="C20" s="1764" t="s">
        <v>2978</v>
      </c>
      <c r="D20" s="1764" t="s">
        <v>2979</v>
      </c>
      <c r="E20" s="1086"/>
      <c r="F20" s="1089"/>
      <c r="G20" s="581"/>
      <c r="H20" s="581"/>
      <c r="I20" s="581"/>
      <c r="J20" s="581"/>
      <c r="K20" s="581"/>
      <c r="L20" s="581"/>
      <c r="M20" s="581"/>
      <c r="N20" s="581"/>
      <c r="O20" s="581"/>
      <c r="P20" s="581"/>
      <c r="Q20" s="581"/>
      <c r="R20" s="581"/>
      <c r="S20" s="581"/>
      <c r="T20" s="581"/>
      <c r="U20" s="581"/>
      <c r="V20" s="581"/>
      <c r="W20" s="581"/>
      <c r="X20" s="581"/>
      <c r="Y20" s="581"/>
      <c r="Z20" s="581"/>
      <c r="AA20" s="581"/>
      <c r="AB20" s="581"/>
      <c r="AC20" s="581"/>
      <c r="AD20" s="581"/>
      <c r="AE20" s="581"/>
      <c r="AF20" s="581"/>
      <c r="AG20" s="581"/>
      <c r="AH20" s="581"/>
    </row>
    <row r="21" spans="1:34" ht="17.5">
      <c r="A21" s="977" t="s">
        <v>955</v>
      </c>
      <c r="B21" s="1816">
        <v>44265</v>
      </c>
      <c r="C21" s="1210" t="s">
        <v>3593</v>
      </c>
      <c r="D21" s="1210" t="s">
        <v>3594</v>
      </c>
      <c r="E21" s="1047"/>
      <c r="F21" s="1817">
        <v>10031.07</v>
      </c>
      <c r="G21" s="581"/>
      <c r="H21" s="581"/>
      <c r="I21" s="581"/>
      <c r="J21" s="581"/>
      <c r="K21" s="581"/>
      <c r="L21" s="581"/>
      <c r="M21" s="581"/>
      <c r="N21" s="581"/>
      <c r="O21" s="581"/>
      <c r="P21" s="581"/>
      <c r="Q21" s="581"/>
      <c r="R21" s="581"/>
      <c r="S21" s="581"/>
      <c r="T21" s="581"/>
      <c r="U21" s="581"/>
      <c r="V21" s="581"/>
      <c r="W21" s="581"/>
      <c r="X21" s="581"/>
      <c r="Y21" s="581"/>
      <c r="Z21" s="581"/>
      <c r="AA21" s="581"/>
      <c r="AB21" s="581"/>
      <c r="AC21" s="581"/>
      <c r="AD21" s="581"/>
      <c r="AE21" s="581"/>
      <c r="AF21" s="581"/>
      <c r="AG21" s="581"/>
      <c r="AH21" s="581"/>
    </row>
    <row r="22" spans="1:34" ht="17.5">
      <c r="A22" s="977" t="s">
        <v>1195</v>
      </c>
      <c r="B22" s="1816">
        <v>44265</v>
      </c>
      <c r="C22" s="1210" t="s">
        <v>3429</v>
      </c>
      <c r="D22" s="1210" t="s">
        <v>3555</v>
      </c>
      <c r="E22" s="1047"/>
      <c r="F22" s="1817">
        <v>1494.2</v>
      </c>
      <c r="G22" s="581"/>
      <c r="H22" s="581"/>
      <c r="I22" s="581"/>
      <c r="J22" s="581"/>
      <c r="K22" s="581"/>
      <c r="L22" s="581"/>
      <c r="M22" s="581"/>
      <c r="N22" s="581"/>
      <c r="O22" s="581"/>
      <c r="P22" s="581"/>
      <c r="Q22" s="581"/>
      <c r="R22" s="581"/>
      <c r="S22" s="581"/>
      <c r="T22" s="581"/>
      <c r="U22" s="581"/>
      <c r="V22" s="581"/>
      <c r="W22" s="581"/>
      <c r="X22" s="581"/>
      <c r="Y22" s="581"/>
      <c r="Z22" s="581"/>
      <c r="AA22" s="581"/>
      <c r="AB22" s="581"/>
      <c r="AC22" s="581"/>
      <c r="AD22" s="581"/>
      <c r="AE22" s="581"/>
      <c r="AF22" s="581"/>
      <c r="AG22" s="581"/>
      <c r="AH22" s="581"/>
    </row>
    <row r="23" spans="1:34" ht="17.5">
      <c r="A23" s="977" t="s">
        <v>70</v>
      </c>
      <c r="B23" s="1816">
        <v>44265</v>
      </c>
      <c r="C23" s="1210" t="s">
        <v>3429</v>
      </c>
      <c r="D23" s="1210" t="s">
        <v>3555</v>
      </c>
      <c r="E23" s="1047"/>
      <c r="F23" s="1817">
        <v>5.4</v>
      </c>
      <c r="G23" s="581"/>
      <c r="H23" s="581"/>
      <c r="I23" s="581"/>
      <c r="J23" s="581"/>
      <c r="K23" s="581"/>
      <c r="L23" s="581"/>
      <c r="M23" s="581"/>
      <c r="N23" s="581"/>
      <c r="O23" s="581"/>
      <c r="P23" s="581"/>
      <c r="Q23" s="581"/>
      <c r="R23" s="581"/>
      <c r="S23" s="581"/>
      <c r="T23" s="581"/>
      <c r="U23" s="581"/>
      <c r="V23" s="581"/>
      <c r="W23" s="581"/>
      <c r="X23" s="581"/>
      <c r="Y23" s="581"/>
      <c r="Z23" s="581"/>
      <c r="AA23" s="581"/>
      <c r="AB23" s="581"/>
      <c r="AC23" s="581"/>
      <c r="AD23" s="581"/>
      <c r="AE23" s="581"/>
      <c r="AF23" s="581"/>
      <c r="AG23" s="581"/>
      <c r="AH23" s="581"/>
    </row>
    <row r="24" spans="1:34" ht="17.5">
      <c r="A24" s="977" t="s">
        <v>71</v>
      </c>
      <c r="B24" s="1816">
        <v>44322</v>
      </c>
      <c r="C24" s="1210" t="s">
        <v>3429</v>
      </c>
      <c r="D24" s="1210" t="s">
        <v>3595</v>
      </c>
      <c r="E24" s="1047"/>
      <c r="F24" s="1817">
        <v>680340.01</v>
      </c>
      <c r="G24" s="581"/>
      <c r="H24" s="581"/>
      <c r="I24" s="581"/>
      <c r="J24" s="581"/>
      <c r="K24" s="581"/>
      <c r="L24" s="581"/>
      <c r="M24" s="581"/>
      <c r="N24" s="581"/>
      <c r="O24" s="581"/>
      <c r="P24" s="581"/>
      <c r="Q24" s="581"/>
      <c r="R24" s="581"/>
      <c r="S24" s="581"/>
      <c r="T24" s="581"/>
      <c r="U24" s="581"/>
      <c r="V24" s="581"/>
      <c r="W24" s="581"/>
      <c r="X24" s="581"/>
      <c r="Y24" s="581"/>
      <c r="Z24" s="581"/>
      <c r="AA24" s="581"/>
      <c r="AB24" s="581"/>
      <c r="AC24" s="581"/>
      <c r="AD24" s="581"/>
      <c r="AE24" s="581"/>
      <c r="AF24" s="581"/>
      <c r="AG24" s="581"/>
      <c r="AH24" s="581"/>
    </row>
    <row r="25" spans="1:34" ht="17.5">
      <c r="A25" s="977" t="s">
        <v>474</v>
      </c>
      <c r="B25" s="1816">
        <v>44329</v>
      </c>
      <c r="C25" s="1210" t="s">
        <v>3429</v>
      </c>
      <c r="D25" s="1210" t="s">
        <v>3596</v>
      </c>
      <c r="E25" s="1047"/>
      <c r="F25" s="1817">
        <v>102445.47</v>
      </c>
      <c r="G25" s="581"/>
      <c r="H25" s="581"/>
      <c r="I25" s="581"/>
      <c r="J25" s="581"/>
      <c r="K25" s="581"/>
      <c r="L25" s="581"/>
      <c r="M25" s="581"/>
      <c r="N25" s="581"/>
      <c r="O25" s="581"/>
      <c r="P25" s="581"/>
      <c r="Q25" s="581"/>
      <c r="R25" s="581"/>
      <c r="S25" s="581"/>
      <c r="T25" s="581"/>
      <c r="U25" s="581"/>
      <c r="V25" s="581"/>
      <c r="W25" s="581"/>
      <c r="X25" s="581"/>
      <c r="Y25" s="581"/>
      <c r="Z25" s="581"/>
      <c r="AA25" s="581"/>
      <c r="AB25" s="581"/>
      <c r="AC25" s="581"/>
      <c r="AD25" s="581"/>
      <c r="AE25" s="581"/>
      <c r="AF25" s="581"/>
      <c r="AG25" s="581"/>
      <c r="AH25" s="581"/>
    </row>
    <row r="26" spans="1:34" ht="17.5">
      <c r="A26" s="977" t="s">
        <v>477</v>
      </c>
      <c r="B26" s="1816">
        <v>44341</v>
      </c>
      <c r="C26" s="1210" t="s">
        <v>3593</v>
      </c>
      <c r="D26" s="1210" t="s">
        <v>3597</v>
      </c>
      <c r="E26" s="1047"/>
      <c r="F26" s="1817">
        <v>2180.27</v>
      </c>
      <c r="G26" s="581"/>
      <c r="H26" s="581"/>
      <c r="I26" s="581"/>
      <c r="J26" s="581"/>
      <c r="K26" s="581"/>
      <c r="L26" s="581"/>
      <c r="M26" s="581"/>
      <c r="N26" s="581"/>
      <c r="O26" s="581"/>
      <c r="P26" s="581"/>
      <c r="Q26" s="581"/>
      <c r="R26" s="581"/>
      <c r="S26" s="581"/>
      <c r="T26" s="581"/>
      <c r="U26" s="581"/>
      <c r="V26" s="581"/>
      <c r="W26" s="581"/>
      <c r="X26" s="581"/>
      <c r="Y26" s="581"/>
      <c r="Z26" s="581"/>
      <c r="AA26" s="581"/>
      <c r="AB26" s="581"/>
      <c r="AC26" s="581"/>
      <c r="AD26" s="581"/>
      <c r="AE26" s="581"/>
      <c r="AF26" s="581"/>
      <c r="AG26" s="581"/>
      <c r="AH26" s="581"/>
    </row>
    <row r="27" spans="1:34" ht="17.5">
      <c r="A27" s="977" t="s">
        <v>2204</v>
      </c>
      <c r="B27" s="1816">
        <v>44341</v>
      </c>
      <c r="C27" s="1210" t="s">
        <v>3593</v>
      </c>
      <c r="D27" s="1210" t="s">
        <v>3598</v>
      </c>
      <c r="E27" s="1047"/>
      <c r="F27" s="1817">
        <v>434.03</v>
      </c>
      <c r="G27" s="581"/>
      <c r="H27" s="581"/>
      <c r="I27" s="581"/>
      <c r="J27" s="581"/>
      <c r="K27" s="581"/>
      <c r="L27" s="581"/>
      <c r="M27" s="581"/>
      <c r="N27" s="581"/>
      <c r="O27" s="581"/>
      <c r="P27" s="581"/>
      <c r="Q27" s="581"/>
      <c r="R27" s="581"/>
      <c r="S27" s="581"/>
      <c r="T27" s="581"/>
      <c r="U27" s="581"/>
      <c r="V27" s="581"/>
      <c r="W27" s="581"/>
      <c r="X27" s="581"/>
      <c r="Y27" s="581"/>
      <c r="Z27" s="581"/>
      <c r="AA27" s="581"/>
      <c r="AB27" s="581"/>
      <c r="AC27" s="581"/>
      <c r="AD27" s="581"/>
      <c r="AE27" s="581"/>
      <c r="AF27" s="581"/>
      <c r="AG27" s="581"/>
      <c r="AH27" s="581"/>
    </row>
    <row r="28" spans="1:34" ht="17.5">
      <c r="A28" s="977" t="s">
        <v>335</v>
      </c>
      <c r="B28" s="1816">
        <v>44341</v>
      </c>
      <c r="C28" s="1210" t="s">
        <v>3593</v>
      </c>
      <c r="D28" s="1210" t="s">
        <v>3599</v>
      </c>
      <c r="E28" s="1047"/>
      <c r="F28" s="1817">
        <v>130723</v>
      </c>
      <c r="G28" s="581"/>
      <c r="H28" s="581"/>
      <c r="I28" s="581"/>
      <c r="J28" s="581"/>
      <c r="K28" s="581"/>
      <c r="L28" s="581"/>
      <c r="M28" s="581"/>
      <c r="N28" s="581"/>
      <c r="O28" s="581"/>
      <c r="P28" s="581"/>
      <c r="Q28" s="581"/>
      <c r="R28" s="581"/>
      <c r="S28" s="581"/>
      <c r="T28" s="581"/>
      <c r="U28" s="581"/>
      <c r="V28" s="581"/>
      <c r="W28" s="581"/>
      <c r="X28" s="581"/>
      <c r="Y28" s="581"/>
      <c r="Z28" s="581"/>
      <c r="AA28" s="581"/>
      <c r="AB28" s="581"/>
      <c r="AC28" s="581"/>
      <c r="AD28" s="581"/>
      <c r="AE28" s="581"/>
      <c r="AF28" s="581"/>
      <c r="AG28" s="581"/>
      <c r="AH28" s="581"/>
    </row>
    <row r="29" spans="1:34" ht="17.5">
      <c r="A29" s="977" t="s">
        <v>72</v>
      </c>
      <c r="B29" s="1816">
        <v>44393</v>
      </c>
      <c r="C29" s="1210" t="s">
        <v>3428</v>
      </c>
      <c r="D29" s="1210" t="s">
        <v>3600</v>
      </c>
      <c r="E29" s="1047"/>
      <c r="F29" s="1817">
        <v>366628.64</v>
      </c>
      <c r="G29" s="581"/>
      <c r="H29" s="581"/>
      <c r="I29" s="581"/>
      <c r="J29" s="581"/>
      <c r="K29" s="581"/>
      <c r="L29" s="581"/>
      <c r="M29" s="581"/>
      <c r="N29" s="581"/>
      <c r="O29" s="581"/>
      <c r="P29" s="581"/>
      <c r="Q29" s="581"/>
      <c r="R29" s="581"/>
      <c r="S29" s="581"/>
      <c r="T29" s="581"/>
      <c r="U29" s="581"/>
      <c r="V29" s="581"/>
      <c r="W29" s="581"/>
      <c r="X29" s="581"/>
      <c r="Y29" s="581"/>
      <c r="Z29" s="581"/>
      <c r="AA29" s="581"/>
      <c r="AB29" s="581"/>
      <c r="AC29" s="581"/>
      <c r="AD29" s="581"/>
      <c r="AE29" s="581"/>
      <c r="AF29" s="581"/>
      <c r="AG29" s="581"/>
      <c r="AH29" s="581"/>
    </row>
    <row r="30" spans="1:34" ht="17.5">
      <c r="A30" s="977" t="s">
        <v>73</v>
      </c>
      <c r="B30" s="1816">
        <v>44393</v>
      </c>
      <c r="C30" s="1210" t="s">
        <v>3429</v>
      </c>
      <c r="D30" s="1210" t="s">
        <v>3601</v>
      </c>
      <c r="E30" s="1047"/>
      <c r="F30" s="1817">
        <v>2416.92</v>
      </c>
      <c r="G30" s="581"/>
      <c r="H30" s="581"/>
      <c r="I30" s="581"/>
      <c r="J30" s="581"/>
      <c r="K30" s="581"/>
      <c r="L30" s="581"/>
      <c r="M30" s="581"/>
      <c r="N30" s="581"/>
      <c r="O30" s="581"/>
      <c r="P30" s="581"/>
      <c r="Q30" s="581"/>
      <c r="R30" s="581"/>
      <c r="S30" s="581"/>
      <c r="T30" s="581"/>
      <c r="U30" s="581"/>
      <c r="V30" s="581"/>
      <c r="W30" s="581"/>
      <c r="X30" s="581"/>
      <c r="Y30" s="581"/>
      <c r="Z30" s="581"/>
      <c r="AA30" s="581"/>
      <c r="AB30" s="581"/>
      <c r="AC30" s="581"/>
      <c r="AD30" s="581"/>
      <c r="AE30" s="581"/>
      <c r="AF30" s="581"/>
      <c r="AG30" s="581"/>
      <c r="AH30" s="581"/>
    </row>
    <row r="31" spans="1:34" ht="17.5">
      <c r="A31" s="977" t="s">
        <v>74</v>
      </c>
      <c r="B31" s="1816">
        <v>44412</v>
      </c>
      <c r="C31" s="1210" t="s">
        <v>3428</v>
      </c>
      <c r="D31" s="1210" t="s">
        <v>3602</v>
      </c>
      <c r="E31" s="1047"/>
      <c r="F31" s="1817">
        <v>29034.47</v>
      </c>
      <c r="G31" s="581"/>
      <c r="H31" s="581"/>
      <c r="I31" s="581"/>
      <c r="J31" s="581"/>
      <c r="K31" s="581"/>
      <c r="L31" s="581"/>
      <c r="M31" s="581"/>
      <c r="N31" s="581"/>
      <c r="O31" s="581"/>
      <c r="P31" s="581"/>
      <c r="Q31" s="581"/>
      <c r="R31" s="581"/>
      <c r="S31" s="581"/>
      <c r="T31" s="581"/>
      <c r="U31" s="581"/>
      <c r="V31" s="581"/>
      <c r="W31" s="581"/>
      <c r="X31" s="581"/>
      <c r="Y31" s="581"/>
      <c r="Z31" s="581"/>
      <c r="AA31" s="581"/>
      <c r="AB31" s="581"/>
      <c r="AC31" s="581"/>
      <c r="AD31" s="581"/>
      <c r="AE31" s="581"/>
      <c r="AF31" s="581"/>
      <c r="AG31" s="581"/>
      <c r="AH31" s="581"/>
    </row>
    <row r="32" spans="1:34" ht="17.5">
      <c r="A32" s="977" t="s">
        <v>75</v>
      </c>
      <c r="B32" s="1816">
        <v>44428</v>
      </c>
      <c r="C32" s="1210" t="s">
        <v>3429</v>
      </c>
      <c r="D32" s="1210" t="s">
        <v>3603</v>
      </c>
      <c r="E32" s="1047"/>
      <c r="F32" s="1817">
        <v>3811.51</v>
      </c>
      <c r="G32" s="581"/>
      <c r="H32" s="581"/>
      <c r="I32" s="581"/>
      <c r="J32" s="581"/>
      <c r="K32" s="581"/>
      <c r="L32" s="581"/>
      <c r="M32" s="581"/>
      <c r="N32" s="581"/>
      <c r="O32" s="581"/>
      <c r="P32" s="581"/>
      <c r="Q32" s="581"/>
      <c r="R32" s="581"/>
      <c r="S32" s="581"/>
      <c r="T32" s="581"/>
      <c r="U32" s="581"/>
      <c r="V32" s="581"/>
      <c r="W32" s="581"/>
      <c r="X32" s="581"/>
      <c r="Y32" s="581"/>
      <c r="Z32" s="581"/>
      <c r="AA32" s="581"/>
      <c r="AB32" s="581"/>
      <c r="AC32" s="581"/>
      <c r="AD32" s="581"/>
      <c r="AE32" s="581"/>
      <c r="AF32" s="581"/>
      <c r="AG32" s="581"/>
      <c r="AH32" s="581"/>
    </row>
    <row r="33" spans="1:34" ht="17.5">
      <c r="A33" s="977" t="s">
        <v>76</v>
      </c>
      <c r="B33" s="1816">
        <v>44442</v>
      </c>
      <c r="C33" s="1210" t="s">
        <v>3604</v>
      </c>
      <c r="D33" s="1210" t="s">
        <v>3605</v>
      </c>
      <c r="E33" s="1047"/>
      <c r="F33" s="1817">
        <v>68.06</v>
      </c>
      <c r="G33" s="581"/>
      <c r="H33" s="581"/>
      <c r="I33" s="581"/>
      <c r="J33" s="581"/>
      <c r="K33" s="581"/>
      <c r="L33" s="581"/>
      <c r="M33" s="581"/>
      <c r="N33" s="581"/>
      <c r="O33" s="581"/>
      <c r="P33" s="581"/>
      <c r="Q33" s="581"/>
      <c r="R33" s="581"/>
      <c r="S33" s="581"/>
      <c r="T33" s="581"/>
      <c r="U33" s="581"/>
      <c r="V33" s="581"/>
      <c r="W33" s="581"/>
      <c r="X33" s="581"/>
      <c r="Y33" s="581"/>
      <c r="Z33" s="581"/>
      <c r="AA33" s="581"/>
      <c r="AB33" s="581"/>
      <c r="AC33" s="581"/>
      <c r="AD33" s="581"/>
      <c r="AE33" s="581"/>
      <c r="AF33" s="581"/>
      <c r="AG33" s="581"/>
      <c r="AH33" s="581"/>
    </row>
    <row r="34" spans="1:34" ht="17.5">
      <c r="A34" s="977" t="s">
        <v>77</v>
      </c>
      <c r="B34" s="1816">
        <v>44442</v>
      </c>
      <c r="C34" s="1210" t="s">
        <v>3429</v>
      </c>
      <c r="D34" s="1210" t="s">
        <v>3606</v>
      </c>
      <c r="E34" s="1047"/>
      <c r="F34" s="1817">
        <v>2.09</v>
      </c>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row>
    <row r="35" spans="1:34" ht="17.5">
      <c r="A35" s="977" t="s">
        <v>78</v>
      </c>
      <c r="B35" s="1816">
        <v>44453</v>
      </c>
      <c r="C35" s="1210" t="s">
        <v>3429</v>
      </c>
      <c r="D35" s="1210" t="s">
        <v>3607</v>
      </c>
      <c r="E35" s="1047"/>
      <c r="F35" s="1817">
        <v>8755.17</v>
      </c>
      <c r="G35" s="581"/>
      <c r="H35" s="581"/>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row>
    <row r="36" spans="1:34" ht="17.5">
      <c r="A36" s="977" t="s">
        <v>79</v>
      </c>
      <c r="B36" s="1816">
        <v>44453</v>
      </c>
      <c r="C36" s="1210" t="s">
        <v>3429</v>
      </c>
      <c r="D36" s="1210" t="s">
        <v>3607</v>
      </c>
      <c r="E36" s="1047"/>
      <c r="F36" s="1817">
        <v>608.35</v>
      </c>
      <c r="G36" s="581"/>
      <c r="H36" s="581"/>
      <c r="I36" s="581"/>
      <c r="J36" s="581"/>
      <c r="K36" s="581"/>
      <c r="L36" s="581"/>
      <c r="M36" s="581"/>
      <c r="N36" s="581"/>
      <c r="O36" s="581"/>
      <c r="P36" s="581"/>
      <c r="Q36" s="581"/>
      <c r="R36" s="581"/>
      <c r="S36" s="581"/>
      <c r="T36" s="581"/>
      <c r="U36" s="581"/>
      <c r="V36" s="581"/>
      <c r="W36" s="581"/>
      <c r="X36" s="581"/>
      <c r="Y36" s="581"/>
      <c r="Z36" s="581"/>
      <c r="AA36" s="581"/>
      <c r="AB36" s="581"/>
      <c r="AC36" s="581"/>
      <c r="AD36" s="581"/>
      <c r="AE36" s="581"/>
      <c r="AF36" s="581"/>
      <c r="AG36" s="581"/>
      <c r="AH36" s="581"/>
    </row>
    <row r="37" spans="1:34" ht="17.5">
      <c r="A37" s="977" t="s">
        <v>80</v>
      </c>
      <c r="B37" s="1816">
        <v>44469</v>
      </c>
      <c r="C37" s="1210" t="s">
        <v>3429</v>
      </c>
      <c r="D37" s="1210" t="s">
        <v>3608</v>
      </c>
      <c r="E37" s="1047"/>
      <c r="F37" s="1817">
        <v>4285.45</v>
      </c>
      <c r="G37" s="581"/>
      <c r="H37" s="581"/>
      <c r="I37" s="581"/>
      <c r="J37" s="581"/>
      <c r="K37" s="581"/>
      <c r="L37" s="581"/>
      <c r="M37" s="581"/>
      <c r="N37" s="581"/>
      <c r="O37" s="581"/>
      <c r="P37" s="581"/>
      <c r="Q37" s="581"/>
      <c r="R37" s="581"/>
      <c r="S37" s="581"/>
      <c r="T37" s="581"/>
      <c r="U37" s="581"/>
      <c r="V37" s="581"/>
      <c r="W37" s="581"/>
      <c r="X37" s="581"/>
      <c r="Y37" s="581"/>
      <c r="Z37" s="581"/>
      <c r="AA37" s="581"/>
      <c r="AB37" s="581"/>
      <c r="AC37" s="581"/>
      <c r="AD37" s="581"/>
      <c r="AE37" s="581"/>
      <c r="AF37" s="581"/>
      <c r="AG37" s="581"/>
      <c r="AH37" s="581"/>
    </row>
    <row r="38" spans="1:34" ht="17.5">
      <c r="A38" s="977" t="s">
        <v>81</v>
      </c>
      <c r="B38" s="1816">
        <v>44509</v>
      </c>
      <c r="C38" s="1210" t="s">
        <v>3429</v>
      </c>
      <c r="D38" s="1210" t="s">
        <v>3609</v>
      </c>
      <c r="E38" s="1047"/>
      <c r="F38" s="1817">
        <v>6.95</v>
      </c>
      <c r="G38" s="581"/>
      <c r="H38" s="581"/>
      <c r="I38" s="581"/>
      <c r="J38" s="581"/>
      <c r="K38" s="581"/>
      <c r="L38" s="581"/>
      <c r="M38" s="581"/>
      <c r="N38" s="581"/>
      <c r="O38" s="581"/>
      <c r="P38" s="581"/>
      <c r="Q38" s="581"/>
      <c r="R38" s="581"/>
      <c r="S38" s="581"/>
      <c r="T38" s="581"/>
      <c r="U38" s="581"/>
      <c r="V38" s="581"/>
      <c r="W38" s="581"/>
      <c r="X38" s="581"/>
      <c r="Y38" s="581"/>
      <c r="Z38" s="581"/>
      <c r="AA38" s="581"/>
      <c r="AB38" s="581"/>
      <c r="AC38" s="581"/>
      <c r="AD38" s="581"/>
      <c r="AE38" s="581"/>
      <c r="AF38" s="581"/>
      <c r="AG38" s="581"/>
      <c r="AH38" s="581"/>
    </row>
    <row r="39" spans="1:34" ht="17.5">
      <c r="A39" s="977" t="s">
        <v>82</v>
      </c>
      <c r="B39" s="1816">
        <v>44509</v>
      </c>
      <c r="C39" s="1210" t="s">
        <v>3429</v>
      </c>
      <c r="D39" s="1210" t="s">
        <v>3610</v>
      </c>
      <c r="E39" s="1047"/>
      <c r="F39" s="1817">
        <v>838906.25</v>
      </c>
      <c r="G39" s="581"/>
      <c r="H39" s="581"/>
      <c r="I39" s="581"/>
      <c r="J39" s="581"/>
      <c r="K39" s="581"/>
      <c r="L39" s="581"/>
      <c r="M39" s="581"/>
      <c r="N39" s="581"/>
      <c r="O39" s="581"/>
      <c r="P39" s="581"/>
      <c r="Q39" s="581"/>
      <c r="R39" s="581"/>
      <c r="S39" s="581"/>
      <c r="T39" s="581"/>
      <c r="U39" s="581"/>
      <c r="V39" s="581"/>
      <c r="W39" s="581"/>
      <c r="X39" s="581"/>
      <c r="Y39" s="581"/>
      <c r="Z39" s="581"/>
      <c r="AA39" s="581"/>
      <c r="AB39" s="581"/>
      <c r="AC39" s="581"/>
      <c r="AD39" s="581"/>
      <c r="AE39" s="581"/>
      <c r="AF39" s="581"/>
      <c r="AG39" s="581"/>
      <c r="AH39" s="581"/>
    </row>
    <row r="40" spans="1:34" ht="17.5">
      <c r="A40" s="977" t="s">
        <v>83</v>
      </c>
      <c r="B40" s="1816">
        <v>44511</v>
      </c>
      <c r="C40" s="1210" t="s">
        <v>3611</v>
      </c>
      <c r="D40" s="1210" t="s">
        <v>3612</v>
      </c>
      <c r="E40" s="1047"/>
      <c r="F40" s="1817">
        <v>1169610.97</v>
      </c>
      <c r="G40" s="581"/>
      <c r="H40" s="581"/>
      <c r="I40" s="581"/>
      <c r="J40" s="581"/>
      <c r="K40" s="581"/>
      <c r="L40" s="581"/>
      <c r="M40" s="581"/>
      <c r="N40" s="581"/>
      <c r="O40" s="581"/>
      <c r="P40" s="581"/>
      <c r="Q40" s="581"/>
      <c r="R40" s="581"/>
      <c r="S40" s="581"/>
      <c r="T40" s="581"/>
      <c r="U40" s="581"/>
      <c r="V40" s="581"/>
      <c r="W40" s="581"/>
      <c r="X40" s="581"/>
      <c r="Y40" s="581"/>
      <c r="Z40" s="581"/>
      <c r="AA40" s="581"/>
      <c r="AB40" s="581"/>
      <c r="AC40" s="581"/>
      <c r="AD40" s="581"/>
      <c r="AE40" s="581"/>
      <c r="AF40" s="581"/>
      <c r="AG40" s="581"/>
      <c r="AH40" s="581"/>
    </row>
    <row r="41" spans="1:34" ht="17.5">
      <c r="A41" s="977" t="s">
        <v>84</v>
      </c>
      <c r="B41" s="1816">
        <v>44517</v>
      </c>
      <c r="C41" s="1210" t="s">
        <v>3428</v>
      </c>
      <c r="D41" s="1210" t="s">
        <v>3613</v>
      </c>
      <c r="E41" s="1047"/>
      <c r="F41" s="1817">
        <v>45446.54</v>
      </c>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c r="AD41" s="581"/>
      <c r="AE41" s="581"/>
      <c r="AF41" s="581"/>
      <c r="AG41" s="581"/>
      <c r="AH41" s="581"/>
    </row>
    <row r="42" spans="1:34" ht="17.5">
      <c r="A42" s="977" t="s">
        <v>85</v>
      </c>
      <c r="B42" s="1816">
        <v>44539</v>
      </c>
      <c r="C42" s="1210" t="s">
        <v>3428</v>
      </c>
      <c r="D42" s="1210" t="s">
        <v>3614</v>
      </c>
      <c r="E42" s="1047"/>
      <c r="F42" s="1817">
        <v>404614.64</v>
      </c>
      <c r="G42" s="581"/>
      <c r="H42" s="581"/>
      <c r="I42" s="581"/>
      <c r="J42" s="581"/>
      <c r="K42" s="581"/>
      <c r="L42" s="581"/>
      <c r="M42" s="581"/>
      <c r="N42" s="581"/>
      <c r="O42" s="581"/>
      <c r="P42" s="581"/>
      <c r="Q42" s="581"/>
      <c r="R42" s="581"/>
      <c r="S42" s="581"/>
      <c r="T42" s="581"/>
      <c r="U42" s="581"/>
      <c r="V42" s="581"/>
      <c r="W42" s="581"/>
      <c r="X42" s="581"/>
      <c r="Y42" s="581"/>
      <c r="Z42" s="581"/>
      <c r="AA42" s="581"/>
      <c r="AB42" s="581"/>
      <c r="AC42" s="581"/>
      <c r="AD42" s="581"/>
      <c r="AE42" s="581"/>
      <c r="AF42" s="581"/>
      <c r="AG42" s="581"/>
      <c r="AH42" s="581"/>
    </row>
    <row r="43" spans="1:34" ht="17.5">
      <c r="A43" s="977" t="s">
        <v>86</v>
      </c>
      <c r="B43" s="1816">
        <v>44539</v>
      </c>
      <c r="C43" s="1210" t="s">
        <v>3428</v>
      </c>
      <c r="D43" s="1210" t="s">
        <v>3614</v>
      </c>
      <c r="E43" s="1047"/>
      <c r="F43" s="1817">
        <v>161020.46</v>
      </c>
      <c r="G43" s="581"/>
      <c r="H43" s="581"/>
      <c r="I43" s="581"/>
      <c r="J43" s="581"/>
      <c r="K43" s="581"/>
      <c r="L43" s="581"/>
      <c r="M43" s="581"/>
      <c r="N43" s="581"/>
      <c r="O43" s="581"/>
      <c r="P43" s="581"/>
      <c r="Q43" s="581"/>
      <c r="R43" s="581"/>
      <c r="S43" s="581"/>
      <c r="T43" s="581"/>
      <c r="U43" s="581"/>
      <c r="V43" s="581"/>
      <c r="W43" s="581"/>
      <c r="X43" s="581"/>
      <c r="Y43" s="581"/>
      <c r="Z43" s="581"/>
      <c r="AA43" s="581"/>
      <c r="AB43" s="581"/>
      <c r="AC43" s="581"/>
      <c r="AD43" s="581"/>
      <c r="AE43" s="581"/>
      <c r="AF43" s="581"/>
      <c r="AG43" s="581"/>
      <c r="AH43" s="581"/>
    </row>
    <row r="44" spans="1:34" ht="17.5">
      <c r="A44" s="977" t="s">
        <v>87</v>
      </c>
      <c r="B44" s="1816">
        <v>44539</v>
      </c>
      <c r="C44" s="1210" t="s">
        <v>3428</v>
      </c>
      <c r="D44" s="1210" t="s">
        <v>3614</v>
      </c>
      <c r="E44" s="1047"/>
      <c r="F44" s="1817">
        <v>170212.17</v>
      </c>
      <c r="G44" s="581"/>
      <c r="H44" s="581"/>
      <c r="I44" s="581"/>
      <c r="J44" s="581"/>
      <c r="K44" s="581"/>
      <c r="L44" s="581"/>
      <c r="M44" s="581"/>
      <c r="N44" s="581"/>
      <c r="O44" s="581"/>
      <c r="P44" s="581"/>
      <c r="Q44" s="581"/>
      <c r="R44" s="581"/>
      <c r="S44" s="581"/>
      <c r="T44" s="581"/>
      <c r="U44" s="581"/>
      <c r="V44" s="581"/>
      <c r="W44" s="581"/>
      <c r="X44" s="581"/>
      <c r="Y44" s="581"/>
      <c r="Z44" s="581"/>
      <c r="AA44" s="581"/>
      <c r="AB44" s="581"/>
      <c r="AC44" s="581"/>
      <c r="AD44" s="581"/>
      <c r="AE44" s="581"/>
      <c r="AF44" s="581"/>
      <c r="AG44" s="581"/>
      <c r="AH44" s="581"/>
    </row>
    <row r="45" spans="1:34" ht="17.5">
      <c r="A45" s="977" t="s">
        <v>2216</v>
      </c>
      <c r="B45" s="1816"/>
      <c r="C45" s="1210"/>
      <c r="D45" s="1210"/>
      <c r="E45" s="1047"/>
      <c r="F45" s="1817"/>
      <c r="G45" s="581"/>
      <c r="H45" s="581"/>
      <c r="I45" s="581"/>
      <c r="J45" s="581"/>
      <c r="K45" s="581"/>
      <c r="L45" s="581"/>
      <c r="M45" s="581"/>
      <c r="N45" s="581"/>
      <c r="O45" s="581"/>
      <c r="P45" s="581"/>
      <c r="Q45" s="581"/>
      <c r="R45" s="581"/>
      <c r="S45" s="581"/>
      <c r="T45" s="581"/>
      <c r="U45" s="581"/>
      <c r="V45" s="581"/>
      <c r="W45" s="581"/>
      <c r="X45" s="581"/>
      <c r="Y45" s="581"/>
      <c r="Z45" s="581"/>
      <c r="AA45" s="581"/>
      <c r="AB45" s="581"/>
      <c r="AC45" s="581"/>
      <c r="AD45" s="581"/>
      <c r="AE45" s="581"/>
      <c r="AF45" s="581"/>
      <c r="AG45" s="581"/>
      <c r="AH45" s="581"/>
    </row>
    <row r="46" spans="1:34" ht="17.5">
      <c r="A46" s="977" t="s">
        <v>2218</v>
      </c>
      <c r="B46" s="1816"/>
      <c r="C46" s="1210"/>
      <c r="D46" s="1210"/>
      <c r="E46" s="1047"/>
      <c r="F46" s="1817"/>
      <c r="G46" s="581"/>
      <c r="H46" s="581"/>
      <c r="I46" s="581"/>
      <c r="J46" s="581"/>
      <c r="K46" s="581"/>
      <c r="L46" s="581"/>
      <c r="M46" s="581"/>
      <c r="N46" s="581"/>
      <c r="O46" s="581"/>
      <c r="P46" s="581"/>
      <c r="Q46" s="581"/>
      <c r="R46" s="581"/>
      <c r="S46" s="581"/>
      <c r="T46" s="581"/>
      <c r="U46" s="581"/>
      <c r="V46" s="581"/>
      <c r="W46" s="581"/>
      <c r="X46" s="581"/>
      <c r="Y46" s="581"/>
      <c r="Z46" s="581"/>
      <c r="AA46" s="581"/>
      <c r="AB46" s="581"/>
      <c r="AC46" s="581"/>
      <c r="AD46" s="581"/>
      <c r="AE46" s="581"/>
      <c r="AF46" s="581"/>
      <c r="AG46" s="581"/>
      <c r="AH46" s="581"/>
    </row>
    <row r="47" spans="1:34" ht="17.5">
      <c r="A47" s="977" t="s">
        <v>2220</v>
      </c>
      <c r="B47" s="1816"/>
      <c r="C47" s="1210"/>
      <c r="D47" s="1210"/>
      <c r="E47" s="1047"/>
      <c r="F47" s="1817"/>
      <c r="G47" s="581"/>
      <c r="H47" s="581"/>
      <c r="I47" s="581"/>
      <c r="J47" s="581"/>
      <c r="K47" s="581"/>
      <c r="L47" s="581"/>
      <c r="M47" s="581"/>
      <c r="N47" s="581"/>
      <c r="O47" s="581"/>
      <c r="P47" s="581"/>
      <c r="Q47" s="581"/>
      <c r="R47" s="581"/>
      <c r="S47" s="581"/>
      <c r="T47" s="581"/>
      <c r="U47" s="581"/>
      <c r="V47" s="581"/>
      <c r="W47" s="581"/>
      <c r="X47" s="581"/>
      <c r="Y47" s="581"/>
      <c r="Z47" s="581"/>
      <c r="AA47" s="581"/>
      <c r="AB47" s="581"/>
      <c r="AC47" s="581"/>
      <c r="AD47" s="581"/>
      <c r="AE47" s="581"/>
      <c r="AF47" s="581"/>
      <c r="AG47" s="581"/>
      <c r="AH47" s="581"/>
    </row>
    <row r="48" spans="1:34" ht="17.5">
      <c r="A48" s="977" t="s">
        <v>2223</v>
      </c>
      <c r="B48" s="1816"/>
      <c r="C48" s="1210"/>
      <c r="D48" s="1210"/>
      <c r="E48" s="1047"/>
      <c r="F48" s="1817"/>
      <c r="G48" s="581"/>
      <c r="H48" s="581"/>
      <c r="I48" s="581"/>
      <c r="J48" s="581"/>
      <c r="K48" s="581"/>
      <c r="L48" s="581"/>
      <c r="M48" s="581"/>
      <c r="N48" s="581"/>
      <c r="O48" s="581"/>
      <c r="P48" s="581"/>
      <c r="Q48" s="581"/>
      <c r="R48" s="581"/>
      <c r="S48" s="581"/>
      <c r="T48" s="581"/>
      <c r="U48" s="581"/>
      <c r="V48" s="581"/>
      <c r="W48" s="581"/>
      <c r="X48" s="581"/>
      <c r="Y48" s="581"/>
      <c r="Z48" s="581"/>
      <c r="AA48" s="581"/>
      <c r="AB48" s="581"/>
      <c r="AC48" s="581"/>
      <c r="AD48" s="581"/>
      <c r="AE48" s="581"/>
      <c r="AF48" s="581"/>
      <c r="AG48" s="581"/>
      <c r="AH48" s="581"/>
    </row>
    <row r="49" spans="1:34" ht="17.5">
      <c r="A49" s="977" t="s">
        <v>2577</v>
      </c>
      <c r="B49" s="1816"/>
      <c r="C49" s="1210"/>
      <c r="D49" s="1210"/>
      <c r="E49" s="1047"/>
      <c r="F49" s="1817"/>
      <c r="G49" s="581"/>
      <c r="H49" s="581"/>
      <c r="I49" s="581"/>
      <c r="J49" s="581"/>
      <c r="K49" s="581"/>
      <c r="L49" s="581"/>
      <c r="M49" s="581"/>
      <c r="N49" s="581"/>
      <c r="O49" s="581"/>
      <c r="P49" s="581"/>
      <c r="Q49" s="581"/>
      <c r="R49" s="581"/>
      <c r="S49" s="581"/>
      <c r="T49" s="581"/>
      <c r="U49" s="581"/>
      <c r="V49" s="581"/>
      <c r="W49" s="581"/>
      <c r="X49" s="581"/>
      <c r="Y49" s="581"/>
      <c r="Z49" s="581"/>
      <c r="AA49" s="581"/>
      <c r="AB49" s="581"/>
      <c r="AC49" s="581"/>
      <c r="AD49" s="581"/>
      <c r="AE49" s="581"/>
      <c r="AF49" s="581"/>
      <c r="AG49" s="581"/>
      <c r="AH49" s="581"/>
    </row>
    <row r="50" spans="1:34" ht="17.5">
      <c r="A50" s="977" t="s">
        <v>2580</v>
      </c>
      <c r="B50" s="1816"/>
      <c r="C50" s="1210"/>
      <c r="D50" s="1210"/>
      <c r="E50" s="1047"/>
      <c r="F50" s="1817"/>
      <c r="G50" s="581"/>
      <c r="H50" s="581"/>
      <c r="I50" s="581"/>
      <c r="J50" s="581"/>
      <c r="K50" s="581"/>
      <c r="L50" s="581"/>
      <c r="M50" s="581"/>
      <c r="N50" s="581"/>
      <c r="O50" s="581"/>
      <c r="P50" s="581"/>
      <c r="Q50" s="581"/>
      <c r="R50" s="581"/>
      <c r="S50" s="581"/>
      <c r="T50" s="581"/>
      <c r="U50" s="581"/>
      <c r="V50" s="581"/>
      <c r="W50" s="581"/>
      <c r="X50" s="581"/>
      <c r="Y50" s="581"/>
      <c r="Z50" s="581"/>
      <c r="AA50" s="581"/>
      <c r="AB50" s="581"/>
      <c r="AC50" s="581"/>
      <c r="AD50" s="581"/>
      <c r="AE50" s="581"/>
      <c r="AF50" s="581"/>
      <c r="AG50" s="581"/>
      <c r="AH50" s="581"/>
    </row>
    <row r="51" spans="1:34" ht="17.5">
      <c r="A51" s="977" t="s">
        <v>2583</v>
      </c>
      <c r="B51" s="1816"/>
      <c r="C51" s="1210"/>
      <c r="D51" s="1210"/>
      <c r="E51" s="1047"/>
      <c r="F51" s="1817"/>
      <c r="G51" s="581"/>
      <c r="H51" s="581"/>
      <c r="I51" s="581"/>
      <c r="J51" s="581"/>
      <c r="K51" s="581"/>
      <c r="L51" s="581"/>
      <c r="M51" s="581"/>
      <c r="N51" s="581"/>
      <c r="O51" s="581"/>
      <c r="P51" s="581"/>
      <c r="Q51" s="581"/>
      <c r="R51" s="581"/>
      <c r="S51" s="581"/>
      <c r="T51" s="581"/>
      <c r="U51" s="581"/>
      <c r="V51" s="581"/>
      <c r="W51" s="581"/>
      <c r="X51" s="581"/>
      <c r="Y51" s="581"/>
      <c r="Z51" s="581"/>
      <c r="AA51" s="581"/>
      <c r="AB51" s="581"/>
      <c r="AC51" s="581"/>
      <c r="AD51" s="581"/>
      <c r="AE51" s="581"/>
      <c r="AF51" s="581"/>
      <c r="AG51" s="581"/>
      <c r="AH51" s="581"/>
    </row>
    <row r="52" spans="1:34" ht="17.5">
      <c r="A52" s="977" t="s">
        <v>2587</v>
      </c>
      <c r="B52" s="1816"/>
      <c r="C52" s="1210"/>
      <c r="D52" s="1210"/>
      <c r="E52" s="1047"/>
      <c r="F52" s="1817"/>
      <c r="G52" s="581"/>
      <c r="H52" s="581"/>
      <c r="I52" s="581"/>
      <c r="J52" s="581"/>
      <c r="K52" s="581"/>
      <c r="L52" s="581"/>
      <c r="M52" s="581"/>
      <c r="N52" s="581"/>
      <c r="O52" s="581"/>
      <c r="P52" s="581"/>
      <c r="Q52" s="581"/>
      <c r="R52" s="581"/>
      <c r="S52" s="581"/>
      <c r="T52" s="581"/>
      <c r="U52" s="581"/>
      <c r="V52" s="581"/>
      <c r="W52" s="581"/>
      <c r="X52" s="581"/>
      <c r="Y52" s="581"/>
      <c r="Z52" s="581"/>
      <c r="AA52" s="581"/>
      <c r="AB52" s="581"/>
      <c r="AC52" s="581"/>
      <c r="AD52" s="581"/>
      <c r="AE52" s="581"/>
      <c r="AF52" s="581"/>
      <c r="AG52" s="581"/>
      <c r="AH52" s="581"/>
    </row>
    <row r="53" spans="1:34" ht="17.5">
      <c r="A53" s="977" t="s">
        <v>2590</v>
      </c>
      <c r="B53" s="1818"/>
      <c r="C53" s="1819"/>
      <c r="D53" s="1820"/>
      <c r="E53" s="1047"/>
      <c r="F53" s="1817"/>
      <c r="G53" s="581"/>
      <c r="H53" s="581"/>
      <c r="I53" s="581"/>
      <c r="J53" s="581"/>
      <c r="K53" s="581"/>
      <c r="L53" s="581"/>
      <c r="M53" s="581"/>
      <c r="N53" s="581"/>
      <c r="O53" s="581"/>
      <c r="P53" s="581"/>
      <c r="Q53" s="581"/>
      <c r="R53" s="581"/>
      <c r="S53" s="581"/>
      <c r="T53" s="581"/>
      <c r="U53" s="581"/>
      <c r="V53" s="581"/>
      <c r="W53" s="581"/>
      <c r="X53" s="581"/>
      <c r="Y53" s="581"/>
      <c r="Z53" s="581"/>
      <c r="AA53" s="581"/>
      <c r="AB53" s="581"/>
      <c r="AC53" s="581"/>
      <c r="AD53" s="581"/>
      <c r="AE53" s="581"/>
      <c r="AF53" s="581"/>
      <c r="AG53" s="581"/>
      <c r="AH53" s="581"/>
    </row>
    <row r="54" spans="1:34" ht="18.5" thickBot="1">
      <c r="A54" s="999"/>
      <c r="B54" s="1765"/>
      <c r="C54" s="988"/>
      <c r="D54" s="988"/>
      <c r="E54" s="699"/>
      <c r="F54" s="1766"/>
      <c r="G54" s="581"/>
      <c r="H54" s="581"/>
      <c r="I54" s="581"/>
      <c r="J54" s="581"/>
      <c r="K54" s="581"/>
      <c r="L54" s="581"/>
      <c r="M54" s="581"/>
      <c r="N54" s="581"/>
      <c r="O54" s="581"/>
      <c r="P54" s="581"/>
      <c r="Q54" s="581"/>
      <c r="R54" s="581"/>
      <c r="S54" s="581"/>
      <c r="T54" s="581"/>
      <c r="U54" s="581"/>
      <c r="V54" s="581"/>
      <c r="W54" s="581"/>
      <c r="X54" s="581"/>
      <c r="Y54" s="581"/>
      <c r="Z54" s="581"/>
      <c r="AA54" s="581"/>
      <c r="AB54" s="581"/>
      <c r="AC54" s="581"/>
      <c r="AD54" s="581"/>
      <c r="AE54" s="581"/>
      <c r="AF54" s="581"/>
      <c r="AG54" s="581"/>
      <c r="AH54" s="581"/>
    </row>
    <row r="55" spans="1:34" ht="17.5">
      <c r="A55" s="1001" t="s">
        <v>2557</v>
      </c>
      <c r="B55" s="581"/>
      <c r="C55" s="581"/>
      <c r="D55" s="581"/>
      <c r="E55" s="581"/>
      <c r="F55" s="581"/>
      <c r="G55" s="581"/>
      <c r="H55" s="581"/>
      <c r="I55" s="581"/>
      <c r="J55" s="581"/>
      <c r="K55" s="581"/>
      <c r="L55" s="581"/>
      <c r="M55" s="581"/>
      <c r="N55" s="581"/>
      <c r="O55" s="581"/>
      <c r="P55" s="581"/>
      <c r="Q55" s="581"/>
      <c r="R55" s="581"/>
      <c r="S55" s="581"/>
      <c r="T55" s="581"/>
      <c r="U55" s="581"/>
      <c r="V55" s="581"/>
      <c r="W55" s="581"/>
      <c r="X55" s="581"/>
      <c r="Y55" s="581"/>
      <c r="Z55" s="581"/>
      <c r="AA55" s="581"/>
      <c r="AB55" s="581"/>
      <c r="AC55" s="581"/>
      <c r="AD55" s="581"/>
      <c r="AE55" s="581"/>
      <c r="AF55" s="581"/>
      <c r="AG55" s="581"/>
      <c r="AH55" s="581"/>
    </row>
    <row r="56" spans="1:34" ht="17.5">
      <c r="A56" s="666">
        <v>72</v>
      </c>
      <c r="B56" s="666"/>
      <c r="C56" s="666"/>
      <c r="D56" s="666"/>
      <c r="E56" s="666"/>
      <c r="F56" s="666"/>
      <c r="G56" s="581"/>
      <c r="H56" s="581"/>
      <c r="I56" s="581"/>
      <c r="J56" s="581"/>
      <c r="K56" s="581"/>
      <c r="L56" s="581"/>
      <c r="M56" s="581"/>
      <c r="N56" s="581"/>
      <c r="O56" s="581"/>
      <c r="P56" s="581"/>
      <c r="Q56" s="581"/>
      <c r="R56" s="581"/>
      <c r="S56" s="581"/>
      <c r="T56" s="581"/>
      <c r="U56" s="581"/>
      <c r="V56" s="581"/>
      <c r="W56" s="581"/>
      <c r="X56" s="581"/>
      <c r="Y56" s="581"/>
      <c r="Z56" s="581"/>
      <c r="AA56" s="581"/>
      <c r="AB56" s="581"/>
      <c r="AC56" s="581"/>
      <c r="AD56" s="581"/>
      <c r="AE56" s="581"/>
      <c r="AF56" s="581"/>
      <c r="AG56" s="581"/>
      <c r="AH56" s="581"/>
    </row>
    <row r="57" spans="1:34" ht="17.5">
      <c r="A57" s="666"/>
      <c r="B57" s="666"/>
      <c r="C57" s="666"/>
      <c r="D57" s="666"/>
      <c r="E57" s="666"/>
      <c r="F57" s="666"/>
      <c r="G57" s="581"/>
      <c r="H57" s="581"/>
      <c r="I57" s="581"/>
      <c r="J57" s="581"/>
      <c r="K57" s="581"/>
      <c r="L57" s="581"/>
      <c r="M57" s="581"/>
      <c r="N57" s="581"/>
      <c r="O57" s="581"/>
      <c r="P57" s="581"/>
      <c r="Q57" s="581"/>
      <c r="R57" s="581"/>
      <c r="S57" s="581"/>
      <c r="T57" s="581"/>
      <c r="U57" s="581"/>
      <c r="V57" s="581"/>
      <c r="W57" s="581"/>
      <c r="X57" s="581"/>
      <c r="Y57" s="581"/>
      <c r="Z57" s="581"/>
      <c r="AA57" s="581"/>
      <c r="AB57" s="581"/>
      <c r="AC57" s="581"/>
      <c r="AD57" s="581"/>
      <c r="AE57" s="581"/>
      <c r="AF57" s="581"/>
      <c r="AG57" s="581"/>
      <c r="AH57" s="581"/>
    </row>
  </sheetData>
  <printOptions horizontalCentered="1"/>
  <pageMargins left="0.5" right="0.5" top="0.5" bottom="0.5" header="0.5" footer="0.5"/>
  <pageSetup scale="69" fitToHeight="4"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70"/>
  <sheetViews>
    <sheetView defaultGridColor="0" colorId="22" zoomScale="75" zoomScaleNormal="75" workbookViewId="0">
      <selection activeCell="V60" sqref="V60"/>
    </sheetView>
  </sheetViews>
  <sheetFormatPr defaultColWidth="9.84375" defaultRowHeight="15.5"/>
  <cols>
    <col min="1" max="1" width="2.84375" style="579" customWidth="1"/>
    <col min="2" max="2" width="6.84375" style="579" customWidth="1"/>
    <col min="3" max="3" width="1.84375" style="579" customWidth="1"/>
    <col min="4" max="4" width="8.84375" style="579" customWidth="1"/>
    <col min="5" max="5" width="30.84375" style="579" customWidth="1"/>
    <col min="6" max="7" width="5.84375" style="579" customWidth="1"/>
    <col min="8" max="8" width="30.84375" style="579" customWidth="1"/>
    <col min="9" max="9" width="1.84375" style="579" customWidth="1"/>
    <col min="10" max="10" width="18.84375" style="579" customWidth="1"/>
    <col min="11" max="16384" width="9.84375" style="579"/>
  </cols>
  <sheetData>
    <row r="1" spans="1:10" ht="16" thickBot="1">
      <c r="A1" s="1130" t="str">
        <f>'Data Sheet'!A54</f>
        <v>Annual Report of VERIZON NEW YORK INC.                                                                            For the period ending DECEMBER 31, 2021</v>
      </c>
      <c r="B1" s="566"/>
      <c r="C1" s="566"/>
      <c r="D1" s="566"/>
      <c r="E1" s="566"/>
      <c r="F1" s="566"/>
      <c r="G1" s="566"/>
      <c r="H1" s="566"/>
      <c r="I1" s="566"/>
      <c r="J1" s="566"/>
    </row>
    <row r="2" spans="1:10">
      <c r="A2" s="716"/>
      <c r="B2" s="717"/>
      <c r="C2" s="717"/>
      <c r="D2" s="717"/>
      <c r="E2" s="717"/>
      <c r="F2" s="717"/>
      <c r="G2" s="717"/>
      <c r="H2" s="717"/>
      <c r="I2" s="717"/>
      <c r="J2" s="728"/>
    </row>
    <row r="3" spans="1:10">
      <c r="A3" s="565"/>
      <c r="B3" s="566"/>
      <c r="C3" s="566"/>
      <c r="D3" s="566"/>
      <c r="E3" s="566"/>
      <c r="F3" s="566"/>
      <c r="G3" s="566"/>
      <c r="H3" s="566"/>
      <c r="I3" s="566"/>
      <c r="J3" s="567"/>
    </row>
    <row r="4" spans="1:10" ht="18">
      <c r="A4" s="565"/>
      <c r="B4" s="729" t="s">
        <v>2727</v>
      </c>
      <c r="C4" s="720"/>
      <c r="D4" s="720"/>
      <c r="E4" s="720"/>
      <c r="F4" s="720"/>
      <c r="G4" s="720"/>
      <c r="H4" s="720"/>
      <c r="I4" s="720"/>
      <c r="J4" s="721"/>
    </row>
    <row r="5" spans="1:10" ht="18">
      <c r="A5" s="565"/>
      <c r="B5" s="1179" t="s">
        <v>2728</v>
      </c>
      <c r="C5" s="1197"/>
      <c r="D5" s="1197"/>
      <c r="E5" s="1197"/>
      <c r="F5" s="1197"/>
      <c r="G5" s="1197"/>
      <c r="H5" s="1197"/>
      <c r="I5" s="1197"/>
      <c r="J5" s="1767"/>
    </row>
    <row r="6" spans="1:10" ht="18">
      <c r="A6" s="565"/>
      <c r="B6" s="1179"/>
      <c r="C6" s="720"/>
      <c r="D6" s="720"/>
      <c r="E6" s="720"/>
      <c r="F6" s="720"/>
      <c r="G6" s="720"/>
      <c r="H6" s="720"/>
      <c r="I6" s="720"/>
      <c r="J6" s="721"/>
    </row>
    <row r="7" spans="1:10">
      <c r="A7" s="565"/>
      <c r="B7" s="1196" t="s">
        <v>1998</v>
      </c>
      <c r="C7" s="568" t="s">
        <v>2729</v>
      </c>
      <c r="D7" s="566"/>
      <c r="E7" s="566"/>
      <c r="F7" s="566"/>
      <c r="G7" s="566"/>
      <c r="H7" s="566"/>
      <c r="I7" s="566"/>
      <c r="J7" s="567"/>
    </row>
    <row r="8" spans="1:10">
      <c r="A8" s="565"/>
      <c r="B8" s="566"/>
      <c r="C8" s="566" t="s">
        <v>2730</v>
      </c>
      <c r="D8" s="566"/>
      <c r="E8" s="566"/>
      <c r="F8" s="566"/>
      <c r="G8" s="566"/>
      <c r="H8" s="566"/>
      <c r="I8" s="566"/>
      <c r="J8" s="567"/>
    </row>
    <row r="9" spans="1:10">
      <c r="A9" s="565"/>
      <c r="B9" s="566"/>
      <c r="C9" s="566" t="s">
        <v>2731</v>
      </c>
      <c r="D9" s="566"/>
      <c r="E9" s="566"/>
      <c r="F9" s="566"/>
      <c r="G9" s="566"/>
      <c r="H9" s="566"/>
      <c r="I9" s="566"/>
      <c r="J9" s="567"/>
    </row>
    <row r="10" spans="1:10">
      <c r="A10" s="565"/>
      <c r="B10" s="566"/>
      <c r="C10" s="566" t="s">
        <v>2732</v>
      </c>
      <c r="D10" s="566"/>
      <c r="E10" s="566"/>
      <c r="F10" s="566"/>
      <c r="G10" s="566"/>
      <c r="H10" s="566"/>
      <c r="I10" s="566"/>
      <c r="J10" s="567"/>
    </row>
    <row r="11" spans="1:10">
      <c r="A11" s="565"/>
      <c r="B11" s="566"/>
      <c r="C11" s="566"/>
      <c r="D11" s="566"/>
      <c r="E11" s="566"/>
      <c r="F11" s="566"/>
      <c r="G11" s="566"/>
      <c r="H11" s="566"/>
      <c r="I11" s="566"/>
      <c r="J11" s="567"/>
    </row>
    <row r="12" spans="1:10">
      <c r="A12" s="565"/>
      <c r="B12" s="1196" t="s">
        <v>2012</v>
      </c>
      <c r="C12" s="566" t="s">
        <v>2733</v>
      </c>
      <c r="D12" s="566"/>
      <c r="E12" s="566"/>
      <c r="F12" s="566"/>
      <c r="G12" s="566"/>
      <c r="H12" s="566"/>
      <c r="I12" s="566"/>
      <c r="J12" s="567"/>
    </row>
    <row r="13" spans="1:10">
      <c r="A13" s="565"/>
      <c r="B13" s="566"/>
      <c r="C13" s="566" t="s">
        <v>2734</v>
      </c>
      <c r="D13" s="566"/>
      <c r="E13" s="566"/>
      <c r="F13" s="566"/>
      <c r="G13" s="566"/>
      <c r="H13" s="566"/>
      <c r="I13" s="566"/>
      <c r="J13" s="567"/>
    </row>
    <row r="14" spans="1:10">
      <c r="A14" s="565"/>
      <c r="B14" s="566"/>
      <c r="C14" s="566" t="s">
        <v>2735</v>
      </c>
      <c r="D14" s="566"/>
      <c r="E14" s="566"/>
      <c r="F14" s="566"/>
      <c r="G14" s="566"/>
      <c r="H14" s="566"/>
      <c r="I14" s="566"/>
      <c r="J14" s="567"/>
    </row>
    <row r="15" spans="1:10">
      <c r="A15" s="565"/>
      <c r="B15" s="566"/>
      <c r="C15" s="566" t="s">
        <v>2736</v>
      </c>
      <c r="D15" s="566"/>
      <c r="E15" s="566"/>
      <c r="F15" s="566"/>
      <c r="G15" s="566"/>
      <c r="H15" s="566"/>
      <c r="I15" s="566"/>
      <c r="J15" s="567"/>
    </row>
    <row r="16" spans="1:10">
      <c r="A16" s="565"/>
      <c r="B16" s="566"/>
      <c r="C16" s="566" t="s">
        <v>2737</v>
      </c>
      <c r="D16" s="566"/>
      <c r="E16" s="566"/>
      <c r="F16" s="566"/>
      <c r="G16" s="566"/>
      <c r="H16" s="566"/>
      <c r="I16" s="566"/>
      <c r="J16" s="567"/>
    </row>
    <row r="17" spans="1:10">
      <c r="A17" s="723"/>
      <c r="B17" s="724"/>
      <c r="C17" s="724"/>
      <c r="D17" s="724"/>
      <c r="E17" s="724"/>
      <c r="F17" s="724"/>
      <c r="G17" s="724"/>
      <c r="H17" s="724"/>
      <c r="I17" s="724"/>
      <c r="J17" s="725"/>
    </row>
    <row r="18" spans="1:10">
      <c r="A18" s="565"/>
      <c r="B18" s="771" t="s">
        <v>35</v>
      </c>
      <c r="C18" s="770"/>
      <c r="D18" s="1197" t="s">
        <v>1015</v>
      </c>
      <c r="E18" s="720"/>
      <c r="F18" s="720"/>
      <c r="G18" s="720"/>
      <c r="H18" s="720"/>
      <c r="I18" s="1217"/>
      <c r="J18" s="1188" t="s">
        <v>1859</v>
      </c>
    </row>
    <row r="19" spans="1:10">
      <c r="A19" s="565"/>
      <c r="B19" s="771" t="s">
        <v>47</v>
      </c>
      <c r="C19" s="770"/>
      <c r="D19" s="1197" t="s">
        <v>462</v>
      </c>
      <c r="E19" s="720"/>
      <c r="F19" s="720"/>
      <c r="G19" s="720"/>
      <c r="H19" s="720"/>
      <c r="I19" s="1217"/>
      <c r="J19" s="1188" t="s">
        <v>463</v>
      </c>
    </row>
    <row r="20" spans="1:10">
      <c r="A20" s="723"/>
      <c r="B20" s="724"/>
      <c r="C20" s="1191"/>
      <c r="D20" s="724"/>
      <c r="E20" s="724"/>
      <c r="F20" s="724"/>
      <c r="G20" s="724"/>
      <c r="H20" s="724"/>
      <c r="I20" s="1465"/>
      <c r="J20" s="725"/>
    </row>
    <row r="21" spans="1:10">
      <c r="A21" s="565"/>
      <c r="B21" s="566"/>
      <c r="C21" s="770"/>
      <c r="D21" s="566"/>
      <c r="E21" s="566"/>
      <c r="F21" s="566"/>
      <c r="G21" s="566"/>
      <c r="H21" s="566"/>
      <c r="I21" s="1217"/>
      <c r="J21" s="567"/>
    </row>
    <row r="22" spans="1:10">
      <c r="A22" s="565"/>
      <c r="B22" s="771" t="s">
        <v>466</v>
      </c>
      <c r="C22" s="770"/>
      <c r="D22" s="566" t="s">
        <v>2738</v>
      </c>
      <c r="E22" s="566"/>
      <c r="F22" s="566"/>
      <c r="G22" s="566"/>
      <c r="H22" s="566"/>
      <c r="I22" s="1217"/>
      <c r="J22" s="901">
        <v>-762707418.35000205</v>
      </c>
    </row>
    <row r="23" spans="1:10">
      <c r="A23" s="565"/>
      <c r="B23" s="566"/>
      <c r="C23" s="770"/>
      <c r="D23" s="566" t="s">
        <v>2739</v>
      </c>
      <c r="E23" s="566"/>
      <c r="F23" s="566"/>
      <c r="G23" s="566"/>
      <c r="H23" s="566"/>
      <c r="I23" s="1217"/>
      <c r="J23" s="916"/>
    </row>
    <row r="24" spans="1:10">
      <c r="A24" s="565"/>
      <c r="B24" s="771" t="s">
        <v>955</v>
      </c>
      <c r="C24" s="770"/>
      <c r="E24" s="848"/>
      <c r="F24" s="848"/>
      <c r="G24" s="848"/>
      <c r="H24" s="848"/>
      <c r="I24" s="1217"/>
      <c r="J24" s="899"/>
    </row>
    <row r="25" spans="1:10">
      <c r="A25" s="565"/>
      <c r="B25" s="771" t="s">
        <v>1195</v>
      </c>
      <c r="C25" s="770"/>
      <c r="D25" s="848">
        <v>7210</v>
      </c>
      <c r="E25" s="848"/>
      <c r="F25" s="848"/>
      <c r="G25" s="848"/>
      <c r="H25" s="848"/>
      <c r="I25" s="1217"/>
      <c r="J25" s="899">
        <v>0</v>
      </c>
    </row>
    <row r="26" spans="1:10">
      <c r="A26" s="565"/>
      <c r="B26" s="771" t="s">
        <v>70</v>
      </c>
      <c r="C26" s="770"/>
      <c r="D26" s="848">
        <v>7220</v>
      </c>
      <c r="E26" s="848"/>
      <c r="F26" s="848"/>
      <c r="G26" s="848"/>
      <c r="H26" s="848"/>
      <c r="I26" s="1217"/>
      <c r="J26" s="899">
        <v>-451742659</v>
      </c>
    </row>
    <row r="27" spans="1:10">
      <c r="A27" s="565"/>
      <c r="B27" s="771" t="s">
        <v>71</v>
      </c>
      <c r="C27" s="770"/>
      <c r="D27" s="848">
        <v>7230</v>
      </c>
      <c r="E27" s="848"/>
      <c r="F27" s="848"/>
      <c r="G27" s="848"/>
      <c r="H27" s="848"/>
      <c r="I27" s="1217"/>
      <c r="J27" s="899">
        <v>350623</v>
      </c>
    </row>
    <row r="28" spans="1:10">
      <c r="A28" s="565"/>
      <c r="B28" s="771" t="s">
        <v>474</v>
      </c>
      <c r="C28" s="770"/>
      <c r="D28" s="848">
        <v>7250</v>
      </c>
      <c r="I28" s="1217"/>
      <c r="J28" s="899">
        <v>238067425.62000063</v>
      </c>
    </row>
    <row r="29" spans="1:10">
      <c r="A29" s="565"/>
      <c r="B29" s="771" t="s">
        <v>477</v>
      </c>
      <c r="C29" s="770"/>
      <c r="D29" s="848">
        <v>7420</v>
      </c>
      <c r="E29" s="848"/>
      <c r="F29" s="848"/>
      <c r="G29" s="848"/>
      <c r="H29" s="848"/>
      <c r="I29" s="1217"/>
      <c r="J29" s="899">
        <v>19425217</v>
      </c>
    </row>
    <row r="30" spans="1:10">
      <c r="A30" s="565"/>
      <c r="B30" s="771" t="s">
        <v>2204</v>
      </c>
      <c r="C30" s="770"/>
      <c r="D30" s="848">
        <v>7430</v>
      </c>
      <c r="E30" s="848"/>
      <c r="F30" s="848"/>
      <c r="G30" s="848"/>
      <c r="H30" s="848"/>
      <c r="I30" s="1217"/>
      <c r="J30" s="899">
        <v>-64401154</v>
      </c>
    </row>
    <row r="31" spans="1:10">
      <c r="A31" s="565"/>
      <c r="B31" s="771" t="s">
        <v>335</v>
      </c>
      <c r="C31" s="770"/>
      <c r="D31" s="848">
        <v>7450</v>
      </c>
      <c r="E31" s="848"/>
      <c r="F31" s="848"/>
      <c r="G31" s="848"/>
      <c r="H31" s="848"/>
      <c r="I31" s="1217"/>
      <c r="J31" s="899">
        <v>27897830.799999997</v>
      </c>
    </row>
    <row r="32" spans="1:10">
      <c r="A32" s="565"/>
      <c r="B32" s="771" t="s">
        <v>72</v>
      </c>
      <c r="C32" s="770"/>
      <c r="D32" s="848">
        <v>7630</v>
      </c>
      <c r="E32" s="848"/>
      <c r="F32" s="848"/>
      <c r="G32" s="848"/>
      <c r="H32" s="848"/>
      <c r="I32" s="1217"/>
      <c r="J32" s="899">
        <v>0</v>
      </c>
    </row>
    <row r="33" spans="1:10">
      <c r="A33" s="565"/>
      <c r="B33" s="771" t="s">
        <v>73</v>
      </c>
      <c r="C33" s="770"/>
      <c r="D33" s="566"/>
      <c r="E33" s="566"/>
      <c r="F33" s="566"/>
      <c r="G33" s="566"/>
      <c r="H33" s="566"/>
      <c r="I33" s="1217"/>
      <c r="J33" s="899"/>
    </row>
    <row r="34" spans="1:10">
      <c r="A34" s="565"/>
      <c r="B34" s="771" t="s">
        <v>74</v>
      </c>
      <c r="C34" s="770"/>
      <c r="D34" s="848"/>
      <c r="E34" s="848"/>
      <c r="F34" s="848"/>
      <c r="G34" s="848"/>
      <c r="H34" s="848"/>
      <c r="I34" s="1217"/>
      <c r="J34" s="899"/>
    </row>
    <row r="35" spans="1:10">
      <c r="A35" s="565"/>
      <c r="B35" s="771" t="s">
        <v>75</v>
      </c>
      <c r="C35" s="770"/>
      <c r="D35" s="848"/>
      <c r="E35" s="848"/>
      <c r="F35" s="848"/>
      <c r="G35" s="848"/>
      <c r="H35" s="848"/>
      <c r="I35" s="1217"/>
      <c r="J35" s="899"/>
    </row>
    <row r="36" spans="1:10">
      <c r="A36" s="565"/>
      <c r="B36" s="771" t="s">
        <v>76</v>
      </c>
      <c r="C36" s="770"/>
      <c r="D36" s="848"/>
      <c r="E36" s="848"/>
      <c r="F36" s="848"/>
      <c r="G36" s="848"/>
      <c r="H36" s="848"/>
      <c r="I36" s="1217"/>
      <c r="J36" s="899"/>
    </row>
    <row r="37" spans="1:10">
      <c r="A37" s="565"/>
      <c r="B37" s="566"/>
      <c r="C37" s="770"/>
      <c r="D37" s="566" t="s">
        <v>2740</v>
      </c>
      <c r="E37" s="566"/>
      <c r="F37" s="566"/>
      <c r="G37" s="566"/>
      <c r="H37" s="566"/>
      <c r="I37" s="1217"/>
      <c r="J37" s="899"/>
    </row>
    <row r="38" spans="1:10">
      <c r="A38" s="565"/>
      <c r="B38" s="566"/>
      <c r="C38" s="770"/>
      <c r="D38" s="566" t="s">
        <v>2741</v>
      </c>
      <c r="E38" s="566"/>
      <c r="F38" s="566"/>
      <c r="G38" s="566"/>
      <c r="H38" s="566"/>
      <c r="I38" s="1217"/>
      <c r="J38" s="1188" t="s">
        <v>2742</v>
      </c>
    </row>
    <row r="39" spans="1:10">
      <c r="A39" s="565"/>
      <c r="B39" s="566"/>
      <c r="C39" s="770"/>
      <c r="D39" s="566"/>
      <c r="E39" s="566"/>
      <c r="F39" s="566"/>
      <c r="G39" s="566"/>
      <c r="H39" s="566"/>
      <c r="I39" s="1217"/>
      <c r="J39" s="567"/>
    </row>
    <row r="40" spans="1:10">
      <c r="A40" s="565"/>
      <c r="B40" s="771" t="s">
        <v>77</v>
      </c>
      <c r="C40" s="770"/>
      <c r="D40" s="566" t="s">
        <v>2743</v>
      </c>
      <c r="E40" s="566"/>
      <c r="F40" s="566"/>
      <c r="G40" s="566"/>
      <c r="H40" s="566"/>
      <c r="I40" s="1217"/>
      <c r="J40" s="1188" t="s">
        <v>2742</v>
      </c>
    </row>
    <row r="41" spans="1:10">
      <c r="A41" s="565"/>
      <c r="B41" s="771" t="s">
        <v>78</v>
      </c>
      <c r="C41" s="770"/>
      <c r="D41" s="848"/>
      <c r="E41" s="848" t="s">
        <v>2970</v>
      </c>
      <c r="F41" s="848"/>
      <c r="G41" s="848"/>
      <c r="H41" s="848"/>
      <c r="I41" s="1217"/>
      <c r="J41" s="857"/>
    </row>
    <row r="42" spans="1:10">
      <c r="A42" s="565"/>
      <c r="B42" s="771" t="s">
        <v>79</v>
      </c>
      <c r="C42" s="770"/>
      <c r="D42" s="848"/>
      <c r="E42" s="848"/>
      <c r="F42" s="848"/>
      <c r="G42" s="848"/>
      <c r="H42" s="848"/>
      <c r="I42" s="1217"/>
      <c r="J42" s="899"/>
    </row>
    <row r="43" spans="1:10">
      <c r="A43" s="565"/>
      <c r="B43" s="771" t="s">
        <v>80</v>
      </c>
      <c r="C43" s="770"/>
      <c r="D43" s="848"/>
      <c r="E43" s="848" t="s">
        <v>2971</v>
      </c>
      <c r="F43" s="848"/>
      <c r="G43" s="848"/>
      <c r="H43" s="848"/>
      <c r="I43" s="1217"/>
      <c r="J43" s="902">
        <v>380864</v>
      </c>
    </row>
    <row r="44" spans="1:10">
      <c r="A44" s="565"/>
      <c r="B44" s="771" t="s">
        <v>81</v>
      </c>
      <c r="C44" s="770"/>
      <c r="D44" s="848"/>
      <c r="E44" s="848"/>
      <c r="F44" s="848"/>
      <c r="G44" s="848"/>
      <c r="H44" s="848"/>
      <c r="I44" s="1217"/>
      <c r="J44" s="902"/>
    </row>
    <row r="45" spans="1:10">
      <c r="A45" s="565"/>
      <c r="B45" s="771" t="s">
        <v>82</v>
      </c>
      <c r="C45" s="770"/>
      <c r="D45" s="848"/>
      <c r="E45" s="848" t="s">
        <v>2972</v>
      </c>
      <c r="F45" s="848"/>
      <c r="G45" s="848"/>
      <c r="H45" s="848"/>
      <c r="I45" s="1217"/>
      <c r="J45" s="902">
        <v>14048375</v>
      </c>
    </row>
    <row r="46" spans="1:10">
      <c r="A46" s="565"/>
      <c r="B46" s="771" t="s">
        <v>83</v>
      </c>
      <c r="C46" s="770"/>
      <c r="D46" s="848"/>
      <c r="E46" s="848" t="s">
        <v>3660</v>
      </c>
      <c r="F46" s="848"/>
      <c r="G46" s="848"/>
      <c r="H46" s="848"/>
      <c r="I46" s="1217"/>
      <c r="J46" s="899">
        <v>6</v>
      </c>
    </row>
    <row r="47" spans="1:10">
      <c r="A47" s="565"/>
      <c r="B47" s="771" t="s">
        <v>84</v>
      </c>
      <c r="C47" s="770"/>
      <c r="D47" s="848"/>
      <c r="E47" s="848"/>
      <c r="F47" s="848"/>
      <c r="G47" s="848"/>
      <c r="H47" s="848"/>
      <c r="I47" s="1217"/>
      <c r="J47" s="899"/>
    </row>
    <row r="48" spans="1:10">
      <c r="A48" s="565"/>
      <c r="B48" s="771" t="s">
        <v>85</v>
      </c>
      <c r="C48" s="770"/>
      <c r="D48" s="848"/>
      <c r="E48" s="848"/>
      <c r="F48" s="848"/>
      <c r="G48" s="848"/>
      <c r="H48" s="848"/>
      <c r="I48" s="1217"/>
      <c r="J48" s="899"/>
    </row>
    <row r="49" spans="1:10">
      <c r="A49" s="565"/>
      <c r="B49" s="771" t="s">
        <v>86</v>
      </c>
      <c r="C49" s="770"/>
      <c r="D49" s="590" t="s">
        <v>2744</v>
      </c>
      <c r="E49" s="566"/>
      <c r="F49" s="566"/>
      <c r="G49" s="566"/>
      <c r="H49" s="566"/>
      <c r="I49" s="1217"/>
      <c r="J49" s="1188" t="s">
        <v>2742</v>
      </c>
    </row>
    <row r="50" spans="1:10">
      <c r="A50" s="565"/>
      <c r="B50" s="771" t="s">
        <v>87</v>
      </c>
      <c r="C50" s="770"/>
      <c r="D50" s="848"/>
      <c r="E50" s="848" t="s">
        <v>2973</v>
      </c>
      <c r="F50" s="848"/>
      <c r="G50" s="848"/>
      <c r="H50" s="848"/>
      <c r="I50" s="1217"/>
      <c r="J50" s="1205">
        <v>0</v>
      </c>
    </row>
    <row r="51" spans="1:10">
      <c r="A51" s="565"/>
      <c r="B51" s="771" t="s">
        <v>2216</v>
      </c>
      <c r="C51" s="770"/>
      <c r="D51" s="848"/>
      <c r="E51" s="848" t="s">
        <v>2974</v>
      </c>
      <c r="F51" s="848"/>
      <c r="G51" s="848"/>
      <c r="H51" s="848"/>
      <c r="I51" s="1217"/>
      <c r="J51" s="901">
        <v>0</v>
      </c>
    </row>
    <row r="52" spans="1:10">
      <c r="A52" s="565"/>
      <c r="B52" s="771" t="s">
        <v>2218</v>
      </c>
      <c r="C52" s="770"/>
      <c r="D52" s="848"/>
      <c r="E52" s="848" t="s">
        <v>3309</v>
      </c>
      <c r="F52" s="848"/>
      <c r="G52" s="848"/>
      <c r="H52" s="848"/>
      <c r="I52" s="1217"/>
      <c r="J52" s="901">
        <v>54987</v>
      </c>
    </row>
    <row r="53" spans="1:10">
      <c r="A53" s="565"/>
      <c r="B53" s="771" t="s">
        <v>2220</v>
      </c>
      <c r="C53" s="770"/>
      <c r="D53" s="848"/>
      <c r="E53" s="848"/>
      <c r="F53" s="848"/>
      <c r="G53" s="848"/>
      <c r="H53" s="848"/>
      <c r="I53" s="1217"/>
      <c r="J53" s="899"/>
    </row>
    <row r="54" spans="1:10">
      <c r="A54" s="565"/>
      <c r="B54" s="771" t="s">
        <v>2223</v>
      </c>
      <c r="C54" s="770"/>
      <c r="D54" s="848"/>
      <c r="E54" s="848"/>
      <c r="F54" s="848"/>
      <c r="G54" s="848"/>
      <c r="H54" s="848"/>
      <c r="I54" s="1217"/>
      <c r="J54" s="899"/>
    </row>
    <row r="55" spans="1:10">
      <c r="A55" s="565"/>
      <c r="B55" s="771" t="s">
        <v>2577</v>
      </c>
      <c r="C55" s="770"/>
      <c r="D55" s="848"/>
      <c r="E55" s="848"/>
      <c r="F55" s="848"/>
      <c r="G55" s="848"/>
      <c r="H55" s="848"/>
      <c r="I55" s="1217"/>
      <c r="J55" s="899"/>
    </row>
    <row r="56" spans="1:10">
      <c r="A56" s="565"/>
      <c r="B56" s="771" t="s">
        <v>2580</v>
      </c>
      <c r="C56" s="770"/>
      <c r="D56" s="848"/>
      <c r="E56" s="848"/>
      <c r="F56" s="848"/>
      <c r="G56" s="848"/>
      <c r="H56" s="848"/>
      <c r="I56" s="1217"/>
      <c r="J56" s="899"/>
    </row>
    <row r="57" spans="1:10">
      <c r="A57" s="565"/>
      <c r="B57" s="771" t="s">
        <v>2583</v>
      </c>
      <c r="C57" s="770"/>
      <c r="D57" s="848"/>
      <c r="E57" s="848"/>
      <c r="F57" s="848"/>
      <c r="G57" s="848"/>
      <c r="H57" s="848"/>
      <c r="I57" s="1217"/>
      <c r="J57" s="899"/>
    </row>
    <row r="58" spans="1:10">
      <c r="A58" s="565"/>
      <c r="B58" s="566"/>
      <c r="C58" s="770"/>
      <c r="D58" s="848"/>
      <c r="E58" s="848"/>
      <c r="F58" s="848"/>
      <c r="G58" s="848"/>
      <c r="H58" s="848"/>
      <c r="I58" s="1217"/>
      <c r="J58" s="1186"/>
    </row>
    <row r="59" spans="1:10">
      <c r="A59" s="565"/>
      <c r="B59" s="771" t="s">
        <v>2587</v>
      </c>
      <c r="C59" s="770"/>
      <c r="D59" s="566" t="s">
        <v>2745</v>
      </c>
      <c r="E59" s="566"/>
      <c r="F59" s="566"/>
      <c r="G59" s="566"/>
      <c r="H59" s="566"/>
      <c r="I59" s="1217"/>
      <c r="J59" s="1749">
        <f>SUM(J22:J36)+SUM(J41:J48)-SUM(J50:J57)</f>
        <v>-978735876.9300015</v>
      </c>
    </row>
    <row r="60" spans="1:10">
      <c r="A60" s="565"/>
      <c r="B60" s="566"/>
      <c r="C60" s="770"/>
      <c r="D60" s="566" t="s">
        <v>2746</v>
      </c>
      <c r="E60" s="566"/>
      <c r="F60" s="566"/>
      <c r="G60" s="566"/>
      <c r="H60" s="566"/>
      <c r="I60" s="1217"/>
      <c r="J60" s="1188" t="s">
        <v>2742</v>
      </c>
    </row>
    <row r="61" spans="1:10">
      <c r="A61" s="565"/>
      <c r="B61" s="771" t="s">
        <v>2590</v>
      </c>
      <c r="C61" s="770"/>
      <c r="D61" s="848"/>
      <c r="E61" s="848" t="s">
        <v>3349</v>
      </c>
      <c r="F61" s="848"/>
      <c r="G61" s="848"/>
      <c r="H61" s="848"/>
      <c r="I61" s="1217"/>
      <c r="J61" s="857">
        <v>-205534534.15530032</v>
      </c>
    </row>
    <row r="62" spans="1:10">
      <c r="A62" s="565"/>
      <c r="B62" s="771" t="s">
        <v>2593</v>
      </c>
      <c r="C62" s="770"/>
      <c r="D62" s="848"/>
      <c r="E62" s="848" t="s">
        <v>2975</v>
      </c>
      <c r="F62" s="848"/>
      <c r="G62" s="848"/>
      <c r="H62" s="848"/>
      <c r="I62" s="1217"/>
      <c r="J62" s="857">
        <v>0</v>
      </c>
    </row>
    <row r="63" spans="1:10">
      <c r="A63" s="565"/>
      <c r="B63" s="771" t="s">
        <v>1977</v>
      </c>
      <c r="C63" s="770"/>
      <c r="D63" s="848"/>
      <c r="E63" s="848" t="s">
        <v>2976</v>
      </c>
      <c r="F63" s="848"/>
      <c r="G63" s="848"/>
      <c r="H63" s="848"/>
      <c r="I63" s="1217"/>
      <c r="J63" s="857">
        <v>0</v>
      </c>
    </row>
    <row r="64" spans="1:10">
      <c r="A64" s="565"/>
      <c r="B64" s="771" t="s">
        <v>1979</v>
      </c>
      <c r="C64" s="770"/>
      <c r="D64" s="848"/>
      <c r="E64" s="848" t="s">
        <v>3479</v>
      </c>
      <c r="F64" s="848"/>
      <c r="G64" s="848"/>
      <c r="H64" s="848"/>
      <c r="I64" s="1217"/>
      <c r="J64" s="857">
        <v>-3429097</v>
      </c>
    </row>
    <row r="65" spans="1:10">
      <c r="A65" s="565"/>
      <c r="B65" s="771" t="s">
        <v>1980</v>
      </c>
      <c r="C65" s="770"/>
      <c r="D65" s="848"/>
      <c r="E65" s="848" t="s">
        <v>2977</v>
      </c>
      <c r="F65" s="848"/>
      <c r="G65" s="848"/>
      <c r="H65" s="848"/>
      <c r="I65" s="1217"/>
      <c r="J65" s="857">
        <v>5698984.6999999993</v>
      </c>
    </row>
    <row r="66" spans="1:10">
      <c r="A66" s="565"/>
      <c r="B66" s="771" t="s">
        <v>1984</v>
      </c>
      <c r="C66" s="770"/>
      <c r="D66" s="566"/>
      <c r="E66" s="848" t="s">
        <v>2747</v>
      </c>
      <c r="F66" s="566"/>
      <c r="G66" s="566"/>
      <c r="H66" s="566"/>
      <c r="I66" s="1217"/>
      <c r="J66" s="1768">
        <f>SUM(J61:J65)</f>
        <v>-203264646.45530033</v>
      </c>
    </row>
    <row r="67" spans="1:10" ht="16" thickBot="1">
      <c r="A67" s="1485"/>
      <c r="B67" s="1195"/>
      <c r="C67" s="1644"/>
      <c r="D67" s="1195"/>
      <c r="E67" s="1195"/>
      <c r="F67" s="1195"/>
      <c r="G67" s="1195"/>
      <c r="H67" s="1195"/>
      <c r="I67" s="1467"/>
      <c r="J67" s="1486"/>
    </row>
    <row r="68" spans="1:10">
      <c r="A68" s="1181"/>
      <c r="B68" s="1181" t="s">
        <v>2557</v>
      </c>
      <c r="C68" s="1181"/>
      <c r="D68" s="1181"/>
      <c r="E68" s="1181"/>
      <c r="F68" s="1181"/>
      <c r="G68" s="1181"/>
      <c r="H68" s="1181"/>
      <c r="I68" s="1181"/>
      <c r="J68" s="1181"/>
    </row>
    <row r="69" spans="1:10">
      <c r="A69" s="1197">
        <v>73</v>
      </c>
      <c r="B69" s="1197"/>
      <c r="C69" s="1197"/>
      <c r="D69" s="1197"/>
      <c r="E69" s="1197"/>
      <c r="F69" s="1197"/>
      <c r="G69" s="1197"/>
      <c r="H69" s="1197"/>
      <c r="I69" s="1197"/>
      <c r="J69" s="1197"/>
    </row>
    <row r="70" spans="1:10">
      <c r="F70" s="795"/>
      <c r="G70" s="795"/>
      <c r="H70" s="795"/>
    </row>
  </sheetData>
  <printOptions horizontalCentered="1"/>
  <pageMargins left="0.5" right="0.5" top="0.5" bottom="0.5" header="0.5" footer="0.5"/>
  <pageSetup scale="65" fitToHeight="3"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1"/>
  <sheetViews>
    <sheetView zoomScale="70" zoomScaleNormal="70" workbookViewId="0">
      <selection activeCell="H19" sqref="H19"/>
    </sheetView>
  </sheetViews>
  <sheetFormatPr defaultColWidth="9.84375" defaultRowHeight="15.5"/>
  <cols>
    <col min="1" max="1" width="7.84375" style="579" customWidth="1"/>
    <col min="2" max="2" width="23.84375" style="579" customWidth="1"/>
    <col min="3" max="3" width="22.921875" style="579" customWidth="1"/>
    <col min="4" max="4" width="27.921875" style="579" customWidth="1"/>
    <col min="5" max="5" width="17.4609375" style="579" customWidth="1"/>
    <col min="6" max="16384" width="9.84375" style="579"/>
  </cols>
  <sheetData>
    <row r="1" spans="1:6" ht="16" thickBot="1">
      <c r="A1" s="1516" t="str">
        <f>+CONAMEDATE</f>
        <v>Annual Report of VERIZON NEW YORK INC.                                      For the period ending DECEMBER 31, 2021</v>
      </c>
      <c r="B1" s="566"/>
      <c r="C1" s="566"/>
      <c r="D1" s="566"/>
      <c r="E1" s="566"/>
      <c r="F1" s="566"/>
    </row>
    <row r="2" spans="1:6" ht="22.5">
      <c r="A2" s="716"/>
      <c r="B2" s="717"/>
      <c r="C2" s="717"/>
      <c r="D2" s="717"/>
      <c r="E2" s="718"/>
      <c r="F2" s="566"/>
    </row>
    <row r="3" spans="1:6" ht="18">
      <c r="A3" s="719" t="s">
        <v>2748</v>
      </c>
      <c r="B3" s="720"/>
      <c r="C3" s="720"/>
      <c r="D3" s="720"/>
      <c r="E3" s="721"/>
      <c r="F3" s="566"/>
    </row>
    <row r="4" spans="1:6" ht="18">
      <c r="A4" s="722"/>
      <c r="B4" s="720"/>
      <c r="C4" s="720"/>
      <c r="D4" s="720"/>
      <c r="E4" s="721"/>
      <c r="F4" s="566"/>
    </row>
    <row r="5" spans="1:6">
      <c r="A5" s="565" t="s">
        <v>2749</v>
      </c>
      <c r="B5" s="566"/>
      <c r="C5" s="566"/>
      <c r="D5" s="566"/>
      <c r="E5" s="567"/>
      <c r="F5" s="566"/>
    </row>
    <row r="6" spans="1:6">
      <c r="A6" s="565" t="s">
        <v>2750</v>
      </c>
      <c r="B6" s="566"/>
      <c r="C6" s="566"/>
      <c r="D6" s="566"/>
      <c r="E6" s="567"/>
      <c r="F6" s="566"/>
    </row>
    <row r="7" spans="1:6">
      <c r="A7" s="565" t="s">
        <v>1503</v>
      </c>
      <c r="B7" s="566"/>
      <c r="C7" s="566"/>
      <c r="D7" s="566"/>
      <c r="E7" s="567"/>
      <c r="F7" s="566"/>
    </row>
    <row r="8" spans="1:6">
      <c r="A8" s="565" t="s">
        <v>1504</v>
      </c>
      <c r="B8" s="566"/>
      <c r="C8" s="566"/>
      <c r="D8" s="566"/>
      <c r="E8" s="567"/>
      <c r="F8" s="566"/>
    </row>
    <row r="9" spans="1:6">
      <c r="A9" s="565" t="s">
        <v>2772</v>
      </c>
      <c r="B9" s="566"/>
      <c r="C9" s="566"/>
      <c r="D9" s="566"/>
      <c r="E9" s="567"/>
      <c r="F9" s="566"/>
    </row>
    <row r="10" spans="1:6">
      <c r="A10" s="565" t="s">
        <v>2773</v>
      </c>
      <c r="B10" s="566"/>
      <c r="C10" s="566"/>
      <c r="D10" s="566"/>
      <c r="E10" s="567"/>
      <c r="F10" s="566"/>
    </row>
    <row r="11" spans="1:6">
      <c r="A11" s="723"/>
      <c r="B11" s="724"/>
      <c r="C11" s="724"/>
      <c r="D11" s="724"/>
      <c r="E11" s="725"/>
      <c r="F11" s="566"/>
    </row>
    <row r="12" spans="1:6">
      <c r="A12" s="937" t="s">
        <v>35</v>
      </c>
      <c r="B12" s="566"/>
      <c r="C12" s="771" t="s">
        <v>2034</v>
      </c>
      <c r="D12" s="566"/>
      <c r="E12" s="1219" t="s">
        <v>1859</v>
      </c>
      <c r="F12" s="566"/>
    </row>
    <row r="13" spans="1:6">
      <c r="A13" s="937" t="s">
        <v>47</v>
      </c>
      <c r="B13" s="566"/>
      <c r="C13" s="771" t="s">
        <v>462</v>
      </c>
      <c r="D13" s="566"/>
      <c r="E13" s="1219" t="s">
        <v>463</v>
      </c>
      <c r="F13" s="566"/>
    </row>
    <row r="14" spans="1:6">
      <c r="A14" s="1471"/>
      <c r="B14" s="1183"/>
      <c r="C14" s="1183"/>
      <c r="D14" s="1183"/>
      <c r="E14" s="1769"/>
      <c r="F14" s="566"/>
    </row>
    <row r="15" spans="1:6">
      <c r="A15" s="937" t="s">
        <v>466</v>
      </c>
      <c r="B15" s="848"/>
      <c r="C15" s="848"/>
      <c r="D15" s="848"/>
      <c r="E15" s="1770"/>
      <c r="F15" s="566"/>
    </row>
    <row r="16" spans="1:6">
      <c r="A16" s="937" t="s">
        <v>955</v>
      </c>
      <c r="B16" s="848"/>
      <c r="C16" s="848"/>
      <c r="D16" s="848"/>
      <c r="E16" s="1771"/>
      <c r="F16" s="566"/>
    </row>
    <row r="17" spans="1:6">
      <c r="A17" s="937" t="s">
        <v>1195</v>
      </c>
      <c r="B17" s="1086" t="s">
        <v>3293</v>
      </c>
      <c r="C17" s="848"/>
      <c r="D17" s="848"/>
      <c r="E17" s="1771"/>
      <c r="F17" s="566"/>
    </row>
    <row r="18" spans="1:6">
      <c r="A18" s="937" t="s">
        <v>70</v>
      </c>
      <c r="B18" s="848"/>
      <c r="C18" s="848"/>
      <c r="D18" s="848"/>
      <c r="E18" s="1771"/>
      <c r="F18" s="566"/>
    </row>
    <row r="19" spans="1:6">
      <c r="A19" s="937" t="s">
        <v>71</v>
      </c>
      <c r="B19" s="848"/>
      <c r="C19" s="848"/>
      <c r="D19" s="848"/>
      <c r="E19" s="1771"/>
      <c r="F19" s="566"/>
    </row>
    <row r="20" spans="1:6">
      <c r="A20" s="937" t="s">
        <v>474</v>
      </c>
      <c r="B20" s="848"/>
      <c r="C20" s="848"/>
      <c r="D20" s="848"/>
      <c r="E20" s="1771"/>
      <c r="F20" s="566"/>
    </row>
    <row r="21" spans="1:6">
      <c r="A21" s="937" t="s">
        <v>477</v>
      </c>
      <c r="B21" s="848"/>
      <c r="C21" s="848"/>
      <c r="D21" s="848"/>
      <c r="E21" s="1771"/>
      <c r="F21" s="566"/>
    </row>
    <row r="22" spans="1:6">
      <c r="A22" s="937" t="s">
        <v>2204</v>
      </c>
      <c r="B22" s="848"/>
      <c r="C22" s="848"/>
      <c r="D22" s="848"/>
      <c r="E22" s="1771"/>
      <c r="F22" s="566"/>
    </row>
    <row r="23" spans="1:6">
      <c r="A23" s="937" t="s">
        <v>335</v>
      </c>
      <c r="B23" s="848"/>
      <c r="C23" s="848"/>
      <c r="D23" s="848"/>
      <c r="E23" s="1771"/>
      <c r="F23" s="566"/>
    </row>
    <row r="24" spans="1:6">
      <c r="A24" s="937" t="s">
        <v>72</v>
      </c>
      <c r="B24" s="848"/>
      <c r="C24" s="848"/>
      <c r="D24" s="848"/>
      <c r="E24" s="1771"/>
      <c r="F24" s="566"/>
    </row>
    <row r="25" spans="1:6">
      <c r="A25" s="937" t="s">
        <v>73</v>
      </c>
      <c r="B25" s="848"/>
      <c r="C25" s="848"/>
      <c r="D25" s="848"/>
      <c r="E25" s="1771"/>
      <c r="F25" s="566"/>
    </row>
    <row r="26" spans="1:6">
      <c r="A26" s="937" t="s">
        <v>74</v>
      </c>
      <c r="B26" s="848"/>
      <c r="C26" s="848"/>
      <c r="D26" s="848"/>
      <c r="E26" s="1771"/>
      <c r="F26" s="566"/>
    </row>
    <row r="27" spans="1:6">
      <c r="A27" s="937" t="s">
        <v>75</v>
      </c>
      <c r="B27" s="848"/>
      <c r="C27" s="848"/>
      <c r="D27" s="848"/>
      <c r="E27" s="1771"/>
      <c r="F27" s="566"/>
    </row>
    <row r="28" spans="1:6">
      <c r="A28" s="937" t="s">
        <v>76</v>
      </c>
      <c r="B28" s="848"/>
      <c r="C28" s="848"/>
      <c r="D28" s="848"/>
      <c r="E28" s="1771"/>
      <c r="F28" s="566"/>
    </row>
    <row r="29" spans="1:6">
      <c r="A29" s="937" t="s">
        <v>77</v>
      </c>
      <c r="B29" s="848"/>
      <c r="C29" s="848"/>
      <c r="D29" s="848"/>
      <c r="E29" s="1771"/>
      <c r="F29" s="566"/>
    </row>
    <row r="30" spans="1:6">
      <c r="A30" s="937" t="s">
        <v>78</v>
      </c>
      <c r="B30" s="848"/>
      <c r="C30" s="848"/>
      <c r="D30" s="848"/>
      <c r="E30" s="1771"/>
      <c r="F30" s="566"/>
    </row>
    <row r="31" spans="1:6">
      <c r="A31" s="937" t="s">
        <v>79</v>
      </c>
      <c r="B31" s="848"/>
      <c r="C31" s="848"/>
      <c r="D31" s="848"/>
      <c r="E31" s="1771"/>
      <c r="F31" s="566"/>
    </row>
    <row r="32" spans="1:6">
      <c r="A32" s="937" t="s">
        <v>80</v>
      </c>
      <c r="B32" s="848"/>
      <c r="C32" s="848"/>
      <c r="D32" s="848"/>
      <c r="E32" s="1771"/>
      <c r="F32" s="566"/>
    </row>
    <row r="33" spans="1:6">
      <c r="A33" s="937" t="s">
        <v>81</v>
      </c>
      <c r="B33" s="848"/>
      <c r="C33" s="848"/>
      <c r="D33" s="848"/>
      <c r="E33" s="1771"/>
      <c r="F33" s="566"/>
    </row>
    <row r="34" spans="1:6">
      <c r="A34" s="937" t="s">
        <v>82</v>
      </c>
      <c r="B34" s="848"/>
      <c r="C34" s="848"/>
      <c r="D34" s="848"/>
      <c r="E34" s="1771"/>
      <c r="F34" s="566"/>
    </row>
    <row r="35" spans="1:6">
      <c r="A35" s="937" t="s">
        <v>83</v>
      </c>
      <c r="B35" s="848"/>
      <c r="C35" s="848"/>
      <c r="D35" s="848"/>
      <c r="E35" s="1771"/>
      <c r="F35" s="566"/>
    </row>
    <row r="36" spans="1:6">
      <c r="A36" s="937" t="s">
        <v>84</v>
      </c>
      <c r="B36" s="848"/>
      <c r="C36" s="848"/>
      <c r="D36" s="848"/>
      <c r="E36" s="1771"/>
      <c r="F36" s="566"/>
    </row>
    <row r="37" spans="1:6">
      <c r="A37" s="937" t="s">
        <v>85</v>
      </c>
      <c r="B37" s="848"/>
      <c r="C37" s="848"/>
      <c r="D37" s="848"/>
      <c r="E37" s="1771"/>
      <c r="F37" s="566"/>
    </row>
    <row r="38" spans="1:6">
      <c r="A38" s="937" t="s">
        <v>86</v>
      </c>
      <c r="B38" s="848"/>
      <c r="C38" s="848"/>
      <c r="D38" s="848"/>
      <c r="E38" s="1771"/>
      <c r="F38" s="566"/>
    </row>
    <row r="39" spans="1:6">
      <c r="A39" s="937" t="s">
        <v>87</v>
      </c>
      <c r="B39" s="848"/>
      <c r="C39" s="848"/>
      <c r="D39" s="848"/>
      <c r="E39" s="1771"/>
      <c r="F39" s="566"/>
    </row>
    <row r="40" spans="1:6">
      <c r="A40" s="937" t="s">
        <v>2216</v>
      </c>
      <c r="B40" s="848"/>
      <c r="C40" s="848"/>
      <c r="D40" s="848"/>
      <c r="E40" s="1771"/>
      <c r="F40" s="566"/>
    </row>
    <row r="41" spans="1:6">
      <c r="A41" s="937" t="s">
        <v>2218</v>
      </c>
      <c r="B41" s="848"/>
      <c r="C41" s="848"/>
      <c r="D41" s="848"/>
      <c r="E41" s="1771"/>
      <c r="F41" s="566"/>
    </row>
    <row r="42" spans="1:6">
      <c r="A42" s="937" t="s">
        <v>2220</v>
      </c>
      <c r="B42" s="848"/>
      <c r="C42" s="848"/>
      <c r="D42" s="848"/>
      <c r="E42" s="1771"/>
      <c r="F42" s="566"/>
    </row>
    <row r="43" spans="1:6">
      <c r="A43" s="937" t="s">
        <v>2223</v>
      </c>
      <c r="B43" s="848"/>
      <c r="C43" s="848"/>
      <c r="D43" s="848"/>
      <c r="E43" s="1771"/>
      <c r="F43" s="566"/>
    </row>
    <row r="44" spans="1:6">
      <c r="A44" s="937" t="s">
        <v>2577</v>
      </c>
      <c r="B44" s="848"/>
      <c r="C44" s="848"/>
      <c r="D44" s="848"/>
      <c r="E44" s="1771"/>
      <c r="F44" s="566"/>
    </row>
    <row r="45" spans="1:6">
      <c r="A45" s="937" t="s">
        <v>2580</v>
      </c>
      <c r="B45" s="848"/>
      <c r="C45" s="848"/>
      <c r="D45" s="848"/>
      <c r="E45" s="1771"/>
      <c r="F45" s="566"/>
    </row>
    <row r="46" spans="1:6">
      <c r="A46" s="937" t="s">
        <v>2583</v>
      </c>
      <c r="B46" s="848"/>
      <c r="C46" s="848"/>
      <c r="D46" s="848"/>
      <c r="E46" s="1771"/>
      <c r="F46" s="566"/>
    </row>
    <row r="47" spans="1:6">
      <c r="A47" s="937" t="s">
        <v>2587</v>
      </c>
      <c r="B47" s="848"/>
      <c r="C47" s="848"/>
      <c r="D47" s="848"/>
      <c r="E47" s="1771"/>
      <c r="F47" s="566"/>
    </row>
    <row r="48" spans="1:6">
      <c r="A48" s="937" t="s">
        <v>2590</v>
      </c>
      <c r="B48" s="848"/>
      <c r="C48" s="848"/>
      <c r="D48" s="848"/>
      <c r="E48" s="1771"/>
      <c r="F48" s="566"/>
    </row>
    <row r="49" spans="1:6">
      <c r="A49" s="937" t="s">
        <v>2593</v>
      </c>
      <c r="B49" s="848"/>
      <c r="C49" s="848"/>
      <c r="D49" s="848"/>
      <c r="E49" s="1771"/>
      <c r="F49" s="566"/>
    </row>
    <row r="50" spans="1:6">
      <c r="A50" s="937" t="s">
        <v>1977</v>
      </c>
      <c r="B50" s="848"/>
      <c r="C50" s="848"/>
      <c r="D50" s="848"/>
      <c r="E50" s="1771"/>
      <c r="F50" s="566"/>
    </row>
    <row r="51" spans="1:6">
      <c r="A51" s="937" t="s">
        <v>1979</v>
      </c>
      <c r="B51" s="848"/>
      <c r="C51" s="848"/>
      <c r="D51" s="848"/>
      <c r="E51" s="1771"/>
      <c r="F51" s="566"/>
    </row>
    <row r="52" spans="1:6">
      <c r="A52" s="937" t="s">
        <v>1980</v>
      </c>
      <c r="B52" s="848"/>
      <c r="C52" s="848"/>
      <c r="D52" s="848"/>
      <c r="E52" s="1771"/>
      <c r="F52" s="566"/>
    </row>
    <row r="53" spans="1:6">
      <c r="A53" s="937" t="s">
        <v>1984</v>
      </c>
      <c r="B53" s="848"/>
      <c r="C53" s="848"/>
      <c r="D53" s="848"/>
      <c r="E53" s="1771"/>
      <c r="F53" s="566"/>
    </row>
    <row r="54" spans="1:6">
      <c r="A54" s="937" t="s">
        <v>1986</v>
      </c>
      <c r="B54" s="848"/>
      <c r="C54" s="848"/>
      <c r="D54" s="848"/>
      <c r="E54" s="1771"/>
      <c r="F54" s="566"/>
    </row>
    <row r="55" spans="1:6">
      <c r="A55" s="937" t="s">
        <v>2606</v>
      </c>
      <c r="B55" s="848"/>
      <c r="C55" s="848"/>
      <c r="D55" s="848"/>
      <c r="E55" s="1771"/>
      <c r="F55" s="566"/>
    </row>
    <row r="56" spans="1:6">
      <c r="A56" s="937" t="s">
        <v>2609</v>
      </c>
      <c r="B56" s="848"/>
      <c r="C56" s="848"/>
      <c r="D56" s="848"/>
      <c r="E56" s="1771"/>
      <c r="F56" s="566"/>
    </row>
    <row r="57" spans="1:6">
      <c r="A57" s="937" t="s">
        <v>2611</v>
      </c>
      <c r="B57" s="848"/>
      <c r="C57" s="848"/>
      <c r="D57" s="848"/>
      <c r="E57" s="1771"/>
      <c r="F57" s="566"/>
    </row>
    <row r="58" spans="1:6">
      <c r="A58" s="937" t="s">
        <v>2614</v>
      </c>
      <c r="B58" s="848" t="s">
        <v>195</v>
      </c>
      <c r="C58" s="848"/>
      <c r="D58" s="848"/>
      <c r="E58" s="1771"/>
      <c r="F58" s="566"/>
    </row>
    <row r="59" spans="1:6">
      <c r="A59" s="1449"/>
      <c r="B59" s="848"/>
      <c r="C59" s="848"/>
      <c r="D59" s="848"/>
      <c r="E59" s="1771"/>
      <c r="F59" s="566"/>
    </row>
    <row r="60" spans="1:6" ht="16" thickBot="1">
      <c r="A60" s="1466" t="s">
        <v>2617</v>
      </c>
      <c r="B60" s="1772" t="s">
        <v>46</v>
      </c>
      <c r="C60" s="1195"/>
      <c r="D60" s="1195"/>
      <c r="E60" s="1773">
        <f>SUM(E14:E58)</f>
        <v>0</v>
      </c>
      <c r="F60" s="566"/>
    </row>
    <row r="61" spans="1:6">
      <c r="A61" s="1170" t="s">
        <v>1652</v>
      </c>
      <c r="B61" s="566"/>
      <c r="C61" s="1774"/>
      <c r="D61" s="1169"/>
      <c r="E61" s="1169"/>
      <c r="F61" s="566"/>
    </row>
    <row r="62" spans="1:6">
      <c r="A62" s="1197">
        <v>74</v>
      </c>
      <c r="B62" s="1197"/>
      <c r="C62" s="1177"/>
      <c r="D62" s="1197"/>
      <c r="E62" s="1197"/>
      <c r="F62" s="566"/>
    </row>
    <row r="63" spans="1:6">
      <c r="A63" s="566"/>
    </row>
    <row r="64" spans="1:6">
      <c r="A64" s="566"/>
    </row>
    <row r="65" spans="1:1">
      <c r="A65" s="566"/>
    </row>
    <row r="66" spans="1:1">
      <c r="A66" s="566"/>
    </row>
    <row r="67" spans="1:1">
      <c r="A67" s="566"/>
    </row>
    <row r="68" spans="1:1">
      <c r="A68" s="566"/>
    </row>
    <row r="69" spans="1:1">
      <c r="A69" s="566"/>
    </row>
    <row r="70" spans="1:1">
      <c r="A70" s="566"/>
    </row>
    <row r="71" spans="1:1">
      <c r="A71" s="566"/>
    </row>
    <row r="72" spans="1:1">
      <c r="A72" s="566"/>
    </row>
    <row r="73" spans="1:1">
      <c r="A73" s="566"/>
    </row>
    <row r="74" spans="1:1">
      <c r="A74" s="566"/>
    </row>
    <row r="75" spans="1:1">
      <c r="A75" s="566"/>
    </row>
    <row r="76" spans="1:1">
      <c r="A76" s="566"/>
    </row>
    <row r="77" spans="1:1">
      <c r="A77" s="566"/>
    </row>
    <row r="78" spans="1:1">
      <c r="A78" s="566"/>
    </row>
    <row r="79" spans="1:1">
      <c r="A79" s="566"/>
    </row>
    <row r="80" spans="1:1">
      <c r="A80" s="566"/>
    </row>
    <row r="81" spans="1:1">
      <c r="A81" s="566"/>
    </row>
  </sheetData>
  <pageMargins left="0.7" right="0.7" top="0.75" bottom="0.75" header="0.3" footer="0.3"/>
  <pageSetup scale="73" orientation="portrait"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G78"/>
  <sheetViews>
    <sheetView defaultGridColor="0" colorId="22" zoomScale="75" zoomScaleNormal="75" workbookViewId="0"/>
  </sheetViews>
  <sheetFormatPr defaultColWidth="9.84375" defaultRowHeight="15.5"/>
  <cols>
    <col min="1" max="1" width="7.84375" style="579" customWidth="1"/>
    <col min="2" max="2" width="1.84375" style="579" customWidth="1"/>
    <col min="3" max="3" width="50.84375" style="579" customWidth="1"/>
    <col min="4" max="4" width="21.84375" style="579" customWidth="1"/>
    <col min="5" max="5" width="25.4609375" style="579" customWidth="1"/>
    <col min="6" max="16384" width="9.84375" style="579"/>
  </cols>
  <sheetData>
    <row r="1" spans="1:6" ht="16" thickBot="1">
      <c r="A1" s="1130" t="str">
        <f>'Data Sheet'!A52</f>
        <v>Annual Report of VERIZON NEW YORK INC.                                                                      For the period ending DECEMBER 31, 2021</v>
      </c>
      <c r="B1" s="566"/>
      <c r="C1" s="566"/>
      <c r="D1" s="566"/>
      <c r="E1" s="566"/>
      <c r="F1" s="566"/>
    </row>
    <row r="2" spans="1:6">
      <c r="A2" s="716"/>
      <c r="B2" s="717"/>
      <c r="C2" s="717"/>
      <c r="D2" s="717"/>
      <c r="E2" s="728"/>
      <c r="F2" s="566"/>
    </row>
    <row r="3" spans="1:6">
      <c r="A3" s="565"/>
      <c r="B3" s="566"/>
      <c r="C3" s="566"/>
      <c r="D3" s="566"/>
      <c r="E3" s="567"/>
      <c r="F3" s="566"/>
    </row>
    <row r="4" spans="1:6" ht="18">
      <c r="A4" s="719" t="s">
        <v>1505</v>
      </c>
      <c r="B4" s="1214"/>
      <c r="C4" s="1214"/>
      <c r="D4" s="1214"/>
      <c r="E4" s="1215"/>
      <c r="F4" s="566"/>
    </row>
    <row r="5" spans="1:6" ht="18">
      <c r="A5" s="565"/>
      <c r="B5" s="566"/>
      <c r="C5" s="1216"/>
      <c r="D5" s="566"/>
      <c r="E5" s="567"/>
      <c r="F5" s="566"/>
    </row>
    <row r="6" spans="1:6" ht="17.5">
      <c r="A6" s="665" t="s">
        <v>1506</v>
      </c>
      <c r="B6" s="566"/>
      <c r="C6" s="566"/>
      <c r="D6" s="566"/>
      <c r="E6" s="567"/>
      <c r="F6" s="566"/>
    </row>
    <row r="7" spans="1:6" ht="17.5">
      <c r="A7" s="665" t="s">
        <v>1507</v>
      </c>
      <c r="B7" s="566"/>
      <c r="C7" s="566"/>
      <c r="D7" s="566"/>
      <c r="E7" s="721"/>
      <c r="F7" s="566"/>
    </row>
    <row r="8" spans="1:6" ht="17.5">
      <c r="A8" s="665" t="s">
        <v>1508</v>
      </c>
      <c r="B8" s="566"/>
      <c r="C8" s="566"/>
      <c r="D8" s="566"/>
      <c r="E8" s="567"/>
      <c r="F8" s="566"/>
    </row>
    <row r="9" spans="1:6" ht="17.5">
      <c r="A9" s="665" t="s">
        <v>1509</v>
      </c>
      <c r="B9" s="566"/>
      <c r="C9" s="566"/>
      <c r="D9" s="566"/>
      <c r="E9" s="567"/>
      <c r="F9" s="566"/>
    </row>
    <row r="10" spans="1:6" ht="17.5">
      <c r="A10" s="665"/>
      <c r="B10" s="566"/>
      <c r="C10" s="566"/>
      <c r="D10" s="566"/>
      <c r="E10" s="567"/>
      <c r="F10" s="566"/>
    </row>
    <row r="11" spans="1:6" ht="17.5">
      <c r="A11" s="665" t="s">
        <v>1575</v>
      </c>
      <c r="B11" s="566"/>
      <c r="C11" s="566"/>
      <c r="D11" s="566"/>
      <c r="E11" s="567"/>
      <c r="F11" s="566"/>
    </row>
    <row r="12" spans="1:6" ht="17.5">
      <c r="A12" s="665" t="s">
        <v>1576</v>
      </c>
      <c r="B12" s="566"/>
      <c r="C12" s="566"/>
      <c r="D12" s="566"/>
      <c r="E12" s="567"/>
      <c r="F12" s="566"/>
    </row>
    <row r="13" spans="1:6">
      <c r="A13" s="723"/>
      <c r="B13" s="724"/>
      <c r="C13" s="724"/>
      <c r="D13" s="724"/>
      <c r="E13" s="725"/>
      <c r="F13" s="566"/>
    </row>
    <row r="14" spans="1:6">
      <c r="A14" s="565"/>
      <c r="B14" s="1217"/>
      <c r="C14" s="566"/>
      <c r="D14" s="1217"/>
      <c r="E14" s="974"/>
      <c r="F14" s="566"/>
    </row>
    <row r="15" spans="1:6">
      <c r="A15" s="1218" t="s">
        <v>35</v>
      </c>
      <c r="B15" s="1217"/>
      <c r="C15" s="1197" t="s">
        <v>2034</v>
      </c>
      <c r="D15" s="720"/>
      <c r="E15" s="1219" t="s">
        <v>1859</v>
      </c>
      <c r="F15" s="566"/>
    </row>
    <row r="16" spans="1:6">
      <c r="A16" s="1218" t="s">
        <v>47</v>
      </c>
      <c r="B16" s="1217"/>
      <c r="C16" s="1197" t="s">
        <v>462</v>
      </c>
      <c r="D16" s="720"/>
      <c r="E16" s="1219" t="s">
        <v>463</v>
      </c>
      <c r="F16" s="566"/>
    </row>
    <row r="17" spans="1:6">
      <c r="A17" s="565"/>
      <c r="B17" s="1217"/>
      <c r="C17" s="720"/>
      <c r="D17" s="720"/>
      <c r="E17" s="974"/>
      <c r="F17" s="566"/>
    </row>
    <row r="18" spans="1:6">
      <c r="A18" s="1182"/>
      <c r="B18" s="1220"/>
      <c r="C18" s="1221"/>
      <c r="D18" s="1222"/>
      <c r="E18" s="1223"/>
      <c r="F18" s="566"/>
    </row>
    <row r="19" spans="1:6">
      <c r="A19" s="565"/>
      <c r="B19" s="720"/>
      <c r="C19" s="1224" t="s">
        <v>1577</v>
      </c>
      <c r="D19" s="1225"/>
      <c r="E19" s="1226"/>
      <c r="F19" s="566"/>
    </row>
    <row r="20" spans="1:6">
      <c r="A20" s="1218" t="s">
        <v>466</v>
      </c>
      <c r="B20" s="1217"/>
      <c r="C20" s="1039"/>
      <c r="D20" s="1039"/>
      <c r="E20" s="1227"/>
      <c r="F20" s="566"/>
    </row>
    <row r="21" spans="1:6">
      <c r="A21" s="1218" t="s">
        <v>955</v>
      </c>
      <c r="B21" s="1217"/>
      <c r="C21" s="1039" t="s">
        <v>2969</v>
      </c>
      <c r="D21" s="1039"/>
      <c r="E21" s="1212">
        <v>21633.229999999996</v>
      </c>
      <c r="F21" s="566"/>
    </row>
    <row r="22" spans="1:6">
      <c r="A22" s="1218" t="s">
        <v>1195</v>
      </c>
      <c r="B22" s="1217"/>
      <c r="C22" s="1039"/>
      <c r="D22" s="1039"/>
      <c r="E22" s="1212"/>
      <c r="F22" s="566"/>
    </row>
    <row r="23" spans="1:6">
      <c r="A23" s="1218" t="s">
        <v>70</v>
      </c>
      <c r="B23" s="1217"/>
      <c r="C23" s="1039"/>
      <c r="D23" s="1039"/>
      <c r="E23" s="1212"/>
      <c r="F23" s="566"/>
    </row>
    <row r="24" spans="1:6">
      <c r="A24" s="1218" t="s">
        <v>71</v>
      </c>
      <c r="B24" s="1217"/>
      <c r="C24" s="1039"/>
      <c r="D24" s="1039"/>
      <c r="E24" s="1212"/>
      <c r="F24" s="566"/>
    </row>
    <row r="25" spans="1:6">
      <c r="A25" s="1218" t="s">
        <v>474</v>
      </c>
      <c r="B25" s="1217"/>
      <c r="C25" s="1039"/>
      <c r="D25" s="1039"/>
      <c r="E25" s="1212"/>
      <c r="F25" s="566"/>
    </row>
    <row r="26" spans="1:6">
      <c r="A26" s="1218" t="s">
        <v>477</v>
      </c>
      <c r="B26" s="1217"/>
      <c r="C26" s="1039"/>
      <c r="D26" s="1039"/>
      <c r="E26" s="1212"/>
      <c r="F26" s="566"/>
    </row>
    <row r="27" spans="1:6">
      <c r="A27" s="1218" t="s">
        <v>2204</v>
      </c>
      <c r="B27" s="1217"/>
      <c r="C27" s="1039"/>
      <c r="D27" s="1039"/>
      <c r="E27" s="1212"/>
      <c r="F27" s="566"/>
    </row>
    <row r="28" spans="1:6">
      <c r="A28" s="1218" t="s">
        <v>335</v>
      </c>
      <c r="B28" s="1217"/>
      <c r="C28" s="1039"/>
      <c r="D28" s="1039"/>
      <c r="E28" s="1212"/>
      <c r="F28" s="566"/>
    </row>
    <row r="29" spans="1:6">
      <c r="A29" s="1218" t="s">
        <v>72</v>
      </c>
      <c r="B29" s="1217"/>
      <c r="C29" s="1039"/>
      <c r="D29" s="1039"/>
      <c r="E29" s="1212"/>
      <c r="F29" s="566"/>
    </row>
    <row r="30" spans="1:6">
      <c r="A30" s="1218" t="s">
        <v>73</v>
      </c>
      <c r="B30" s="1217"/>
      <c r="C30" s="1039"/>
      <c r="D30" s="1039"/>
      <c r="E30" s="1212"/>
      <c r="F30" s="566"/>
    </row>
    <row r="31" spans="1:6">
      <c r="A31" s="1218" t="s">
        <v>74</v>
      </c>
      <c r="B31" s="1217"/>
      <c r="C31" s="1039"/>
      <c r="D31" s="1039"/>
      <c r="E31" s="1212"/>
      <c r="F31" s="566"/>
    </row>
    <row r="32" spans="1:6">
      <c r="A32" s="565"/>
      <c r="B32" s="1217"/>
      <c r="C32" s="1039"/>
      <c r="D32" s="1039"/>
      <c r="E32" s="1228"/>
      <c r="F32" s="566"/>
    </row>
    <row r="33" spans="1:7">
      <c r="A33" s="1218" t="s">
        <v>75</v>
      </c>
      <c r="B33" s="1217"/>
      <c r="C33" s="1224" t="s">
        <v>1578</v>
      </c>
      <c r="D33" s="1225"/>
      <c r="E33" s="1775">
        <f>SUM(E20:E32)</f>
        <v>21633.229999999996</v>
      </c>
      <c r="F33" s="566"/>
    </row>
    <row r="34" spans="1:7">
      <c r="A34" s="565"/>
      <c r="B34" s="566"/>
      <c r="C34" s="1229"/>
      <c r="D34" s="568"/>
      <c r="E34" s="1223"/>
      <c r="F34" s="566"/>
    </row>
    <row r="35" spans="1:7">
      <c r="A35" s="565"/>
      <c r="B35" s="720"/>
      <c r="C35" s="1230" t="s">
        <v>1579</v>
      </c>
      <c r="D35" s="570"/>
      <c r="E35" s="1231"/>
      <c r="F35" s="566"/>
    </row>
    <row r="36" spans="1:7">
      <c r="A36" s="565"/>
      <c r="B36" s="720"/>
      <c r="C36" s="1232"/>
      <c r="D36" s="570"/>
      <c r="E36" s="1233"/>
      <c r="F36" s="566"/>
    </row>
    <row r="37" spans="1:7">
      <c r="A37" s="1218">
        <v>14</v>
      </c>
      <c r="B37" s="566"/>
      <c r="C37" s="1234" t="s">
        <v>3348</v>
      </c>
      <c r="D37" s="1039"/>
      <c r="E37" s="1211">
        <v>18343889.169999998</v>
      </c>
      <c r="F37" s="566"/>
    </row>
    <row r="38" spans="1:7">
      <c r="A38" s="1218">
        <v>15</v>
      </c>
      <c r="B38" s="566"/>
      <c r="C38" s="1234" t="s">
        <v>3347</v>
      </c>
      <c r="D38" s="1039"/>
      <c r="E38" s="1212">
        <v>839706.62999999977</v>
      </c>
      <c r="F38" s="566"/>
    </row>
    <row r="39" spans="1:7">
      <c r="A39" s="1218">
        <v>16</v>
      </c>
      <c r="B39" s="566"/>
      <c r="C39" s="1235"/>
      <c r="D39" s="1039"/>
      <c r="E39" s="1212"/>
      <c r="F39" s="566"/>
    </row>
    <row r="40" spans="1:7">
      <c r="A40" s="1218">
        <v>17</v>
      </c>
      <c r="B40" s="566"/>
      <c r="C40" s="1234"/>
      <c r="D40" s="1039"/>
      <c r="E40" s="1212"/>
      <c r="F40" s="566"/>
      <c r="G40" s="1213"/>
    </row>
    <row r="41" spans="1:7">
      <c r="A41" s="1218">
        <v>18</v>
      </c>
      <c r="B41" s="566"/>
      <c r="C41" s="1234"/>
      <c r="D41" s="1039"/>
      <c r="E41" s="1212"/>
      <c r="F41" s="566"/>
    </row>
    <row r="42" spans="1:7">
      <c r="A42" s="1218">
        <v>19</v>
      </c>
      <c r="B42" s="566"/>
      <c r="C42" s="1234"/>
      <c r="D42" s="1039"/>
      <c r="E42" s="1212"/>
      <c r="F42" s="566"/>
    </row>
    <row r="43" spans="1:7">
      <c r="A43" s="1218">
        <v>20</v>
      </c>
      <c r="B43" s="566"/>
      <c r="C43" s="1234"/>
      <c r="D43" s="1039"/>
      <c r="E43" s="1212"/>
      <c r="F43" s="566"/>
    </row>
    <row r="44" spans="1:7">
      <c r="A44" s="1218">
        <v>21</v>
      </c>
      <c r="B44" s="566"/>
      <c r="C44" s="1234"/>
      <c r="D44" s="1039"/>
      <c r="E44" s="1212"/>
      <c r="F44" s="566"/>
    </row>
    <row r="45" spans="1:7">
      <c r="A45" s="1218">
        <v>22</v>
      </c>
      <c r="B45" s="566"/>
      <c r="C45" s="1234"/>
      <c r="D45" s="1039"/>
      <c r="E45" s="1212"/>
      <c r="F45" s="566"/>
    </row>
    <row r="46" spans="1:7">
      <c r="A46" s="1218">
        <v>23</v>
      </c>
      <c r="B46" s="566"/>
      <c r="C46" s="1234"/>
      <c r="D46" s="1039"/>
      <c r="E46" s="1212"/>
      <c r="F46" s="566"/>
    </row>
    <row r="47" spans="1:7">
      <c r="A47" s="1218">
        <v>24</v>
      </c>
      <c r="B47" s="566"/>
      <c r="C47" s="1234"/>
      <c r="D47" s="1039"/>
      <c r="E47" s="1212"/>
      <c r="F47" s="566"/>
    </row>
    <row r="48" spans="1:7">
      <c r="A48" s="1218">
        <v>25</v>
      </c>
      <c r="B48" s="566"/>
      <c r="C48" s="1234"/>
      <c r="D48" s="1039"/>
      <c r="E48" s="1212"/>
      <c r="F48" s="566"/>
    </row>
    <row r="49" spans="1:6">
      <c r="A49" s="1218">
        <v>26</v>
      </c>
      <c r="B49" s="566"/>
      <c r="C49" s="1234"/>
      <c r="D49" s="1039"/>
      <c r="E49" s="1212"/>
      <c r="F49" s="566"/>
    </row>
    <row r="50" spans="1:6">
      <c r="A50" s="1218">
        <v>27</v>
      </c>
      <c r="B50" s="566"/>
      <c r="C50" s="1234"/>
      <c r="D50" s="1039"/>
      <c r="E50" s="1212"/>
      <c r="F50" s="566"/>
    </row>
    <row r="51" spans="1:6">
      <c r="A51" s="1218">
        <v>28</v>
      </c>
      <c r="B51" s="566"/>
      <c r="C51" s="1234"/>
      <c r="D51" s="1039"/>
      <c r="E51" s="1212"/>
      <c r="F51" s="566"/>
    </row>
    <row r="52" spans="1:6">
      <c r="A52" s="1218">
        <v>29</v>
      </c>
      <c r="B52" s="566"/>
      <c r="C52" s="1234"/>
      <c r="D52" s="1039"/>
      <c r="E52" s="1212"/>
      <c r="F52" s="566"/>
    </row>
    <row r="53" spans="1:6">
      <c r="A53" s="1218">
        <v>30</v>
      </c>
      <c r="B53" s="566"/>
      <c r="C53" s="1234"/>
      <c r="D53" s="1039"/>
      <c r="E53" s="1212"/>
      <c r="F53" s="566"/>
    </row>
    <row r="54" spans="1:6">
      <c r="A54" s="1218">
        <v>31</v>
      </c>
      <c r="B54" s="566"/>
      <c r="C54" s="1234"/>
      <c r="D54" s="1039"/>
      <c r="E54" s="1212"/>
      <c r="F54" s="566"/>
    </row>
    <row r="55" spans="1:6">
      <c r="A55" s="1218">
        <v>32</v>
      </c>
      <c r="B55" s="566"/>
      <c r="C55" s="1234"/>
      <c r="D55" s="1039"/>
      <c r="E55" s="1212"/>
      <c r="F55" s="566"/>
    </row>
    <row r="56" spans="1:6">
      <c r="A56" s="565"/>
      <c r="B56" s="566"/>
      <c r="C56" s="1234"/>
      <c r="D56" s="1039"/>
      <c r="E56" s="1212"/>
      <c r="F56" s="566"/>
    </row>
    <row r="57" spans="1:6">
      <c r="A57" s="565"/>
      <c r="B57" s="1217"/>
      <c r="C57" s="1039"/>
      <c r="D57" s="1039"/>
      <c r="E57" s="1228"/>
      <c r="F57" s="566"/>
    </row>
    <row r="58" spans="1:6" ht="16" thickBot="1">
      <c r="A58" s="1236" t="s">
        <v>2587</v>
      </c>
      <c r="B58" s="1195"/>
      <c r="C58" s="1237" t="s">
        <v>1580</v>
      </c>
      <c r="D58" s="657"/>
      <c r="E58" s="1776">
        <f>SUM(E37:E57)</f>
        <v>19183595.799999997</v>
      </c>
      <c r="F58" s="566"/>
    </row>
    <row r="59" spans="1:6">
      <c r="A59" s="1196" t="s">
        <v>2557</v>
      </c>
      <c r="B59" s="720"/>
      <c r="C59" s="720"/>
      <c r="D59" s="720"/>
      <c r="E59" s="720"/>
      <c r="F59" s="566"/>
    </row>
    <row r="60" spans="1:6">
      <c r="A60" s="1197">
        <v>75</v>
      </c>
      <c r="B60" s="720"/>
      <c r="C60" s="720"/>
      <c r="D60" s="720"/>
      <c r="E60" s="720"/>
      <c r="F60" s="566"/>
    </row>
    <row r="61" spans="1:6">
      <c r="A61" s="566"/>
    </row>
    <row r="62" spans="1:6">
      <c r="A62" s="566"/>
    </row>
    <row r="63" spans="1:6">
      <c r="A63" s="566"/>
      <c r="C63" s="1238"/>
    </row>
    <row r="64" spans="1:6">
      <c r="A64" s="566"/>
    </row>
    <row r="65" spans="1:1">
      <c r="A65" s="566"/>
    </row>
    <row r="66" spans="1:1">
      <c r="A66" s="566"/>
    </row>
    <row r="67" spans="1:1">
      <c r="A67" s="566"/>
    </row>
    <row r="68" spans="1:1">
      <c r="A68" s="566"/>
    </row>
    <row r="69" spans="1:1">
      <c r="A69" s="566"/>
    </row>
    <row r="70" spans="1:1">
      <c r="A70" s="566"/>
    </row>
    <row r="71" spans="1:1">
      <c r="A71" s="566"/>
    </row>
    <row r="72" spans="1:1">
      <c r="A72" s="566"/>
    </row>
    <row r="73" spans="1:1">
      <c r="A73" s="566"/>
    </row>
    <row r="74" spans="1:1">
      <c r="A74" s="566"/>
    </row>
    <row r="75" spans="1:1">
      <c r="A75" s="566"/>
    </row>
    <row r="76" spans="1:1">
      <c r="A76" s="566"/>
    </row>
    <row r="77" spans="1:1">
      <c r="A77" s="566"/>
    </row>
    <row r="78" spans="1:1">
      <c r="A78" s="566"/>
    </row>
  </sheetData>
  <printOptions horizontalCentered="1"/>
  <pageMargins left="0.5" right="0.5" top="0.5" bottom="0.5" header="0.5" footer="0.5"/>
  <pageSetup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5351" r:id="rId4" name="Button 55">
              <controlPr locked="0" defaultSize="0" autoFill="0" autoLine="0" autoPict="0">
                <anchor moveWithCells="1" sizeWithCells="1">
                  <from>
                    <xdr:col>0</xdr:col>
                    <xdr:colOff>0</xdr:colOff>
                    <xdr:row>62</xdr:row>
                    <xdr:rowOff>0</xdr:rowOff>
                  </from>
                  <to>
                    <xdr:col>0</xdr:col>
                    <xdr:colOff>0</xdr:colOff>
                    <xdr:row>64</xdr:row>
                    <xdr:rowOff>82550</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2"/>
  <sheetViews>
    <sheetView zoomScale="70" zoomScaleNormal="70" workbookViewId="0">
      <selection activeCell="G17" sqref="G17"/>
    </sheetView>
  </sheetViews>
  <sheetFormatPr defaultColWidth="9.84375" defaultRowHeight="15.5"/>
  <cols>
    <col min="1" max="1" width="1.84375" style="579" customWidth="1"/>
    <col min="2" max="2" width="4.84375" style="579" customWidth="1"/>
    <col min="3" max="3" width="1.84375" style="579" customWidth="1"/>
    <col min="4" max="4" width="40.84375" style="579" customWidth="1"/>
    <col min="5" max="5" width="53.53515625" style="579" customWidth="1"/>
    <col min="6" max="6" width="2.84375" style="579" customWidth="1"/>
    <col min="7" max="7" width="18.84375" style="579" customWidth="1"/>
    <col min="8" max="8" width="4.61328125" style="579" customWidth="1"/>
    <col min="9" max="16384" width="9.84375" style="579"/>
  </cols>
  <sheetData>
    <row r="1" spans="1:8" ht="18.899999999999999" customHeight="1" thickBot="1">
      <c r="A1" s="1130" t="str">
        <f>+CONAMEDATE</f>
        <v>Annual Report of VERIZON NEW YORK INC.                                      For the period ending DECEMBER 31, 2021</v>
      </c>
      <c r="B1" s="581"/>
      <c r="C1" s="581"/>
      <c r="D1" s="581"/>
      <c r="E1" s="581"/>
      <c r="F1" s="581"/>
      <c r="G1" s="566"/>
      <c r="H1" s="566"/>
    </row>
    <row r="2" spans="1:8" ht="18.899999999999999" customHeight="1">
      <c r="A2" s="726"/>
      <c r="B2" s="664"/>
      <c r="C2" s="717"/>
      <c r="D2" s="717"/>
      <c r="E2" s="717"/>
      <c r="F2" s="717"/>
      <c r="G2" s="727"/>
      <c r="H2" s="728"/>
    </row>
    <row r="3" spans="1:8" ht="18.899999999999999" customHeight="1">
      <c r="A3" s="665"/>
      <c r="B3" s="729" t="s">
        <v>1581</v>
      </c>
      <c r="C3" s="666"/>
      <c r="D3" s="666"/>
      <c r="E3" s="666"/>
      <c r="F3" s="666"/>
      <c r="G3" s="666"/>
      <c r="H3" s="667"/>
    </row>
    <row r="4" spans="1:8" ht="18.899999999999999" customHeight="1">
      <c r="A4" s="665"/>
      <c r="B4" s="581"/>
      <c r="C4" s="581"/>
      <c r="D4" s="581"/>
      <c r="E4" s="581"/>
      <c r="F4" s="581"/>
      <c r="G4" s="581"/>
      <c r="H4" s="582"/>
    </row>
    <row r="5" spans="1:8" ht="18.899999999999999" customHeight="1">
      <c r="A5" s="665"/>
      <c r="B5" s="581" t="s">
        <v>1582</v>
      </c>
      <c r="C5" s="581"/>
      <c r="D5" s="581"/>
      <c r="E5" s="581"/>
      <c r="F5" s="581"/>
      <c r="G5" s="581"/>
      <c r="H5" s="582"/>
    </row>
    <row r="6" spans="1:8" ht="18.899999999999999" customHeight="1">
      <c r="A6" s="665"/>
      <c r="B6" s="581" t="s">
        <v>1583</v>
      </c>
      <c r="C6" s="581"/>
      <c r="D6" s="581"/>
      <c r="E6" s="581"/>
      <c r="F6" s="581"/>
      <c r="G6" s="581"/>
      <c r="H6" s="582"/>
    </row>
    <row r="7" spans="1:8" ht="18.899999999999999" customHeight="1">
      <c r="A7" s="665"/>
      <c r="B7" s="581" t="s">
        <v>2774</v>
      </c>
      <c r="C7" s="581"/>
      <c r="D7" s="581"/>
      <c r="E7" s="581"/>
      <c r="F7" s="581"/>
      <c r="G7" s="581"/>
      <c r="H7" s="582"/>
    </row>
    <row r="8" spans="1:8" ht="18.899999999999999" customHeight="1">
      <c r="A8" s="665"/>
      <c r="B8" s="730" t="s">
        <v>2773</v>
      </c>
      <c r="C8" s="581"/>
      <c r="D8" s="581"/>
      <c r="E8" s="581"/>
      <c r="F8" s="581"/>
      <c r="G8" s="581"/>
      <c r="H8" s="582"/>
    </row>
    <row r="9" spans="1:8" ht="18.899999999999999" customHeight="1">
      <c r="A9" s="665"/>
      <c r="B9" s="581"/>
      <c r="C9" s="581"/>
      <c r="D9" s="581"/>
      <c r="E9" s="581"/>
      <c r="F9" s="581"/>
      <c r="G9" s="581"/>
      <c r="H9" s="582"/>
    </row>
    <row r="10" spans="1:8" ht="18.899999999999999" customHeight="1">
      <c r="A10" s="1239"/>
      <c r="B10" s="965"/>
      <c r="C10" s="994"/>
      <c r="D10" s="965"/>
      <c r="E10" s="668"/>
      <c r="F10" s="965"/>
      <c r="G10" s="965"/>
      <c r="H10" s="966"/>
    </row>
    <row r="11" spans="1:8" ht="18.899999999999999" customHeight="1">
      <c r="A11" s="665"/>
      <c r="B11" s="997" t="s">
        <v>35</v>
      </c>
      <c r="C11" s="1240"/>
      <c r="D11" s="666" t="s">
        <v>2034</v>
      </c>
      <c r="E11" s="670"/>
      <c r="F11" s="581"/>
      <c r="G11" s="997" t="s">
        <v>1859</v>
      </c>
      <c r="H11" s="582"/>
    </row>
    <row r="12" spans="1:8" ht="18.899999999999999" customHeight="1">
      <c r="A12" s="665"/>
      <c r="B12" s="997" t="s">
        <v>47</v>
      </c>
      <c r="C12" s="1240"/>
      <c r="D12" s="666" t="s">
        <v>462</v>
      </c>
      <c r="E12" s="670"/>
      <c r="F12" s="581"/>
      <c r="G12" s="997" t="s">
        <v>463</v>
      </c>
      <c r="H12" s="582"/>
    </row>
    <row r="13" spans="1:8" ht="18.899999999999999" customHeight="1">
      <c r="A13" s="1239"/>
      <c r="B13" s="965"/>
      <c r="C13" s="994"/>
      <c r="D13" s="965"/>
      <c r="E13" s="668"/>
      <c r="F13" s="965"/>
      <c r="G13" s="965"/>
      <c r="H13" s="966"/>
    </row>
    <row r="14" spans="1:8" ht="18.899999999999999" customHeight="1">
      <c r="A14" s="665"/>
      <c r="B14" s="997" t="s">
        <v>466</v>
      </c>
      <c r="C14" s="1240"/>
      <c r="D14" s="848"/>
      <c r="E14" s="1095"/>
      <c r="F14" s="1101"/>
      <c r="G14" s="1241"/>
      <c r="H14" s="582"/>
    </row>
    <row r="15" spans="1:8" ht="18.899999999999999" customHeight="1">
      <c r="A15" s="665"/>
      <c r="B15" s="997" t="s">
        <v>955</v>
      </c>
      <c r="C15" s="1240"/>
      <c r="D15" s="26" t="s">
        <v>3662</v>
      </c>
      <c r="E15" s="1825"/>
      <c r="F15" s="503"/>
      <c r="G15" s="1826">
        <v>110849822.83</v>
      </c>
      <c r="H15" s="582"/>
    </row>
    <row r="16" spans="1:8" ht="18.899999999999999" customHeight="1">
      <c r="A16" s="665"/>
      <c r="B16" s="997" t="s">
        <v>1195</v>
      </c>
      <c r="C16" s="1240"/>
      <c r="D16" s="1827" t="s">
        <v>3663</v>
      </c>
      <c r="E16" s="1825"/>
      <c r="F16" s="503"/>
      <c r="G16" s="1828">
        <v>1116545153.6400001</v>
      </c>
      <c r="H16" s="582"/>
    </row>
    <row r="17" spans="1:8" ht="18.899999999999999" customHeight="1">
      <c r="A17" s="665"/>
      <c r="B17" s="997" t="s">
        <v>70</v>
      </c>
      <c r="C17" s="1240"/>
      <c r="D17" s="1827" t="s">
        <v>3661</v>
      </c>
      <c r="E17" s="1825"/>
      <c r="F17" s="503"/>
      <c r="G17" s="1828">
        <v>20237.88</v>
      </c>
      <c r="H17" s="582"/>
    </row>
    <row r="18" spans="1:8" ht="18.899999999999999" customHeight="1">
      <c r="A18" s="665"/>
      <c r="B18" s="997" t="s">
        <v>71</v>
      </c>
      <c r="C18" s="1240"/>
      <c r="D18" s="503"/>
      <c r="E18" s="1825"/>
      <c r="F18" s="503"/>
      <c r="G18" s="1828"/>
      <c r="H18" s="582"/>
    </row>
    <row r="19" spans="1:8" ht="18.899999999999999" customHeight="1">
      <c r="A19" s="665"/>
      <c r="B19" s="997" t="s">
        <v>474</v>
      </c>
      <c r="C19" s="1240"/>
      <c r="D19" s="1101"/>
      <c r="E19" s="1095"/>
      <c r="F19" s="1101"/>
      <c r="G19" s="1242"/>
      <c r="H19" s="582"/>
    </row>
    <row r="20" spans="1:8" ht="18.899999999999999" customHeight="1">
      <c r="A20" s="665"/>
      <c r="B20" s="997" t="s">
        <v>477</v>
      </c>
      <c r="C20" s="1240"/>
      <c r="D20" s="1101"/>
      <c r="E20" s="1095"/>
      <c r="F20" s="1101"/>
      <c r="G20" s="1242"/>
      <c r="H20" s="582"/>
    </row>
    <row r="21" spans="1:8" ht="18.899999999999999" customHeight="1">
      <c r="A21" s="665"/>
      <c r="B21" s="997" t="s">
        <v>2204</v>
      </c>
      <c r="C21" s="1240"/>
      <c r="D21" s="1101"/>
      <c r="E21" s="1095"/>
      <c r="F21" s="1101"/>
      <c r="G21" s="1242"/>
      <c r="H21" s="582"/>
    </row>
    <row r="22" spans="1:8" ht="18.899999999999999" customHeight="1">
      <c r="A22" s="665"/>
      <c r="B22" s="997" t="s">
        <v>335</v>
      </c>
      <c r="C22" s="1240"/>
      <c r="D22" s="1101"/>
      <c r="E22" s="1095"/>
      <c r="F22" s="1101"/>
      <c r="G22" s="1242"/>
      <c r="H22" s="582"/>
    </row>
    <row r="23" spans="1:8" ht="18.899999999999999" customHeight="1">
      <c r="A23" s="665"/>
      <c r="B23" s="997" t="s">
        <v>72</v>
      </c>
      <c r="C23" s="1240"/>
      <c r="D23" s="1101"/>
      <c r="E23" s="1095"/>
      <c r="F23" s="1101"/>
      <c r="G23" s="1242"/>
      <c r="H23" s="582"/>
    </row>
    <row r="24" spans="1:8" ht="18.899999999999999" customHeight="1">
      <c r="A24" s="665"/>
      <c r="B24" s="997" t="s">
        <v>73</v>
      </c>
      <c r="C24" s="1240"/>
      <c r="D24" s="1101"/>
      <c r="E24" s="1095"/>
      <c r="F24" s="1101"/>
      <c r="G24" s="1242"/>
      <c r="H24" s="582"/>
    </row>
    <row r="25" spans="1:8" ht="18.899999999999999" customHeight="1">
      <c r="A25" s="665"/>
      <c r="B25" s="997" t="s">
        <v>74</v>
      </c>
      <c r="C25" s="1240"/>
      <c r="D25" s="1101"/>
      <c r="E25" s="1095"/>
      <c r="F25" s="1101"/>
      <c r="G25" s="1242"/>
      <c r="H25" s="582"/>
    </row>
    <row r="26" spans="1:8" ht="18.899999999999999" customHeight="1">
      <c r="A26" s="665"/>
      <c r="B26" s="997" t="s">
        <v>75</v>
      </c>
      <c r="C26" s="1240"/>
      <c r="D26" s="1101"/>
      <c r="E26" s="1095"/>
      <c r="F26" s="1101"/>
      <c r="G26" s="1242"/>
      <c r="H26" s="582"/>
    </row>
    <row r="27" spans="1:8" ht="18.899999999999999" customHeight="1">
      <c r="A27" s="665"/>
      <c r="B27" s="997" t="s">
        <v>76</v>
      </c>
      <c r="C27" s="1240"/>
      <c r="D27" s="1101"/>
      <c r="E27" s="1095"/>
      <c r="F27" s="1101"/>
      <c r="G27" s="1242"/>
      <c r="H27" s="582"/>
    </row>
    <row r="28" spans="1:8" ht="18.899999999999999" customHeight="1">
      <c r="A28" s="665"/>
      <c r="B28" s="997" t="s">
        <v>77</v>
      </c>
      <c r="C28" s="1240"/>
      <c r="D28" s="1101"/>
      <c r="E28" s="1095"/>
      <c r="F28" s="1101"/>
      <c r="G28" s="1242"/>
      <c r="H28" s="582"/>
    </row>
    <row r="29" spans="1:8" ht="18.899999999999999" customHeight="1">
      <c r="A29" s="665"/>
      <c r="B29" s="997" t="s">
        <v>78</v>
      </c>
      <c r="C29" s="1240"/>
      <c r="D29" s="1101"/>
      <c r="E29" s="1095"/>
      <c r="F29" s="1101"/>
      <c r="G29" s="1242"/>
      <c r="H29" s="582"/>
    </row>
    <row r="30" spans="1:8" ht="18.899999999999999" customHeight="1">
      <c r="A30" s="665"/>
      <c r="B30" s="997" t="s">
        <v>79</v>
      </c>
      <c r="C30" s="1240"/>
      <c r="D30" s="1101"/>
      <c r="E30" s="1095"/>
      <c r="F30" s="1101"/>
      <c r="G30" s="1242"/>
      <c r="H30" s="582"/>
    </row>
    <row r="31" spans="1:8" ht="18.899999999999999" customHeight="1">
      <c r="A31" s="665"/>
      <c r="B31" s="997" t="s">
        <v>80</v>
      </c>
      <c r="C31" s="1240"/>
      <c r="D31" s="1101"/>
      <c r="E31" s="1095"/>
      <c r="F31" s="1101"/>
      <c r="G31" s="1242"/>
      <c r="H31" s="582"/>
    </row>
    <row r="32" spans="1:8" ht="18.899999999999999" customHeight="1">
      <c r="A32" s="665"/>
      <c r="B32" s="997" t="s">
        <v>81</v>
      </c>
      <c r="C32" s="1240"/>
      <c r="D32" s="1101"/>
      <c r="E32" s="1095"/>
      <c r="F32" s="1101"/>
      <c r="G32" s="1242"/>
      <c r="H32" s="582"/>
    </row>
    <row r="33" spans="1:8" ht="18.899999999999999" customHeight="1">
      <c r="A33" s="665"/>
      <c r="B33" s="997" t="s">
        <v>82</v>
      </c>
      <c r="C33" s="1240"/>
      <c r="D33" s="1101"/>
      <c r="E33" s="1095"/>
      <c r="F33" s="1101"/>
      <c r="G33" s="1242"/>
      <c r="H33" s="582"/>
    </row>
    <row r="34" spans="1:8" ht="18.899999999999999" customHeight="1">
      <c r="A34" s="665"/>
      <c r="B34" s="997" t="s">
        <v>83</v>
      </c>
      <c r="C34" s="1240"/>
      <c r="D34" s="1101"/>
      <c r="E34" s="1095"/>
      <c r="F34" s="1101"/>
      <c r="G34" s="1242"/>
      <c r="H34" s="582"/>
    </row>
    <row r="35" spans="1:8" ht="18.899999999999999" customHeight="1">
      <c r="A35" s="665"/>
      <c r="B35" s="997" t="s">
        <v>84</v>
      </c>
      <c r="C35" s="1240"/>
      <c r="D35" s="1101"/>
      <c r="E35" s="1095"/>
      <c r="F35" s="1101"/>
      <c r="G35" s="1242"/>
      <c r="H35" s="582"/>
    </row>
    <row r="36" spans="1:8" ht="18.899999999999999" customHeight="1">
      <c r="A36" s="665"/>
      <c r="B36" s="997" t="s">
        <v>85</v>
      </c>
      <c r="C36" s="1240"/>
      <c r="D36" s="1101"/>
      <c r="E36" s="1095"/>
      <c r="F36" s="1101"/>
      <c r="G36" s="1242"/>
      <c r="H36" s="582"/>
    </row>
    <row r="37" spans="1:8" ht="18.899999999999999" customHeight="1">
      <c r="A37" s="665"/>
      <c r="B37" s="997" t="s">
        <v>86</v>
      </c>
      <c r="C37" s="1240"/>
      <c r="D37" s="1101"/>
      <c r="E37" s="1095"/>
      <c r="F37" s="1101"/>
      <c r="G37" s="1242"/>
      <c r="H37" s="582"/>
    </row>
    <row r="38" spans="1:8" ht="18.899999999999999" customHeight="1">
      <c r="A38" s="665"/>
      <c r="B38" s="997" t="s">
        <v>87</v>
      </c>
      <c r="C38" s="1240"/>
      <c r="D38" s="1101"/>
      <c r="E38" s="1095"/>
      <c r="F38" s="1101"/>
      <c r="G38" s="1242"/>
      <c r="H38" s="582"/>
    </row>
    <row r="39" spans="1:8" ht="18.899999999999999" customHeight="1">
      <c r="A39" s="665"/>
      <c r="B39" s="997" t="s">
        <v>2216</v>
      </c>
      <c r="C39" s="1240"/>
      <c r="D39" s="1101"/>
      <c r="E39" s="1095"/>
      <c r="F39" s="1101"/>
      <c r="G39" s="1242"/>
      <c r="H39" s="582"/>
    </row>
    <row r="40" spans="1:8" ht="18.899999999999999" customHeight="1">
      <c r="A40" s="665"/>
      <c r="B40" s="997" t="s">
        <v>2218</v>
      </c>
      <c r="C40" s="1240"/>
      <c r="D40" s="1101"/>
      <c r="E40" s="1095"/>
      <c r="F40" s="1101"/>
      <c r="G40" s="1242"/>
      <c r="H40" s="582"/>
    </row>
    <row r="41" spans="1:8" ht="18.899999999999999" customHeight="1">
      <c r="A41" s="665"/>
      <c r="B41" s="997" t="s">
        <v>2220</v>
      </c>
      <c r="C41" s="1240"/>
      <c r="D41" s="1101"/>
      <c r="E41" s="1095"/>
      <c r="F41" s="1101"/>
      <c r="G41" s="1242"/>
      <c r="H41" s="582"/>
    </row>
    <row r="42" spans="1:8" ht="18.899999999999999" customHeight="1">
      <c r="A42" s="665"/>
      <c r="B42" s="997" t="s">
        <v>2223</v>
      </c>
      <c r="C42" s="1240"/>
      <c r="D42" s="1101"/>
      <c r="E42" s="1095"/>
      <c r="F42" s="1101"/>
      <c r="G42" s="1242"/>
      <c r="H42" s="582"/>
    </row>
    <row r="43" spans="1:8" ht="18.899999999999999" customHeight="1">
      <c r="A43" s="665"/>
      <c r="B43" s="997" t="s">
        <v>2577</v>
      </c>
      <c r="C43" s="1240"/>
      <c r="D43" s="1101"/>
      <c r="E43" s="1095"/>
      <c r="F43" s="1101"/>
      <c r="G43" s="1242"/>
      <c r="H43" s="582"/>
    </row>
    <row r="44" spans="1:8" ht="18.899999999999999" customHeight="1">
      <c r="A44" s="665"/>
      <c r="B44" s="997" t="s">
        <v>2580</v>
      </c>
      <c r="C44" s="1240"/>
      <c r="D44" s="1101"/>
      <c r="E44" s="1095"/>
      <c r="F44" s="1101"/>
      <c r="G44" s="1242"/>
      <c r="H44" s="582"/>
    </row>
    <row r="45" spans="1:8" ht="18.899999999999999" customHeight="1">
      <c r="A45" s="665"/>
      <c r="B45" s="997" t="s">
        <v>2583</v>
      </c>
      <c r="C45" s="1240"/>
      <c r="D45" s="1101"/>
      <c r="E45" s="1095"/>
      <c r="F45" s="1101"/>
      <c r="G45" s="1242"/>
      <c r="H45" s="582"/>
    </row>
    <row r="46" spans="1:8" ht="18.899999999999999" customHeight="1">
      <c r="A46" s="665"/>
      <c r="B46" s="997" t="s">
        <v>2587</v>
      </c>
      <c r="C46" s="1240"/>
      <c r="D46" s="1101"/>
      <c r="E46" s="1095"/>
      <c r="F46" s="1101"/>
      <c r="G46" s="1242"/>
      <c r="H46" s="582"/>
    </row>
    <row r="47" spans="1:8" ht="18.899999999999999" customHeight="1">
      <c r="A47" s="665"/>
      <c r="B47" s="997" t="s">
        <v>2590</v>
      </c>
      <c r="C47" s="1240"/>
      <c r="D47" s="1101"/>
      <c r="E47" s="1095"/>
      <c r="F47" s="1101"/>
      <c r="G47" s="1242"/>
      <c r="H47" s="582"/>
    </row>
    <row r="48" spans="1:8" ht="18.899999999999999" customHeight="1">
      <c r="A48" s="665"/>
      <c r="B48" s="997" t="s">
        <v>2593</v>
      </c>
      <c r="C48" s="1240"/>
      <c r="D48" s="1101"/>
      <c r="E48" s="1095"/>
      <c r="F48" s="1101"/>
      <c r="G48" s="1242"/>
      <c r="H48" s="582"/>
    </row>
    <row r="49" spans="1:8" ht="18.899999999999999" customHeight="1">
      <c r="A49" s="665"/>
      <c r="B49" s="997" t="s">
        <v>1977</v>
      </c>
      <c r="C49" s="1240"/>
      <c r="D49" s="1101"/>
      <c r="E49" s="1095"/>
      <c r="F49" s="1101"/>
      <c r="G49" s="1242"/>
      <c r="H49" s="582"/>
    </row>
    <row r="50" spans="1:8" ht="18.899999999999999" customHeight="1">
      <c r="A50" s="665"/>
      <c r="B50" s="997" t="s">
        <v>1979</v>
      </c>
      <c r="C50" s="1240"/>
      <c r="D50" s="1101"/>
      <c r="E50" s="1095"/>
      <c r="F50" s="1101"/>
      <c r="G50" s="1242"/>
      <c r="H50" s="582"/>
    </row>
    <row r="51" spans="1:8" ht="18.899999999999999" customHeight="1">
      <c r="A51" s="665"/>
      <c r="B51" s="997" t="s">
        <v>1980</v>
      </c>
      <c r="C51" s="1240"/>
      <c r="D51" s="1101"/>
      <c r="E51" s="1095"/>
      <c r="F51" s="1101"/>
      <c r="G51" s="1242"/>
      <c r="H51" s="582"/>
    </row>
    <row r="52" spans="1:8" ht="18.899999999999999" customHeight="1">
      <c r="A52" s="665"/>
      <c r="B52" s="997" t="s">
        <v>1984</v>
      </c>
      <c r="C52" s="1240"/>
      <c r="D52" s="1101"/>
      <c r="E52" s="1095"/>
      <c r="F52" s="1101"/>
      <c r="G52" s="1242"/>
      <c r="H52" s="582"/>
    </row>
    <row r="53" spans="1:8" ht="18.899999999999999" customHeight="1">
      <c r="A53" s="665"/>
      <c r="B53" s="997" t="s">
        <v>1986</v>
      </c>
      <c r="C53" s="1240"/>
      <c r="D53" s="1101"/>
      <c r="E53" s="1095"/>
      <c r="F53" s="1101"/>
      <c r="G53" s="1242"/>
      <c r="H53" s="582"/>
    </row>
    <row r="54" spans="1:8" ht="18.899999999999999" customHeight="1">
      <c r="A54" s="665"/>
      <c r="B54" s="997" t="s">
        <v>2606</v>
      </c>
      <c r="C54" s="1240"/>
      <c r="D54" s="1101"/>
      <c r="E54" s="1095"/>
      <c r="F54" s="1101"/>
      <c r="G54" s="1242"/>
      <c r="H54" s="582"/>
    </row>
    <row r="55" spans="1:8" ht="18.899999999999999" customHeight="1">
      <c r="A55" s="665"/>
      <c r="B55" s="997" t="s">
        <v>2609</v>
      </c>
      <c r="C55" s="1240"/>
      <c r="D55" s="1101"/>
      <c r="E55" s="1095"/>
      <c r="F55" s="1101"/>
      <c r="G55" s="1242"/>
      <c r="H55" s="582"/>
    </row>
    <row r="56" spans="1:8" ht="18.899999999999999" customHeight="1">
      <c r="A56" s="665"/>
      <c r="B56" s="997" t="s">
        <v>2611</v>
      </c>
      <c r="C56" s="1240"/>
      <c r="D56" s="1101"/>
      <c r="E56" s="1095"/>
      <c r="F56" s="1101"/>
      <c r="G56" s="1242"/>
      <c r="H56" s="582"/>
    </row>
    <row r="57" spans="1:8" ht="18.899999999999999" customHeight="1">
      <c r="A57" s="665"/>
      <c r="B57" s="997" t="s">
        <v>2614</v>
      </c>
      <c r="C57" s="1240"/>
      <c r="D57" s="1101"/>
      <c r="E57" s="1095"/>
      <c r="F57" s="1101"/>
      <c r="G57" s="1242"/>
      <c r="H57" s="582"/>
    </row>
    <row r="58" spans="1:8" ht="18.899999999999999" customHeight="1" thickBot="1">
      <c r="A58" s="1162"/>
      <c r="B58" s="1243" t="s">
        <v>2617</v>
      </c>
      <c r="C58" s="1244"/>
      <c r="D58" s="679"/>
      <c r="E58" s="1152" t="s">
        <v>1584</v>
      </c>
      <c r="F58" s="1245"/>
      <c r="G58" s="1246">
        <f>SUM(G13:G57)</f>
        <v>1227415214.3500001</v>
      </c>
      <c r="H58" s="1247"/>
    </row>
    <row r="59" spans="1:8" ht="18.899999999999999" customHeight="1">
      <c r="A59" s="581"/>
      <c r="B59" s="1155" t="s">
        <v>1652</v>
      </c>
      <c r="C59" s="581"/>
      <c r="D59" s="581"/>
      <c r="E59" s="581"/>
      <c r="F59" s="581"/>
      <c r="G59" s="581"/>
      <c r="H59" s="581"/>
    </row>
    <row r="60" spans="1:8" ht="18.899999999999999" customHeight="1">
      <c r="A60" s="1197">
        <v>76</v>
      </c>
      <c r="B60" s="1197"/>
      <c r="C60" s="1197"/>
      <c r="D60" s="1197"/>
      <c r="E60" s="1197"/>
      <c r="F60" s="1197"/>
      <c r="G60" s="1197"/>
      <c r="H60" s="1197"/>
    </row>
    <row r="61" spans="1:8">
      <c r="A61" s="566"/>
      <c r="B61" s="566"/>
      <c r="C61" s="566"/>
    </row>
    <row r="62" spans="1:8">
      <c r="A62" s="566"/>
      <c r="B62" s="566"/>
      <c r="C62" s="566"/>
    </row>
    <row r="63" spans="1:8">
      <c r="A63" s="566"/>
      <c r="B63" s="566"/>
      <c r="C63" s="566"/>
    </row>
    <row r="64" spans="1:8">
      <c r="A64" s="566"/>
      <c r="B64" s="566"/>
      <c r="C64" s="566"/>
    </row>
    <row r="65" spans="1:3">
      <c r="A65" s="566"/>
      <c r="B65" s="566"/>
      <c r="C65" s="566"/>
    </row>
    <row r="66" spans="1:3">
      <c r="A66" s="566"/>
      <c r="B66" s="566"/>
      <c r="C66" s="566"/>
    </row>
    <row r="67" spans="1:3">
      <c r="A67" s="566"/>
      <c r="B67" s="566"/>
      <c r="C67" s="566"/>
    </row>
    <row r="68" spans="1:3">
      <c r="A68" s="566"/>
      <c r="B68" s="566"/>
      <c r="C68" s="566"/>
    </row>
    <row r="69" spans="1:3">
      <c r="A69" s="566"/>
      <c r="B69" s="566"/>
      <c r="C69" s="566"/>
    </row>
    <row r="70" spans="1:3">
      <c r="A70" s="566"/>
      <c r="B70" s="566"/>
      <c r="C70" s="566"/>
    </row>
    <row r="71" spans="1:3">
      <c r="A71" s="566"/>
      <c r="B71" s="566"/>
      <c r="C71" s="566"/>
    </row>
    <row r="72" spans="1:3">
      <c r="A72" s="566"/>
      <c r="B72" s="566"/>
      <c r="C72" s="566"/>
    </row>
    <row r="73" spans="1:3">
      <c r="A73" s="566"/>
      <c r="B73" s="566"/>
      <c r="C73" s="566"/>
    </row>
    <row r="74" spans="1:3">
      <c r="A74" s="566"/>
      <c r="B74" s="566"/>
      <c r="C74" s="566"/>
    </row>
    <row r="75" spans="1:3">
      <c r="A75" s="566"/>
      <c r="B75" s="566"/>
      <c r="C75" s="566"/>
    </row>
    <row r="76" spans="1:3">
      <c r="A76" s="566"/>
      <c r="B76" s="566"/>
      <c r="C76" s="566"/>
    </row>
    <row r="77" spans="1:3">
      <c r="A77" s="566"/>
      <c r="B77" s="566"/>
      <c r="C77" s="566"/>
    </row>
    <row r="78" spans="1:3">
      <c r="A78" s="566"/>
      <c r="B78" s="566"/>
      <c r="C78" s="566"/>
    </row>
    <row r="79" spans="1:3">
      <c r="A79" s="566"/>
      <c r="B79" s="566"/>
      <c r="C79" s="566"/>
    </row>
    <row r="80" spans="1:3">
      <c r="A80" s="566"/>
      <c r="B80" s="566"/>
      <c r="C80" s="566"/>
    </row>
    <row r="81" spans="1:3">
      <c r="A81" s="566"/>
      <c r="B81" s="566"/>
      <c r="C81" s="566"/>
    </row>
    <row r="82" spans="1:3">
      <c r="A82" s="566"/>
      <c r="B82" s="566"/>
      <c r="C82" s="566"/>
    </row>
  </sheetData>
  <pageMargins left="0.7" right="0.7" top="0.75" bottom="0.75" header="0.3" footer="0.3"/>
  <pageSetup scale="60"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O90"/>
  <sheetViews>
    <sheetView defaultGridColor="0" colorId="22" zoomScale="75" zoomScaleNormal="75" workbookViewId="0">
      <selection activeCell="H38" sqref="H38"/>
    </sheetView>
  </sheetViews>
  <sheetFormatPr defaultColWidth="9.84375" defaultRowHeight="15.5"/>
  <cols>
    <col min="1" max="1" width="1.84375" style="579" customWidth="1"/>
    <col min="2" max="2" width="5.84375" style="579" customWidth="1"/>
    <col min="3" max="3" width="1.84375" style="579" customWidth="1"/>
    <col min="4" max="4" width="52.84375" style="579" customWidth="1"/>
    <col min="5" max="5" width="1.84375" style="579" customWidth="1"/>
    <col min="6" max="6" width="19.84375" style="579" customWidth="1"/>
    <col min="7" max="7" width="1.84375" style="579" customWidth="1"/>
    <col min="8" max="8" width="13.84375" style="579" customWidth="1"/>
    <col min="9" max="9" width="2.84375" style="579" customWidth="1"/>
    <col min="10" max="10" width="13.84375" style="579" customWidth="1"/>
    <col min="11" max="11" width="1.84375" style="579" customWidth="1"/>
    <col min="12" max="12" width="13.84375" style="579" customWidth="1"/>
    <col min="13" max="13" width="2.84375" style="579" customWidth="1"/>
    <col min="14" max="14" width="13.84375" style="579" customWidth="1"/>
    <col min="15" max="15" width="1.84375" style="579" customWidth="1"/>
    <col min="16" max="16384" width="9.84375" style="579"/>
  </cols>
  <sheetData>
    <row r="1" spans="1:15" ht="20" customHeight="1" thickBot="1">
      <c r="A1" s="568" t="str">
        <f>'Data Sheet'!A52</f>
        <v>Annual Report of VERIZON NEW YORK INC.                                                                      For the period ending DECEMBER 31, 2021</v>
      </c>
      <c r="B1" s="581"/>
      <c r="C1" s="581"/>
      <c r="D1" s="581"/>
      <c r="E1" s="581"/>
      <c r="F1" s="581"/>
      <c r="G1" s="581"/>
      <c r="H1" s="581"/>
      <c r="I1" s="581"/>
      <c r="J1" s="581"/>
      <c r="K1" s="581"/>
      <c r="L1" s="581"/>
      <c r="M1" s="581"/>
      <c r="N1" s="581"/>
      <c r="O1" s="581"/>
    </row>
    <row r="2" spans="1:15" ht="20" customHeight="1">
      <c r="A2" s="726"/>
      <c r="B2" s="664"/>
      <c r="C2" s="664"/>
      <c r="D2" s="664"/>
      <c r="E2" s="664"/>
      <c r="F2" s="664"/>
      <c r="G2" s="664"/>
      <c r="H2" s="664"/>
      <c r="I2" s="664"/>
      <c r="J2" s="664"/>
      <c r="K2" s="664"/>
      <c r="L2" s="664"/>
      <c r="M2" s="664"/>
      <c r="N2" s="664"/>
      <c r="O2" s="957"/>
    </row>
    <row r="3" spans="1:15" ht="20" customHeight="1">
      <c r="A3" s="665"/>
      <c r="B3" s="581"/>
      <c r="C3" s="581"/>
      <c r="D3" s="581"/>
      <c r="E3" s="581"/>
      <c r="F3" s="581"/>
      <c r="G3" s="581"/>
      <c r="H3" s="581"/>
      <c r="I3" s="581"/>
      <c r="J3" s="581"/>
      <c r="K3" s="581"/>
      <c r="L3" s="581"/>
      <c r="M3" s="581"/>
      <c r="N3" s="581"/>
      <c r="O3" s="582"/>
    </row>
    <row r="4" spans="1:15" ht="20" customHeight="1">
      <c r="A4" s="665"/>
      <c r="B4" s="729" t="s">
        <v>1585</v>
      </c>
      <c r="C4" s="666"/>
      <c r="D4" s="1197"/>
      <c r="E4" s="666"/>
      <c r="F4" s="666"/>
      <c r="G4" s="666"/>
      <c r="H4" s="666"/>
      <c r="I4" s="666"/>
      <c r="J4" s="666"/>
      <c r="K4" s="666"/>
      <c r="L4" s="666"/>
      <c r="M4" s="666"/>
      <c r="N4" s="666"/>
      <c r="O4" s="582"/>
    </row>
    <row r="5" spans="1:15" ht="20" customHeight="1">
      <c r="A5" s="665"/>
      <c r="B5" s="666"/>
      <c r="C5" s="666"/>
      <c r="D5" s="1197"/>
      <c r="E5" s="666"/>
      <c r="F5" s="666"/>
      <c r="G5" s="666"/>
      <c r="H5" s="666"/>
      <c r="I5" s="666"/>
      <c r="J5" s="666"/>
      <c r="K5" s="666"/>
      <c r="L5" s="666"/>
      <c r="M5" s="666"/>
      <c r="N5" s="666"/>
      <c r="O5" s="582"/>
    </row>
    <row r="6" spans="1:15" ht="20" customHeight="1">
      <c r="A6" s="665"/>
      <c r="B6" s="581"/>
      <c r="C6" s="581"/>
      <c r="D6" s="581"/>
      <c r="E6" s="581"/>
      <c r="F6" s="581"/>
      <c r="G6" s="581"/>
      <c r="H6" s="581"/>
      <c r="I6" s="581"/>
      <c r="J6" s="581"/>
      <c r="K6" s="581"/>
      <c r="L6" s="581"/>
      <c r="M6" s="581"/>
      <c r="N6" s="581"/>
      <c r="O6" s="582"/>
    </row>
    <row r="7" spans="1:15" ht="20" customHeight="1">
      <c r="A7" s="665"/>
      <c r="B7" s="997" t="s">
        <v>1998</v>
      </c>
      <c r="C7" s="581"/>
      <c r="D7" s="1155" t="s">
        <v>1586</v>
      </c>
      <c r="O7" s="582"/>
    </row>
    <row r="8" spans="1:15" ht="20" customHeight="1">
      <c r="A8" s="665"/>
      <c r="B8" s="581"/>
      <c r="C8" s="581"/>
      <c r="D8" s="1155" t="s">
        <v>1587</v>
      </c>
      <c r="O8" s="582"/>
    </row>
    <row r="9" spans="1:15" ht="20" customHeight="1">
      <c r="A9" s="665"/>
      <c r="B9" s="997" t="s">
        <v>2012</v>
      </c>
      <c r="C9" s="581"/>
      <c r="D9" s="575" t="s">
        <v>1588</v>
      </c>
      <c r="O9" s="1198"/>
    </row>
    <row r="10" spans="1:15" ht="20" customHeight="1">
      <c r="A10" s="1248"/>
      <c r="B10" s="962"/>
      <c r="C10" s="962"/>
      <c r="D10" s="1249" t="s">
        <v>1589</v>
      </c>
      <c r="E10" s="1250"/>
      <c r="F10" s="1250"/>
      <c r="G10" s="1250"/>
      <c r="H10" s="1250"/>
      <c r="I10" s="1250"/>
      <c r="J10" s="1250"/>
      <c r="K10" s="1250"/>
      <c r="L10" s="1250"/>
      <c r="M10" s="1250"/>
      <c r="N10" s="1250"/>
      <c r="O10" s="963"/>
    </row>
    <row r="11" spans="1:15" ht="20" customHeight="1">
      <c r="A11" s="665"/>
      <c r="B11" s="581"/>
      <c r="C11" s="1240"/>
      <c r="D11" s="581"/>
      <c r="E11" s="1240"/>
      <c r="F11" s="581"/>
      <c r="G11" s="1240"/>
      <c r="H11" s="581"/>
      <c r="I11" s="581"/>
      <c r="J11" s="581"/>
      <c r="K11" s="678"/>
      <c r="L11" s="666" t="s">
        <v>1590</v>
      </c>
      <c r="M11" s="666"/>
      <c r="N11" s="666"/>
      <c r="O11" s="667"/>
    </row>
    <row r="12" spans="1:15" ht="20" customHeight="1">
      <c r="A12" s="665"/>
      <c r="B12" s="997" t="s">
        <v>35</v>
      </c>
      <c r="C12" s="1240"/>
      <c r="D12" s="581"/>
      <c r="E12" s="1240"/>
      <c r="F12" s="581"/>
      <c r="G12" s="1240"/>
      <c r="H12" s="581"/>
      <c r="I12" s="581"/>
      <c r="J12" s="581"/>
      <c r="K12" s="678"/>
      <c r="L12" s="666" t="s">
        <v>2661</v>
      </c>
      <c r="M12" s="666"/>
      <c r="N12" s="666"/>
      <c r="O12" s="667"/>
    </row>
    <row r="13" spans="1:15" ht="20" customHeight="1">
      <c r="A13" s="665"/>
      <c r="B13" s="997" t="s">
        <v>47</v>
      </c>
      <c r="C13" s="1240"/>
      <c r="D13" s="997" t="s">
        <v>1015</v>
      </c>
      <c r="E13" s="1240"/>
      <c r="F13" s="997" t="s">
        <v>1591</v>
      </c>
      <c r="G13" s="1240"/>
      <c r="H13" s="666" t="s">
        <v>1592</v>
      </c>
      <c r="I13" s="666"/>
      <c r="J13" s="666"/>
      <c r="K13" s="1251"/>
      <c r="L13" s="997" t="s">
        <v>1690</v>
      </c>
      <c r="M13" s="771"/>
      <c r="N13" s="997" t="s">
        <v>1692</v>
      </c>
      <c r="O13" s="667"/>
    </row>
    <row r="14" spans="1:15" ht="20" customHeight="1">
      <c r="A14" s="1248"/>
      <c r="B14" s="962"/>
      <c r="C14" s="1252"/>
      <c r="D14" s="998" t="s">
        <v>462</v>
      </c>
      <c r="E14" s="1252"/>
      <c r="F14" s="998" t="s">
        <v>463</v>
      </c>
      <c r="G14" s="1252"/>
      <c r="H14" s="971" t="s">
        <v>464</v>
      </c>
      <c r="I14" s="971"/>
      <c r="J14" s="971"/>
      <c r="K14" s="995"/>
      <c r="L14" s="971" t="s">
        <v>61</v>
      </c>
      <c r="M14" s="971"/>
      <c r="N14" s="971"/>
      <c r="O14" s="1253"/>
    </row>
    <row r="15" spans="1:15" ht="20" customHeight="1">
      <c r="A15" s="665"/>
      <c r="B15" s="581"/>
      <c r="C15" s="1240"/>
      <c r="D15" s="581"/>
      <c r="E15" s="1240"/>
      <c r="F15" s="1254"/>
      <c r="G15" s="1255"/>
      <c r="H15" s="1254"/>
      <c r="I15" s="1254"/>
      <c r="J15" s="1254"/>
      <c r="K15" s="1255"/>
      <c r="L15" s="1254"/>
      <c r="M15" s="1254"/>
      <c r="N15" s="1254"/>
      <c r="O15" s="582"/>
    </row>
    <row r="16" spans="1:15" ht="20" customHeight="1">
      <c r="A16" s="665"/>
      <c r="B16" s="997" t="s">
        <v>466</v>
      </c>
      <c r="C16" s="1240"/>
      <c r="D16" s="1101"/>
      <c r="E16" s="1256"/>
      <c r="F16" s="1241"/>
      <c r="G16" s="1257"/>
      <c r="H16" s="1241"/>
      <c r="I16" s="1241"/>
      <c r="J16" s="1241"/>
      <c r="K16" s="1257"/>
      <c r="L16" s="1241"/>
      <c r="M16" s="1241"/>
      <c r="N16" s="1241"/>
      <c r="O16" s="582"/>
    </row>
    <row r="17" spans="1:15" ht="20" customHeight="1">
      <c r="A17" s="665"/>
      <c r="B17" s="997" t="s">
        <v>955</v>
      </c>
      <c r="C17" s="1240"/>
      <c r="D17" s="1101"/>
      <c r="E17" s="1256"/>
      <c r="F17" s="1242"/>
      <c r="G17" s="1258"/>
      <c r="H17" s="1242"/>
      <c r="I17" s="1242"/>
      <c r="J17" s="1242"/>
      <c r="K17" s="1258"/>
      <c r="L17" s="1242"/>
      <c r="M17" s="1242"/>
      <c r="N17" s="1242"/>
      <c r="O17" s="582"/>
    </row>
    <row r="18" spans="1:15" ht="20" customHeight="1">
      <c r="A18" s="665"/>
      <c r="B18" s="997" t="s">
        <v>1195</v>
      </c>
      <c r="C18" s="1240"/>
      <c r="D18" s="1101"/>
      <c r="E18" s="1256"/>
      <c r="F18" s="1242"/>
      <c r="G18" s="1258"/>
      <c r="H18" s="1242"/>
      <c r="I18" s="1242"/>
      <c r="J18" s="1242"/>
      <c r="K18" s="1258"/>
      <c r="L18" s="1242"/>
      <c r="M18" s="1242"/>
      <c r="N18" s="1242"/>
      <c r="O18" s="582"/>
    </row>
    <row r="19" spans="1:15" ht="20" customHeight="1">
      <c r="A19" s="665"/>
      <c r="B19" s="997" t="s">
        <v>70</v>
      </c>
      <c r="C19" s="1240"/>
      <c r="D19" s="1101"/>
      <c r="E19" s="1256"/>
      <c r="F19" s="1242"/>
      <c r="G19" s="1258"/>
      <c r="H19" s="1242"/>
      <c r="I19" s="1242"/>
      <c r="J19" s="1242"/>
      <c r="K19" s="1258"/>
      <c r="L19" s="1242"/>
      <c r="M19" s="1242"/>
      <c r="N19" s="1242"/>
      <c r="O19" s="582"/>
    </row>
    <row r="20" spans="1:15" ht="20" customHeight="1">
      <c r="A20" s="665"/>
      <c r="B20" s="997" t="s">
        <v>71</v>
      </c>
      <c r="C20" s="1240"/>
      <c r="D20" s="1101"/>
      <c r="E20" s="1256"/>
      <c r="F20" s="1242"/>
      <c r="G20" s="1258"/>
      <c r="H20" s="1242"/>
      <c r="I20" s="1242"/>
      <c r="J20" s="1242"/>
      <c r="K20" s="1258"/>
      <c r="L20" s="1242"/>
      <c r="M20" s="1242"/>
      <c r="N20" s="1242"/>
      <c r="O20" s="582"/>
    </row>
    <row r="21" spans="1:15" ht="20" customHeight="1">
      <c r="A21" s="665"/>
      <c r="B21" s="997" t="s">
        <v>474</v>
      </c>
      <c r="C21" s="1240"/>
      <c r="D21" s="1101"/>
      <c r="E21" s="1256"/>
      <c r="F21" s="1242"/>
      <c r="G21" s="1258"/>
      <c r="H21" s="1242"/>
      <c r="I21" s="1242"/>
      <c r="J21" s="1242"/>
      <c r="K21" s="1258"/>
      <c r="L21" s="1242"/>
      <c r="M21" s="1242"/>
      <c r="N21" s="1242"/>
      <c r="O21" s="582"/>
    </row>
    <row r="22" spans="1:15" ht="20" customHeight="1">
      <c r="A22" s="665"/>
      <c r="B22" s="997" t="s">
        <v>477</v>
      </c>
      <c r="C22" s="1240"/>
      <c r="D22" s="1101"/>
      <c r="E22" s="1256"/>
      <c r="F22" s="1242"/>
      <c r="G22" s="1258"/>
      <c r="H22" s="1242"/>
      <c r="I22" s="1242"/>
      <c r="J22" s="1242"/>
      <c r="K22" s="1258"/>
      <c r="L22" s="1242"/>
      <c r="M22" s="1242"/>
      <c r="N22" s="1242"/>
      <c r="O22" s="582"/>
    </row>
    <row r="23" spans="1:15" ht="20" customHeight="1">
      <c r="A23" s="665"/>
      <c r="B23" s="997" t="s">
        <v>2204</v>
      </c>
      <c r="C23" s="1240"/>
      <c r="D23" s="1101"/>
      <c r="E23" s="1256"/>
      <c r="F23" s="1242"/>
      <c r="G23" s="1258"/>
      <c r="H23" s="1242"/>
      <c r="I23" s="1242"/>
      <c r="J23" s="1242"/>
      <c r="K23" s="1258"/>
      <c r="L23" s="1242"/>
      <c r="M23" s="1242"/>
      <c r="N23" s="1242"/>
      <c r="O23" s="582"/>
    </row>
    <row r="24" spans="1:15" ht="20" customHeight="1">
      <c r="A24" s="665"/>
      <c r="B24" s="997" t="s">
        <v>335</v>
      </c>
      <c r="C24" s="1240"/>
      <c r="D24" s="1101"/>
      <c r="E24" s="1256"/>
      <c r="F24" s="1242"/>
      <c r="G24" s="1258"/>
      <c r="H24" s="1242"/>
      <c r="I24" s="1242"/>
      <c r="J24" s="1242"/>
      <c r="K24" s="1258"/>
      <c r="L24" s="1242"/>
      <c r="M24" s="1242"/>
      <c r="N24" s="1242"/>
      <c r="O24" s="582"/>
    </row>
    <row r="25" spans="1:15" ht="20" customHeight="1">
      <c r="A25" s="665"/>
      <c r="B25" s="997" t="s">
        <v>72</v>
      </c>
      <c r="C25" s="1240"/>
      <c r="D25" s="1101"/>
      <c r="E25" s="1256"/>
      <c r="F25" s="1242"/>
      <c r="G25" s="1258"/>
      <c r="H25" s="1242"/>
      <c r="I25" s="1242"/>
      <c r="J25" s="1242"/>
      <c r="K25" s="1258"/>
      <c r="L25" s="1242"/>
      <c r="M25" s="1242"/>
      <c r="N25" s="1242"/>
      <c r="O25" s="582"/>
    </row>
    <row r="26" spans="1:15" ht="20" customHeight="1">
      <c r="A26" s="665"/>
      <c r="B26" s="997" t="s">
        <v>73</v>
      </c>
      <c r="C26" s="1240"/>
      <c r="D26" s="1101"/>
      <c r="E26" s="1256"/>
      <c r="F26" s="1242"/>
      <c r="G26" s="1258"/>
      <c r="H26" s="1242"/>
      <c r="I26" s="1242"/>
      <c r="J26" s="1242"/>
      <c r="K26" s="1258"/>
      <c r="L26" s="1242"/>
      <c r="M26" s="1242"/>
      <c r="N26" s="1242"/>
      <c r="O26" s="582"/>
    </row>
    <row r="27" spans="1:15" ht="20" customHeight="1">
      <c r="A27" s="665"/>
      <c r="B27" s="997" t="s">
        <v>74</v>
      </c>
      <c r="C27" s="1240"/>
      <c r="D27" s="1101"/>
      <c r="E27" s="1256"/>
      <c r="F27" s="1242"/>
      <c r="G27" s="1258"/>
      <c r="H27" s="1242"/>
      <c r="I27" s="1242"/>
      <c r="J27" s="1242"/>
      <c r="K27" s="1258"/>
      <c r="L27" s="1242"/>
      <c r="M27" s="1242"/>
      <c r="N27" s="1242"/>
      <c r="O27" s="582"/>
    </row>
    <row r="28" spans="1:15" ht="20" customHeight="1">
      <c r="A28" s="665"/>
      <c r="B28" s="997" t="s">
        <v>75</v>
      </c>
      <c r="C28" s="1240"/>
      <c r="D28" s="1101"/>
      <c r="E28" s="1256"/>
      <c r="F28" s="1242"/>
      <c r="G28" s="1258"/>
      <c r="H28" s="1242"/>
      <c r="I28" s="1242"/>
      <c r="J28" s="1242"/>
      <c r="K28" s="1258"/>
      <c r="L28" s="1242"/>
      <c r="M28" s="1242"/>
      <c r="N28" s="1242"/>
      <c r="O28" s="582"/>
    </row>
    <row r="29" spans="1:15" ht="20" customHeight="1">
      <c r="A29" s="665"/>
      <c r="B29" s="997" t="s">
        <v>76</v>
      </c>
      <c r="C29" s="1240"/>
      <c r="D29" s="1101"/>
      <c r="E29" s="1256"/>
      <c r="F29" s="1242"/>
      <c r="G29" s="1258"/>
      <c r="H29" s="1242"/>
      <c r="I29" s="1242"/>
      <c r="J29" s="1242"/>
      <c r="K29" s="1258"/>
      <c r="L29" s="1242"/>
      <c r="M29" s="1242"/>
      <c r="N29" s="1242"/>
      <c r="O29" s="582"/>
    </row>
    <row r="30" spans="1:15" ht="20" customHeight="1">
      <c r="A30" s="665"/>
      <c r="B30" s="997" t="s">
        <v>77</v>
      </c>
      <c r="C30" s="1240"/>
      <c r="D30" s="1101"/>
      <c r="E30" s="1256"/>
      <c r="F30" s="1242"/>
      <c r="G30" s="1258"/>
      <c r="H30" s="1242"/>
      <c r="I30" s="1242"/>
      <c r="J30" s="1242"/>
      <c r="K30" s="1258"/>
      <c r="L30" s="1242"/>
      <c r="M30" s="1242"/>
      <c r="N30" s="1242"/>
      <c r="O30" s="582"/>
    </row>
    <row r="31" spans="1:15" ht="20" customHeight="1">
      <c r="A31" s="665"/>
      <c r="B31" s="997" t="s">
        <v>78</v>
      </c>
      <c r="C31" s="1240"/>
      <c r="D31" s="1101"/>
      <c r="E31" s="1256"/>
      <c r="F31" s="1242"/>
      <c r="G31" s="1258"/>
      <c r="H31" s="1242"/>
      <c r="I31" s="1242"/>
      <c r="J31" s="1242"/>
      <c r="K31" s="1258"/>
      <c r="L31" s="1242"/>
      <c r="M31" s="1242"/>
      <c r="N31" s="1242"/>
      <c r="O31" s="582"/>
    </row>
    <row r="32" spans="1:15" ht="20" customHeight="1">
      <c r="A32" s="665"/>
      <c r="B32" s="997" t="s">
        <v>79</v>
      </c>
      <c r="C32" s="1240"/>
      <c r="D32" s="1101"/>
      <c r="E32" s="1256"/>
      <c r="F32" s="1242"/>
      <c r="G32" s="1258"/>
      <c r="H32" s="1242"/>
      <c r="I32" s="1242"/>
      <c r="J32" s="1242"/>
      <c r="K32" s="1258"/>
      <c r="L32" s="1242"/>
      <c r="M32" s="1242"/>
      <c r="N32" s="1242"/>
      <c r="O32" s="582"/>
    </row>
    <row r="33" spans="1:15" ht="20" customHeight="1" thickBot="1">
      <c r="A33" s="1162"/>
      <c r="B33" s="1243" t="s">
        <v>80</v>
      </c>
      <c r="C33" s="1244"/>
      <c r="D33" s="1243" t="s">
        <v>1593</v>
      </c>
      <c r="E33" s="1259"/>
      <c r="F33" s="1246">
        <f>SUM(F16:F32)</f>
        <v>0</v>
      </c>
      <c r="G33" s="1260"/>
      <c r="H33" s="1246"/>
      <c r="I33" s="1246"/>
      <c r="J33" s="1246">
        <f>SUM(J16:J32)</f>
        <v>0</v>
      </c>
      <c r="K33" s="1260"/>
      <c r="L33" s="1246">
        <f>SUM(L16:L32)</f>
        <v>0</v>
      </c>
      <c r="M33" s="1246"/>
      <c r="N33" s="1246">
        <f>SUM(N16:N32)</f>
        <v>0</v>
      </c>
      <c r="O33" s="1247"/>
    </row>
    <row r="34" spans="1:15" ht="20" customHeight="1">
      <c r="A34" s="665"/>
      <c r="B34" s="581"/>
      <c r="C34" s="581"/>
      <c r="D34" s="581"/>
      <c r="E34" s="581"/>
      <c r="F34" s="581"/>
      <c r="G34" s="581"/>
      <c r="H34" s="581"/>
      <c r="I34" s="581"/>
      <c r="J34" s="581"/>
      <c r="K34" s="581"/>
      <c r="L34" s="581"/>
      <c r="M34" s="581"/>
      <c r="N34" s="581"/>
      <c r="O34" s="582"/>
    </row>
    <row r="35" spans="1:15" ht="20" customHeight="1">
      <c r="A35" s="665"/>
      <c r="B35" s="581"/>
      <c r="C35" s="581"/>
      <c r="D35" s="581"/>
      <c r="E35" s="581"/>
      <c r="F35" s="581"/>
      <c r="G35" s="581"/>
      <c r="H35" s="581"/>
      <c r="I35" s="581"/>
      <c r="J35" s="581"/>
      <c r="K35" s="581"/>
      <c r="L35" s="581"/>
      <c r="M35" s="581"/>
      <c r="N35" s="581"/>
      <c r="O35" s="582"/>
    </row>
    <row r="36" spans="1:15" ht="20" customHeight="1">
      <c r="A36" s="665"/>
      <c r="B36" s="581"/>
      <c r="C36" s="581"/>
      <c r="D36" s="581"/>
      <c r="E36" s="581"/>
      <c r="F36" s="581"/>
      <c r="G36" s="581"/>
      <c r="H36" s="581"/>
      <c r="I36" s="581"/>
      <c r="J36" s="581"/>
      <c r="K36" s="581"/>
      <c r="L36" s="581"/>
      <c r="M36" s="581"/>
      <c r="N36" s="581"/>
      <c r="O36" s="582"/>
    </row>
    <row r="37" spans="1:15" ht="20" customHeight="1">
      <c r="A37" s="665"/>
      <c r="B37" s="581"/>
      <c r="C37" s="581"/>
      <c r="D37" s="581"/>
      <c r="E37" s="581"/>
      <c r="F37" s="581"/>
      <c r="G37" s="581"/>
      <c r="H37" s="581"/>
      <c r="I37" s="581"/>
      <c r="J37" s="581"/>
      <c r="K37" s="581"/>
      <c r="L37" s="581"/>
      <c r="M37" s="581"/>
      <c r="N37" s="581"/>
      <c r="O37" s="582"/>
    </row>
    <row r="38" spans="1:15" ht="20" customHeight="1">
      <c r="A38" s="665"/>
      <c r="B38" s="729" t="s">
        <v>1594</v>
      </c>
      <c r="C38" s="666"/>
      <c r="D38" s="1197"/>
      <c r="E38" s="666"/>
      <c r="F38" s="666"/>
      <c r="G38" s="666"/>
      <c r="H38" s="666"/>
      <c r="I38" s="666"/>
      <c r="J38" s="666"/>
      <c r="K38" s="666"/>
      <c r="L38" s="666"/>
      <c r="M38" s="666"/>
      <c r="N38" s="666"/>
      <c r="O38" s="582"/>
    </row>
    <row r="39" spans="1:15" ht="20" customHeight="1">
      <c r="A39" s="665"/>
      <c r="B39" s="581"/>
      <c r="C39" s="581"/>
      <c r="D39" s="581"/>
      <c r="E39" s="581"/>
      <c r="F39" s="581"/>
      <c r="G39" s="581"/>
      <c r="H39" s="581"/>
      <c r="I39" s="581"/>
      <c r="J39" s="581"/>
      <c r="K39" s="581"/>
      <c r="L39" s="581"/>
      <c r="M39" s="581"/>
      <c r="N39" s="581"/>
      <c r="O39" s="582"/>
    </row>
    <row r="40" spans="1:15" ht="20" customHeight="1">
      <c r="A40" s="665"/>
      <c r="B40" s="997" t="s">
        <v>1998</v>
      </c>
      <c r="C40" s="581"/>
      <c r="D40" s="581" t="s">
        <v>1595</v>
      </c>
      <c r="E40" s="581"/>
      <c r="F40" s="581"/>
      <c r="G40" s="581"/>
      <c r="H40" s="581"/>
      <c r="I40" s="581"/>
      <c r="J40" s="581"/>
      <c r="K40" s="581"/>
      <c r="L40" s="581"/>
      <c r="M40" s="581"/>
      <c r="N40" s="581"/>
      <c r="O40" s="582"/>
    </row>
    <row r="41" spans="1:15" ht="20" customHeight="1">
      <c r="A41" s="665"/>
      <c r="B41" s="997" t="s">
        <v>2012</v>
      </c>
      <c r="C41" s="581"/>
      <c r="D41" s="1155" t="s">
        <v>1596</v>
      </c>
      <c r="E41" s="666"/>
      <c r="F41" s="666"/>
      <c r="G41" s="666"/>
      <c r="H41" s="666"/>
      <c r="I41" s="666"/>
      <c r="J41" s="666"/>
      <c r="K41" s="666"/>
      <c r="L41" s="666"/>
      <c r="M41" s="666"/>
      <c r="N41" s="666"/>
      <c r="O41" s="582"/>
    </row>
    <row r="42" spans="1:15" ht="20" customHeight="1">
      <c r="A42" s="665"/>
      <c r="B42" s="997" t="s">
        <v>1360</v>
      </c>
      <c r="C42" s="581"/>
      <c r="D42" s="1155" t="s">
        <v>1597</v>
      </c>
      <c r="E42" s="666"/>
      <c r="F42" s="666"/>
      <c r="G42" s="666"/>
      <c r="H42" s="666"/>
      <c r="I42" s="666"/>
      <c r="J42" s="666"/>
      <c r="K42" s="666"/>
      <c r="L42" s="666"/>
      <c r="M42" s="666"/>
      <c r="N42" s="666"/>
      <c r="O42" s="582"/>
    </row>
    <row r="43" spans="1:15" ht="20" customHeight="1">
      <c r="A43" s="665"/>
      <c r="B43" s="581"/>
      <c r="C43" s="581"/>
      <c r="D43" s="1155" t="s">
        <v>1589</v>
      </c>
      <c r="E43" s="666"/>
      <c r="F43" s="666"/>
      <c r="G43" s="666"/>
      <c r="H43" s="666"/>
      <c r="I43" s="666"/>
      <c r="J43" s="666"/>
      <c r="K43" s="666"/>
      <c r="L43" s="666"/>
      <c r="M43" s="666"/>
      <c r="N43" s="666"/>
      <c r="O43" s="582"/>
    </row>
    <row r="44" spans="1:15" ht="20" customHeight="1">
      <c r="A44" s="1248"/>
      <c r="B44" s="962"/>
      <c r="C44" s="962"/>
      <c r="D44" s="971"/>
      <c r="E44" s="971"/>
      <c r="F44" s="971"/>
      <c r="G44" s="971"/>
      <c r="H44" s="971"/>
      <c r="I44" s="971"/>
      <c r="J44" s="971"/>
      <c r="K44" s="971"/>
      <c r="L44" s="971"/>
      <c r="M44" s="971"/>
      <c r="N44" s="971"/>
      <c r="O44" s="963"/>
    </row>
    <row r="45" spans="1:15" ht="20" customHeight="1">
      <c r="A45" s="665"/>
      <c r="B45" s="581"/>
      <c r="C45" s="994"/>
      <c r="D45" s="581"/>
      <c r="E45" s="581"/>
      <c r="F45" s="581"/>
      <c r="G45" s="1240"/>
      <c r="H45" s="666" t="s">
        <v>2234</v>
      </c>
      <c r="I45" s="666"/>
      <c r="J45" s="666"/>
      <c r="K45" s="1240"/>
      <c r="L45" s="666" t="s">
        <v>1514</v>
      </c>
      <c r="M45" s="666"/>
      <c r="N45" s="666"/>
      <c r="O45" s="582"/>
    </row>
    <row r="46" spans="1:15" ht="20" customHeight="1">
      <c r="A46" s="665"/>
      <c r="B46" s="997" t="s">
        <v>35</v>
      </c>
      <c r="C46" s="1240"/>
      <c r="D46" s="581"/>
      <c r="E46" s="581"/>
      <c r="F46" s="581"/>
      <c r="G46" s="994"/>
      <c r="H46" s="965"/>
      <c r="I46" s="994"/>
      <c r="J46" s="965"/>
      <c r="K46" s="994"/>
      <c r="L46" s="965"/>
      <c r="M46" s="994"/>
      <c r="N46" s="965"/>
      <c r="O46" s="966"/>
    </row>
    <row r="47" spans="1:15" ht="20" customHeight="1">
      <c r="A47" s="665"/>
      <c r="B47" s="997" t="s">
        <v>47</v>
      </c>
      <c r="C47" s="1240"/>
      <c r="D47" s="666" t="s">
        <v>1015</v>
      </c>
      <c r="E47" s="666"/>
      <c r="F47" s="666"/>
      <c r="G47" s="1240"/>
      <c r="H47" s="997" t="s">
        <v>1548</v>
      </c>
      <c r="I47" s="1240"/>
      <c r="J47" s="997" t="s">
        <v>1859</v>
      </c>
      <c r="K47" s="1240"/>
      <c r="L47" s="997" t="s">
        <v>1548</v>
      </c>
      <c r="M47" s="1240"/>
      <c r="N47" s="997" t="s">
        <v>1859</v>
      </c>
      <c r="O47" s="582"/>
    </row>
    <row r="48" spans="1:15" ht="20" customHeight="1">
      <c r="A48" s="1248"/>
      <c r="B48" s="962"/>
      <c r="C48" s="1252"/>
      <c r="D48" s="971" t="s">
        <v>62</v>
      </c>
      <c r="E48" s="971"/>
      <c r="F48" s="971"/>
      <c r="G48" s="1252"/>
      <c r="H48" s="998" t="s">
        <v>63</v>
      </c>
      <c r="I48" s="1252"/>
      <c r="J48" s="998" t="s">
        <v>64</v>
      </c>
      <c r="K48" s="1252"/>
      <c r="L48" s="998" t="s">
        <v>65</v>
      </c>
      <c r="M48" s="1252"/>
      <c r="N48" s="998" t="s">
        <v>66</v>
      </c>
      <c r="O48" s="963"/>
    </row>
    <row r="49" spans="1:15" ht="20" customHeight="1">
      <c r="A49" s="665"/>
      <c r="B49" s="997" t="s">
        <v>81</v>
      </c>
      <c r="C49" s="1240"/>
      <c r="D49" s="1101"/>
      <c r="E49" s="1101"/>
      <c r="F49" s="1101"/>
      <c r="G49" s="1256"/>
      <c r="H49" s="1242"/>
      <c r="I49" s="1258"/>
      <c r="J49" s="1241">
        <v>0</v>
      </c>
      <c r="K49" s="1258"/>
      <c r="L49" s="1242"/>
      <c r="M49" s="1258"/>
      <c r="N49" s="1241">
        <v>0</v>
      </c>
      <c r="O49" s="582"/>
    </row>
    <row r="50" spans="1:15" ht="20" customHeight="1">
      <c r="A50" s="665"/>
      <c r="B50" s="997" t="s">
        <v>82</v>
      </c>
      <c r="C50" s="1240"/>
      <c r="D50" s="1101"/>
      <c r="E50" s="1101"/>
      <c r="F50" s="1101"/>
      <c r="G50" s="1256"/>
      <c r="H50" s="1242"/>
      <c r="I50" s="1258"/>
      <c r="J50" s="1242"/>
      <c r="K50" s="1258"/>
      <c r="L50" s="1242"/>
      <c r="M50" s="1258"/>
      <c r="N50" s="1242"/>
      <c r="O50" s="582"/>
    </row>
    <row r="51" spans="1:15" ht="20" customHeight="1">
      <c r="A51" s="665"/>
      <c r="B51" s="997" t="s">
        <v>83</v>
      </c>
      <c r="C51" s="1240"/>
      <c r="D51" s="1101"/>
      <c r="E51" s="1101"/>
      <c r="F51" s="1101"/>
      <c r="G51" s="1256"/>
      <c r="H51" s="1242"/>
      <c r="I51" s="1258"/>
      <c r="J51" s="1242"/>
      <c r="K51" s="1258"/>
      <c r="L51" s="1242"/>
      <c r="M51" s="1258"/>
      <c r="N51" s="1242"/>
      <c r="O51" s="582"/>
    </row>
    <row r="52" spans="1:15" ht="20" customHeight="1">
      <c r="A52" s="665"/>
      <c r="B52" s="997" t="s">
        <v>84</v>
      </c>
      <c r="C52" s="1240"/>
      <c r="D52" s="1101"/>
      <c r="E52" s="1101"/>
      <c r="F52" s="1101"/>
      <c r="G52" s="1256"/>
      <c r="H52" s="1242"/>
      <c r="I52" s="1258"/>
      <c r="J52" s="1242"/>
      <c r="K52" s="1258"/>
      <c r="L52" s="1242"/>
      <c r="M52" s="1258"/>
      <c r="N52" s="1242"/>
      <c r="O52" s="582"/>
    </row>
    <row r="53" spans="1:15" ht="20" customHeight="1">
      <c r="A53" s="665"/>
      <c r="B53" s="997" t="s">
        <v>85</v>
      </c>
      <c r="C53" s="1240"/>
      <c r="D53" s="1101"/>
      <c r="E53" s="1101"/>
      <c r="F53" s="1101"/>
      <c r="G53" s="1256"/>
      <c r="H53" s="1242"/>
      <c r="I53" s="1258"/>
      <c r="J53" s="1242"/>
      <c r="K53" s="1258"/>
      <c r="L53" s="1242"/>
      <c r="M53" s="1258"/>
      <c r="N53" s="1242"/>
      <c r="O53" s="582"/>
    </row>
    <row r="54" spans="1:15" ht="20" customHeight="1">
      <c r="A54" s="665"/>
      <c r="B54" s="997" t="s">
        <v>86</v>
      </c>
      <c r="C54" s="1240"/>
      <c r="D54" s="1101"/>
      <c r="E54" s="1101"/>
      <c r="F54" s="1101"/>
      <c r="G54" s="1256"/>
      <c r="H54" s="1242"/>
      <c r="I54" s="1258"/>
      <c r="J54" s="1242"/>
      <c r="K54" s="1258"/>
      <c r="L54" s="1242"/>
      <c r="M54" s="1258"/>
      <c r="N54" s="1242"/>
      <c r="O54" s="582"/>
    </row>
    <row r="55" spans="1:15" ht="20" customHeight="1">
      <c r="A55" s="665"/>
      <c r="B55" s="997" t="s">
        <v>87</v>
      </c>
      <c r="C55" s="1240"/>
      <c r="D55" s="1101"/>
      <c r="E55" s="1101"/>
      <c r="F55" s="1101"/>
      <c r="G55" s="1256"/>
      <c r="H55" s="1242"/>
      <c r="I55" s="1258"/>
      <c r="J55" s="1242"/>
      <c r="K55" s="1258"/>
      <c r="L55" s="1242"/>
      <c r="M55" s="1258"/>
      <c r="N55" s="1242"/>
      <c r="O55" s="582"/>
    </row>
    <row r="56" spans="1:15" ht="20" customHeight="1">
      <c r="A56" s="665"/>
      <c r="B56" s="997" t="s">
        <v>2216</v>
      </c>
      <c r="C56" s="1240"/>
      <c r="D56" s="1101"/>
      <c r="E56" s="1101"/>
      <c r="F56" s="1101"/>
      <c r="G56" s="1256"/>
      <c r="H56" s="1242"/>
      <c r="I56" s="1258"/>
      <c r="J56" s="1242"/>
      <c r="K56" s="1258"/>
      <c r="L56" s="1242"/>
      <c r="M56" s="1258"/>
      <c r="N56" s="1242"/>
      <c r="O56" s="582"/>
    </row>
    <row r="57" spans="1:15" ht="20" customHeight="1">
      <c r="A57" s="665"/>
      <c r="B57" s="997" t="s">
        <v>2218</v>
      </c>
      <c r="C57" s="1240"/>
      <c r="D57" s="1101"/>
      <c r="E57" s="1101"/>
      <c r="F57" s="1101"/>
      <c r="G57" s="1256"/>
      <c r="H57" s="1242"/>
      <c r="I57" s="1258"/>
      <c r="J57" s="1242"/>
      <c r="K57" s="1258"/>
      <c r="L57" s="1242"/>
      <c r="M57" s="1258"/>
      <c r="N57" s="1242"/>
      <c r="O57" s="582"/>
    </row>
    <row r="58" spans="1:15" ht="20" customHeight="1">
      <c r="A58" s="665"/>
      <c r="B58" s="997" t="s">
        <v>2220</v>
      </c>
      <c r="C58" s="1240"/>
      <c r="D58" s="1101"/>
      <c r="E58" s="1101"/>
      <c r="F58" s="1101"/>
      <c r="G58" s="1256"/>
      <c r="H58" s="1242"/>
      <c r="I58" s="1258"/>
      <c r="J58" s="1242"/>
      <c r="K58" s="1258"/>
      <c r="L58" s="1242"/>
      <c r="M58" s="1258"/>
      <c r="N58" s="1242"/>
      <c r="O58" s="582"/>
    </row>
    <row r="59" spans="1:15" ht="20" customHeight="1">
      <c r="A59" s="665"/>
      <c r="B59" s="997" t="s">
        <v>2223</v>
      </c>
      <c r="C59" s="1240"/>
      <c r="D59" s="1101"/>
      <c r="E59" s="1101"/>
      <c r="F59" s="1101"/>
      <c r="G59" s="1256"/>
      <c r="H59" s="1242"/>
      <c r="I59" s="1258"/>
      <c r="J59" s="1242"/>
      <c r="K59" s="1258"/>
      <c r="L59" s="1242"/>
      <c r="M59" s="1258"/>
      <c r="N59" s="1242"/>
      <c r="O59" s="582"/>
    </row>
    <row r="60" spans="1:15" ht="20" customHeight="1">
      <c r="A60" s="665"/>
      <c r="B60" s="997" t="s">
        <v>2577</v>
      </c>
      <c r="C60" s="1240"/>
      <c r="D60" s="1101"/>
      <c r="E60" s="1101"/>
      <c r="F60" s="1101"/>
      <c r="G60" s="1256"/>
      <c r="H60" s="1242"/>
      <c r="I60" s="1258"/>
      <c r="J60" s="1242"/>
      <c r="K60" s="1258"/>
      <c r="L60" s="1242"/>
      <c r="M60" s="1258"/>
      <c r="N60" s="1242"/>
      <c r="O60" s="582"/>
    </row>
    <row r="61" spans="1:15" ht="20" customHeight="1">
      <c r="A61" s="665"/>
      <c r="B61" s="997" t="s">
        <v>2580</v>
      </c>
      <c r="C61" s="1240"/>
      <c r="D61" s="1101"/>
      <c r="E61" s="1101"/>
      <c r="F61" s="1101"/>
      <c r="G61" s="1256"/>
      <c r="H61" s="1242"/>
      <c r="I61" s="1258"/>
      <c r="J61" s="1242"/>
      <c r="K61" s="1258"/>
      <c r="L61" s="1242"/>
      <c r="M61" s="1258"/>
      <c r="N61" s="1242"/>
      <c r="O61" s="582"/>
    </row>
    <row r="62" spans="1:15" ht="20" customHeight="1">
      <c r="A62" s="665"/>
      <c r="B62" s="997" t="s">
        <v>2583</v>
      </c>
      <c r="C62" s="1240"/>
      <c r="D62" s="1101"/>
      <c r="E62" s="1101"/>
      <c r="F62" s="1101"/>
      <c r="G62" s="1256"/>
      <c r="H62" s="1242"/>
      <c r="I62" s="1258"/>
      <c r="J62" s="1242"/>
      <c r="K62" s="1258"/>
      <c r="L62" s="1242"/>
      <c r="M62" s="1258"/>
      <c r="N62" s="1242"/>
      <c r="O62" s="582"/>
    </row>
    <row r="63" spans="1:15" ht="20" customHeight="1">
      <c r="A63" s="665"/>
      <c r="B63" s="997" t="s">
        <v>2587</v>
      </c>
      <c r="C63" s="1240"/>
      <c r="D63" s="1101"/>
      <c r="E63" s="1101"/>
      <c r="F63" s="1101"/>
      <c r="G63" s="1256"/>
      <c r="H63" s="1242"/>
      <c r="I63" s="1258"/>
      <c r="J63" s="1242"/>
      <c r="K63" s="1258"/>
      <c r="L63" s="1242"/>
      <c r="M63" s="1258"/>
      <c r="N63" s="1242"/>
      <c r="O63" s="582"/>
    </row>
    <row r="64" spans="1:15" ht="20" customHeight="1">
      <c r="A64" s="665"/>
      <c r="B64" s="997" t="s">
        <v>2590</v>
      </c>
      <c r="C64" s="1240"/>
      <c r="D64" s="1101"/>
      <c r="E64" s="1101"/>
      <c r="F64" s="1101" t="s">
        <v>716</v>
      </c>
      <c r="G64" s="1256"/>
      <c r="H64" s="1101" t="s">
        <v>716</v>
      </c>
      <c r="I64" s="1261"/>
      <c r="J64" s="1262"/>
      <c r="K64" s="1256"/>
      <c r="L64" s="1101" t="s">
        <v>716</v>
      </c>
      <c r="M64" s="1261"/>
      <c r="N64" s="1262"/>
      <c r="O64" s="963"/>
    </row>
    <row r="65" spans="1:15" ht="20" customHeight="1" thickBot="1">
      <c r="A65" s="1162"/>
      <c r="B65" s="1243" t="s">
        <v>2593</v>
      </c>
      <c r="C65" s="1244"/>
      <c r="D65" s="679"/>
      <c r="E65" s="679"/>
      <c r="F65" s="1263" t="s">
        <v>1598</v>
      </c>
      <c r="G65" s="1244"/>
      <c r="H65" s="1243" t="s">
        <v>1599</v>
      </c>
      <c r="I65" s="1244" t="s">
        <v>1876</v>
      </c>
      <c r="J65" s="679">
        <f>SUM(J49:J64)</f>
        <v>0</v>
      </c>
      <c r="K65" s="1244"/>
      <c r="L65" s="1243" t="s">
        <v>1599</v>
      </c>
      <c r="M65" s="1244" t="s">
        <v>1876</v>
      </c>
      <c r="N65" s="679">
        <f>SUM(N49:N64)</f>
        <v>0</v>
      </c>
      <c r="O65" s="1000"/>
    </row>
    <row r="66" spans="1:15" ht="20" customHeight="1">
      <c r="A66" s="581"/>
      <c r="B66" s="1001" t="s">
        <v>457</v>
      </c>
      <c r="C66" s="581"/>
      <c r="D66" s="581"/>
      <c r="E66" s="581"/>
      <c r="F66" s="581"/>
      <c r="G66" s="581"/>
      <c r="H66" s="581"/>
      <c r="I66" s="581"/>
      <c r="J66" s="581"/>
      <c r="K66" s="581"/>
      <c r="L66" s="581"/>
      <c r="M66" s="581"/>
      <c r="N66" s="581"/>
      <c r="O66" s="581"/>
    </row>
    <row r="67" spans="1:15" ht="20" customHeight="1">
      <c r="A67" s="1197">
        <v>77</v>
      </c>
      <c r="B67" s="1197"/>
      <c r="C67" s="1197"/>
      <c r="D67" s="1197"/>
      <c r="E67" s="1197"/>
      <c r="F67" s="1197"/>
      <c r="G67" s="1197"/>
      <c r="H67" s="1197"/>
      <c r="I67" s="1197"/>
      <c r="J67" s="1197"/>
      <c r="K67" s="1197"/>
      <c r="L67" s="1197"/>
      <c r="M67" s="1197"/>
      <c r="N67" s="1197"/>
      <c r="O67" s="1197"/>
    </row>
    <row r="68" spans="1:15">
      <c r="A68" s="566"/>
    </row>
    <row r="69" spans="1:15">
      <c r="A69" s="566"/>
    </row>
    <row r="70" spans="1:15">
      <c r="A70" s="566"/>
    </row>
    <row r="71" spans="1:15">
      <c r="A71" s="566"/>
    </row>
    <row r="72" spans="1:15">
      <c r="A72" s="566"/>
    </row>
    <row r="73" spans="1:15">
      <c r="A73" s="566"/>
    </row>
    <row r="74" spans="1:15">
      <c r="A74" s="566"/>
    </row>
    <row r="75" spans="1:15">
      <c r="A75" s="566"/>
    </row>
    <row r="76" spans="1:15">
      <c r="A76" s="566"/>
    </row>
    <row r="77" spans="1:15">
      <c r="A77" s="566"/>
    </row>
    <row r="78" spans="1:15">
      <c r="A78" s="566"/>
    </row>
    <row r="79" spans="1:15">
      <c r="A79" s="566"/>
    </row>
    <row r="80" spans="1:15">
      <c r="A80" s="566"/>
    </row>
    <row r="81" spans="1:1">
      <c r="A81" s="566"/>
    </row>
    <row r="82" spans="1:1">
      <c r="A82" s="566"/>
    </row>
    <row r="83" spans="1:1">
      <c r="A83" s="566"/>
    </row>
    <row r="84" spans="1:1">
      <c r="A84" s="566"/>
    </row>
    <row r="85" spans="1:1">
      <c r="A85" s="566"/>
    </row>
    <row r="86" spans="1:1">
      <c r="A86" s="566"/>
    </row>
    <row r="87" spans="1:1">
      <c r="A87" s="566"/>
    </row>
    <row r="88" spans="1:1">
      <c r="A88" s="566"/>
    </row>
    <row r="89" spans="1:1">
      <c r="A89" s="566"/>
    </row>
    <row r="90" spans="1:1">
      <c r="A90" s="566"/>
    </row>
  </sheetData>
  <printOptions horizontalCentered="1"/>
  <pageMargins left="0.5" right="0.5" top="0.5" bottom="0.5" header="0.5" footer="0.5"/>
  <pageSetup scale="5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7401" r:id="rId4" name="Button 57">
              <controlPr locked="0" defaultSize="0" autoFill="0" autoLine="0" autoPict="0">
                <anchor moveWithCells="1" sizeWithCells="1">
                  <from>
                    <xdr:col>0</xdr:col>
                    <xdr:colOff>0</xdr:colOff>
                    <xdr:row>67</xdr:row>
                    <xdr:rowOff>152400</xdr:rowOff>
                  </from>
                  <to>
                    <xdr:col>0</xdr:col>
                    <xdr:colOff>0</xdr:colOff>
                    <xdr:row>70</xdr:row>
                    <xdr:rowOff>120650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78</v>
      </c>
      <c r="B52" s="128"/>
      <c r="C52" s="128"/>
      <c r="D52" s="128"/>
      <c r="E52" s="128"/>
      <c r="F52" s="128"/>
      <c r="G52" s="128"/>
      <c r="H52" s="128"/>
      <c r="I52" s="128"/>
      <c r="J52" s="128"/>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E133"/>
  <sheetViews>
    <sheetView defaultGridColor="0" colorId="22" zoomScale="75" zoomScaleNormal="75" workbookViewId="0">
      <selection activeCell="I28" sqref="I28"/>
    </sheetView>
  </sheetViews>
  <sheetFormatPr defaultColWidth="9.84375" defaultRowHeight="15.5"/>
  <cols>
    <col min="1" max="1" width="4.84375" style="126" customWidth="1"/>
    <col min="2" max="2" width="33.3828125" style="126" customWidth="1"/>
    <col min="3" max="3" width="33.07421875" style="1282" customWidth="1"/>
    <col min="4" max="4" width="19.921875" style="126" customWidth="1"/>
    <col min="5" max="5" width="25.61328125" style="1283" customWidth="1"/>
    <col min="6" max="250" width="9.84375" style="126"/>
    <col min="251" max="251" width="4.84375" style="126" customWidth="1"/>
    <col min="252" max="252" width="33.3828125" style="126" customWidth="1"/>
    <col min="253" max="253" width="33.07421875" style="126" customWidth="1"/>
    <col min="254" max="254" width="27.3828125" style="126" customWidth="1"/>
    <col min="255" max="255" width="24.15234375" style="126" bestFit="1" customWidth="1"/>
    <col min="256" max="506" width="9.84375" style="126"/>
    <col min="507" max="507" width="4.84375" style="126" customWidth="1"/>
    <col min="508" max="508" width="33.3828125" style="126" customWidth="1"/>
    <col min="509" max="509" width="33.07421875" style="126" customWidth="1"/>
    <col min="510" max="510" width="27.3828125" style="126" customWidth="1"/>
    <col min="511" max="511" width="24.15234375" style="126" bestFit="1" customWidth="1"/>
    <col min="512" max="762" width="9.84375" style="126"/>
    <col min="763" max="763" width="4.84375" style="126" customWidth="1"/>
    <col min="764" max="764" width="33.3828125" style="126" customWidth="1"/>
    <col min="765" max="765" width="33.07421875" style="126" customWidth="1"/>
    <col min="766" max="766" width="27.3828125" style="126" customWidth="1"/>
    <col min="767" max="767" width="24.15234375" style="126" bestFit="1" customWidth="1"/>
    <col min="768" max="1018" width="9.84375" style="126"/>
    <col min="1019" max="1019" width="4.84375" style="126" customWidth="1"/>
    <col min="1020" max="1020" width="33.3828125" style="126" customWidth="1"/>
    <col min="1021" max="1021" width="33.07421875" style="126" customWidth="1"/>
    <col min="1022" max="1022" width="27.3828125" style="126" customWidth="1"/>
    <col min="1023" max="1023" width="24.15234375" style="126" bestFit="1" customWidth="1"/>
    <col min="1024" max="1274" width="9.84375" style="126"/>
    <col min="1275" max="1275" width="4.84375" style="126" customWidth="1"/>
    <col min="1276" max="1276" width="33.3828125" style="126" customWidth="1"/>
    <col min="1277" max="1277" width="33.07421875" style="126" customWidth="1"/>
    <col min="1278" max="1278" width="27.3828125" style="126" customWidth="1"/>
    <col min="1279" max="1279" width="24.15234375" style="126" bestFit="1" customWidth="1"/>
    <col min="1280" max="1530" width="9.84375" style="126"/>
    <col min="1531" max="1531" width="4.84375" style="126" customWidth="1"/>
    <col min="1532" max="1532" width="33.3828125" style="126" customWidth="1"/>
    <col min="1533" max="1533" width="33.07421875" style="126" customWidth="1"/>
    <col min="1534" max="1534" width="27.3828125" style="126" customWidth="1"/>
    <col min="1535" max="1535" width="24.15234375" style="126" bestFit="1" customWidth="1"/>
    <col min="1536" max="1786" width="9.84375" style="126"/>
    <col min="1787" max="1787" width="4.84375" style="126" customWidth="1"/>
    <col min="1788" max="1788" width="33.3828125" style="126" customWidth="1"/>
    <col min="1789" max="1789" width="33.07421875" style="126" customWidth="1"/>
    <col min="1790" max="1790" width="27.3828125" style="126" customWidth="1"/>
    <col min="1791" max="1791" width="24.15234375" style="126" bestFit="1" customWidth="1"/>
    <col min="1792" max="2042" width="9.84375" style="126"/>
    <col min="2043" max="2043" width="4.84375" style="126" customWidth="1"/>
    <col min="2044" max="2044" width="33.3828125" style="126" customWidth="1"/>
    <col min="2045" max="2045" width="33.07421875" style="126" customWidth="1"/>
    <col min="2046" max="2046" width="27.3828125" style="126" customWidth="1"/>
    <col min="2047" max="2047" width="24.15234375" style="126" bestFit="1" customWidth="1"/>
    <col min="2048" max="2298" width="9.84375" style="126"/>
    <col min="2299" max="2299" width="4.84375" style="126" customWidth="1"/>
    <col min="2300" max="2300" width="33.3828125" style="126" customWidth="1"/>
    <col min="2301" max="2301" width="33.07421875" style="126" customWidth="1"/>
    <col min="2302" max="2302" width="27.3828125" style="126" customWidth="1"/>
    <col min="2303" max="2303" width="24.15234375" style="126" bestFit="1" customWidth="1"/>
    <col min="2304" max="2554" width="9.84375" style="126"/>
    <col min="2555" max="2555" width="4.84375" style="126" customWidth="1"/>
    <col min="2556" max="2556" width="33.3828125" style="126" customWidth="1"/>
    <col min="2557" max="2557" width="33.07421875" style="126" customWidth="1"/>
    <col min="2558" max="2558" width="27.3828125" style="126" customWidth="1"/>
    <col min="2559" max="2559" width="24.15234375" style="126" bestFit="1" customWidth="1"/>
    <col min="2560" max="2810" width="9.84375" style="126"/>
    <col min="2811" max="2811" width="4.84375" style="126" customWidth="1"/>
    <col min="2812" max="2812" width="33.3828125" style="126" customWidth="1"/>
    <col min="2813" max="2813" width="33.07421875" style="126" customWidth="1"/>
    <col min="2814" max="2814" width="27.3828125" style="126" customWidth="1"/>
    <col min="2815" max="2815" width="24.15234375" style="126" bestFit="1" customWidth="1"/>
    <col min="2816" max="3066" width="9.84375" style="126"/>
    <col min="3067" max="3067" width="4.84375" style="126" customWidth="1"/>
    <col min="3068" max="3068" width="33.3828125" style="126" customWidth="1"/>
    <col min="3069" max="3069" width="33.07421875" style="126" customWidth="1"/>
    <col min="3070" max="3070" width="27.3828125" style="126" customWidth="1"/>
    <col min="3071" max="3071" width="24.15234375" style="126" bestFit="1" customWidth="1"/>
    <col min="3072" max="3322" width="9.84375" style="126"/>
    <col min="3323" max="3323" width="4.84375" style="126" customWidth="1"/>
    <col min="3324" max="3324" width="33.3828125" style="126" customWidth="1"/>
    <col min="3325" max="3325" width="33.07421875" style="126" customWidth="1"/>
    <col min="3326" max="3326" width="27.3828125" style="126" customWidth="1"/>
    <col min="3327" max="3327" width="24.15234375" style="126" bestFit="1" customWidth="1"/>
    <col min="3328" max="3578" width="9.84375" style="126"/>
    <col min="3579" max="3579" width="4.84375" style="126" customWidth="1"/>
    <col min="3580" max="3580" width="33.3828125" style="126" customWidth="1"/>
    <col min="3581" max="3581" width="33.07421875" style="126" customWidth="1"/>
    <col min="3582" max="3582" width="27.3828125" style="126" customWidth="1"/>
    <col min="3583" max="3583" width="24.15234375" style="126" bestFit="1" customWidth="1"/>
    <col min="3584" max="3834" width="9.84375" style="126"/>
    <col min="3835" max="3835" width="4.84375" style="126" customWidth="1"/>
    <col min="3836" max="3836" width="33.3828125" style="126" customWidth="1"/>
    <col min="3837" max="3837" width="33.07421875" style="126" customWidth="1"/>
    <col min="3838" max="3838" width="27.3828125" style="126" customWidth="1"/>
    <col min="3839" max="3839" width="24.15234375" style="126" bestFit="1" customWidth="1"/>
    <col min="3840" max="4090" width="9.84375" style="126"/>
    <col min="4091" max="4091" width="4.84375" style="126" customWidth="1"/>
    <col min="4092" max="4092" width="33.3828125" style="126" customWidth="1"/>
    <col min="4093" max="4093" width="33.07421875" style="126" customWidth="1"/>
    <col min="4094" max="4094" width="27.3828125" style="126" customWidth="1"/>
    <col min="4095" max="4095" width="24.15234375" style="126" bestFit="1" customWidth="1"/>
    <col min="4096" max="4346" width="9.84375" style="126"/>
    <col min="4347" max="4347" width="4.84375" style="126" customWidth="1"/>
    <col min="4348" max="4348" width="33.3828125" style="126" customWidth="1"/>
    <col min="4349" max="4349" width="33.07421875" style="126" customWidth="1"/>
    <col min="4350" max="4350" width="27.3828125" style="126" customWidth="1"/>
    <col min="4351" max="4351" width="24.15234375" style="126" bestFit="1" customWidth="1"/>
    <col min="4352" max="4602" width="9.84375" style="126"/>
    <col min="4603" max="4603" width="4.84375" style="126" customWidth="1"/>
    <col min="4604" max="4604" width="33.3828125" style="126" customWidth="1"/>
    <col min="4605" max="4605" width="33.07421875" style="126" customWidth="1"/>
    <col min="4606" max="4606" width="27.3828125" style="126" customWidth="1"/>
    <col min="4607" max="4607" width="24.15234375" style="126" bestFit="1" customWidth="1"/>
    <col min="4608" max="4858" width="9.84375" style="126"/>
    <col min="4859" max="4859" width="4.84375" style="126" customWidth="1"/>
    <col min="4860" max="4860" width="33.3828125" style="126" customWidth="1"/>
    <col min="4861" max="4861" width="33.07421875" style="126" customWidth="1"/>
    <col min="4862" max="4862" width="27.3828125" style="126" customWidth="1"/>
    <col min="4863" max="4863" width="24.15234375" style="126" bestFit="1" customWidth="1"/>
    <col min="4864" max="5114" width="9.84375" style="126"/>
    <col min="5115" max="5115" width="4.84375" style="126" customWidth="1"/>
    <col min="5116" max="5116" width="33.3828125" style="126" customWidth="1"/>
    <col min="5117" max="5117" width="33.07421875" style="126" customWidth="1"/>
    <col min="5118" max="5118" width="27.3828125" style="126" customWidth="1"/>
    <col min="5119" max="5119" width="24.15234375" style="126" bestFit="1" customWidth="1"/>
    <col min="5120" max="5370" width="9.84375" style="126"/>
    <col min="5371" max="5371" width="4.84375" style="126" customWidth="1"/>
    <col min="5372" max="5372" width="33.3828125" style="126" customWidth="1"/>
    <col min="5373" max="5373" width="33.07421875" style="126" customWidth="1"/>
    <col min="5374" max="5374" width="27.3828125" style="126" customWidth="1"/>
    <col min="5375" max="5375" width="24.15234375" style="126" bestFit="1" customWidth="1"/>
    <col min="5376" max="5626" width="9.84375" style="126"/>
    <col min="5627" max="5627" width="4.84375" style="126" customWidth="1"/>
    <col min="5628" max="5628" width="33.3828125" style="126" customWidth="1"/>
    <col min="5629" max="5629" width="33.07421875" style="126" customWidth="1"/>
    <col min="5630" max="5630" width="27.3828125" style="126" customWidth="1"/>
    <col min="5631" max="5631" width="24.15234375" style="126" bestFit="1" customWidth="1"/>
    <col min="5632" max="5882" width="9.84375" style="126"/>
    <col min="5883" max="5883" width="4.84375" style="126" customWidth="1"/>
    <col min="5884" max="5884" width="33.3828125" style="126" customWidth="1"/>
    <col min="5885" max="5885" width="33.07421875" style="126" customWidth="1"/>
    <col min="5886" max="5886" width="27.3828125" style="126" customWidth="1"/>
    <col min="5887" max="5887" width="24.15234375" style="126" bestFit="1" customWidth="1"/>
    <col min="5888" max="6138" width="9.84375" style="126"/>
    <col min="6139" max="6139" width="4.84375" style="126" customWidth="1"/>
    <col min="6140" max="6140" width="33.3828125" style="126" customWidth="1"/>
    <col min="6141" max="6141" width="33.07421875" style="126" customWidth="1"/>
    <col min="6142" max="6142" width="27.3828125" style="126" customWidth="1"/>
    <col min="6143" max="6143" width="24.15234375" style="126" bestFit="1" customWidth="1"/>
    <col min="6144" max="6394" width="9.84375" style="126"/>
    <col min="6395" max="6395" width="4.84375" style="126" customWidth="1"/>
    <col min="6396" max="6396" width="33.3828125" style="126" customWidth="1"/>
    <col min="6397" max="6397" width="33.07421875" style="126" customWidth="1"/>
    <col min="6398" max="6398" width="27.3828125" style="126" customWidth="1"/>
    <col min="6399" max="6399" width="24.15234375" style="126" bestFit="1" customWidth="1"/>
    <col min="6400" max="6650" width="9.84375" style="126"/>
    <col min="6651" max="6651" width="4.84375" style="126" customWidth="1"/>
    <col min="6652" max="6652" width="33.3828125" style="126" customWidth="1"/>
    <col min="6653" max="6653" width="33.07421875" style="126" customWidth="1"/>
    <col min="6654" max="6654" width="27.3828125" style="126" customWidth="1"/>
    <col min="6655" max="6655" width="24.15234375" style="126" bestFit="1" customWidth="1"/>
    <col min="6656" max="6906" width="9.84375" style="126"/>
    <col min="6907" max="6907" width="4.84375" style="126" customWidth="1"/>
    <col min="6908" max="6908" width="33.3828125" style="126" customWidth="1"/>
    <col min="6909" max="6909" width="33.07421875" style="126" customWidth="1"/>
    <col min="6910" max="6910" width="27.3828125" style="126" customWidth="1"/>
    <col min="6911" max="6911" width="24.15234375" style="126" bestFit="1" customWidth="1"/>
    <col min="6912" max="7162" width="9.84375" style="126"/>
    <col min="7163" max="7163" width="4.84375" style="126" customWidth="1"/>
    <col min="7164" max="7164" width="33.3828125" style="126" customWidth="1"/>
    <col min="7165" max="7165" width="33.07421875" style="126" customWidth="1"/>
    <col min="7166" max="7166" width="27.3828125" style="126" customWidth="1"/>
    <col min="7167" max="7167" width="24.15234375" style="126" bestFit="1" customWidth="1"/>
    <col min="7168" max="7418" width="9.84375" style="126"/>
    <col min="7419" max="7419" width="4.84375" style="126" customWidth="1"/>
    <col min="7420" max="7420" width="33.3828125" style="126" customWidth="1"/>
    <col min="7421" max="7421" width="33.07421875" style="126" customWidth="1"/>
    <col min="7422" max="7422" width="27.3828125" style="126" customWidth="1"/>
    <col min="7423" max="7423" width="24.15234375" style="126" bestFit="1" customWidth="1"/>
    <col min="7424" max="7674" width="9.84375" style="126"/>
    <col min="7675" max="7675" width="4.84375" style="126" customWidth="1"/>
    <col min="7676" max="7676" width="33.3828125" style="126" customWidth="1"/>
    <col min="7677" max="7677" width="33.07421875" style="126" customWidth="1"/>
    <col min="7678" max="7678" width="27.3828125" style="126" customWidth="1"/>
    <col min="7679" max="7679" width="24.15234375" style="126" bestFit="1" customWidth="1"/>
    <col min="7680" max="7930" width="9.84375" style="126"/>
    <col min="7931" max="7931" width="4.84375" style="126" customWidth="1"/>
    <col min="7932" max="7932" width="33.3828125" style="126" customWidth="1"/>
    <col min="7933" max="7933" width="33.07421875" style="126" customWidth="1"/>
    <col min="7934" max="7934" width="27.3828125" style="126" customWidth="1"/>
    <col min="7935" max="7935" width="24.15234375" style="126" bestFit="1" customWidth="1"/>
    <col min="7936" max="8186" width="9.84375" style="126"/>
    <col min="8187" max="8187" width="4.84375" style="126" customWidth="1"/>
    <col min="8188" max="8188" width="33.3828125" style="126" customWidth="1"/>
    <col min="8189" max="8189" width="33.07421875" style="126" customWidth="1"/>
    <col min="8190" max="8190" width="27.3828125" style="126" customWidth="1"/>
    <col min="8191" max="8191" width="24.15234375" style="126" bestFit="1" customWidth="1"/>
    <col min="8192" max="8442" width="9.84375" style="126"/>
    <col min="8443" max="8443" width="4.84375" style="126" customWidth="1"/>
    <col min="8444" max="8444" width="33.3828125" style="126" customWidth="1"/>
    <col min="8445" max="8445" width="33.07421875" style="126" customWidth="1"/>
    <col min="8446" max="8446" width="27.3828125" style="126" customWidth="1"/>
    <col min="8447" max="8447" width="24.15234375" style="126" bestFit="1" customWidth="1"/>
    <col min="8448" max="8698" width="9.84375" style="126"/>
    <col min="8699" max="8699" width="4.84375" style="126" customWidth="1"/>
    <col min="8700" max="8700" width="33.3828125" style="126" customWidth="1"/>
    <col min="8701" max="8701" width="33.07421875" style="126" customWidth="1"/>
    <col min="8702" max="8702" width="27.3828125" style="126" customWidth="1"/>
    <col min="8703" max="8703" width="24.15234375" style="126" bestFit="1" customWidth="1"/>
    <col min="8704" max="8954" width="9.84375" style="126"/>
    <col min="8955" max="8955" width="4.84375" style="126" customWidth="1"/>
    <col min="8956" max="8956" width="33.3828125" style="126" customWidth="1"/>
    <col min="8957" max="8957" width="33.07421875" style="126" customWidth="1"/>
    <col min="8958" max="8958" width="27.3828125" style="126" customWidth="1"/>
    <col min="8959" max="8959" width="24.15234375" style="126" bestFit="1" customWidth="1"/>
    <col min="8960" max="9210" width="9.84375" style="126"/>
    <col min="9211" max="9211" width="4.84375" style="126" customWidth="1"/>
    <col min="9212" max="9212" width="33.3828125" style="126" customWidth="1"/>
    <col min="9213" max="9213" width="33.07421875" style="126" customWidth="1"/>
    <col min="9214" max="9214" width="27.3828125" style="126" customWidth="1"/>
    <col min="9215" max="9215" width="24.15234375" style="126" bestFit="1" customWidth="1"/>
    <col min="9216" max="9466" width="9.84375" style="126"/>
    <col min="9467" max="9467" width="4.84375" style="126" customWidth="1"/>
    <col min="9468" max="9468" width="33.3828125" style="126" customWidth="1"/>
    <col min="9469" max="9469" width="33.07421875" style="126" customWidth="1"/>
    <col min="9470" max="9470" width="27.3828125" style="126" customWidth="1"/>
    <col min="9471" max="9471" width="24.15234375" style="126" bestFit="1" customWidth="1"/>
    <col min="9472" max="9722" width="9.84375" style="126"/>
    <col min="9723" max="9723" width="4.84375" style="126" customWidth="1"/>
    <col min="9724" max="9724" width="33.3828125" style="126" customWidth="1"/>
    <col min="9725" max="9725" width="33.07421875" style="126" customWidth="1"/>
    <col min="9726" max="9726" width="27.3828125" style="126" customWidth="1"/>
    <col min="9727" max="9727" width="24.15234375" style="126" bestFit="1" customWidth="1"/>
    <col min="9728" max="9978" width="9.84375" style="126"/>
    <col min="9979" max="9979" width="4.84375" style="126" customWidth="1"/>
    <col min="9980" max="9980" width="33.3828125" style="126" customWidth="1"/>
    <col min="9981" max="9981" width="33.07421875" style="126" customWidth="1"/>
    <col min="9982" max="9982" width="27.3828125" style="126" customWidth="1"/>
    <col min="9983" max="9983" width="24.15234375" style="126" bestFit="1" customWidth="1"/>
    <col min="9984" max="10234" width="9.84375" style="126"/>
    <col min="10235" max="10235" width="4.84375" style="126" customWidth="1"/>
    <col min="10236" max="10236" width="33.3828125" style="126" customWidth="1"/>
    <col min="10237" max="10237" width="33.07421875" style="126" customWidth="1"/>
    <col min="10238" max="10238" width="27.3828125" style="126" customWidth="1"/>
    <col min="10239" max="10239" width="24.15234375" style="126" bestFit="1" customWidth="1"/>
    <col min="10240" max="10490" width="9.84375" style="126"/>
    <col min="10491" max="10491" width="4.84375" style="126" customWidth="1"/>
    <col min="10492" max="10492" width="33.3828125" style="126" customWidth="1"/>
    <col min="10493" max="10493" width="33.07421875" style="126" customWidth="1"/>
    <col min="10494" max="10494" width="27.3828125" style="126" customWidth="1"/>
    <col min="10495" max="10495" width="24.15234375" style="126" bestFit="1" customWidth="1"/>
    <col min="10496" max="10746" width="9.84375" style="126"/>
    <col min="10747" max="10747" width="4.84375" style="126" customWidth="1"/>
    <col min="10748" max="10748" width="33.3828125" style="126" customWidth="1"/>
    <col min="10749" max="10749" width="33.07421875" style="126" customWidth="1"/>
    <col min="10750" max="10750" width="27.3828125" style="126" customWidth="1"/>
    <col min="10751" max="10751" width="24.15234375" style="126" bestFit="1" customWidth="1"/>
    <col min="10752" max="11002" width="9.84375" style="126"/>
    <col min="11003" max="11003" width="4.84375" style="126" customWidth="1"/>
    <col min="11004" max="11004" width="33.3828125" style="126" customWidth="1"/>
    <col min="11005" max="11005" width="33.07421875" style="126" customWidth="1"/>
    <col min="11006" max="11006" width="27.3828125" style="126" customWidth="1"/>
    <col min="11007" max="11007" width="24.15234375" style="126" bestFit="1" customWidth="1"/>
    <col min="11008" max="11258" width="9.84375" style="126"/>
    <col min="11259" max="11259" width="4.84375" style="126" customWidth="1"/>
    <col min="11260" max="11260" width="33.3828125" style="126" customWidth="1"/>
    <col min="11261" max="11261" width="33.07421875" style="126" customWidth="1"/>
    <col min="11262" max="11262" width="27.3828125" style="126" customWidth="1"/>
    <col min="11263" max="11263" width="24.15234375" style="126" bestFit="1" customWidth="1"/>
    <col min="11264" max="11514" width="9.84375" style="126"/>
    <col min="11515" max="11515" width="4.84375" style="126" customWidth="1"/>
    <col min="11516" max="11516" width="33.3828125" style="126" customWidth="1"/>
    <col min="11517" max="11517" width="33.07421875" style="126" customWidth="1"/>
    <col min="11518" max="11518" width="27.3828125" style="126" customWidth="1"/>
    <col min="11519" max="11519" width="24.15234375" style="126" bestFit="1" customWidth="1"/>
    <col min="11520" max="11770" width="9.84375" style="126"/>
    <col min="11771" max="11771" width="4.84375" style="126" customWidth="1"/>
    <col min="11772" max="11772" width="33.3828125" style="126" customWidth="1"/>
    <col min="11773" max="11773" width="33.07421875" style="126" customWidth="1"/>
    <col min="11774" max="11774" width="27.3828125" style="126" customWidth="1"/>
    <col min="11775" max="11775" width="24.15234375" style="126" bestFit="1" customWidth="1"/>
    <col min="11776" max="12026" width="9.84375" style="126"/>
    <col min="12027" max="12027" width="4.84375" style="126" customWidth="1"/>
    <col min="12028" max="12028" width="33.3828125" style="126" customWidth="1"/>
    <col min="12029" max="12029" width="33.07421875" style="126" customWidth="1"/>
    <col min="12030" max="12030" width="27.3828125" style="126" customWidth="1"/>
    <col min="12031" max="12031" width="24.15234375" style="126" bestFit="1" customWidth="1"/>
    <col min="12032" max="12282" width="9.84375" style="126"/>
    <col min="12283" max="12283" width="4.84375" style="126" customWidth="1"/>
    <col min="12284" max="12284" width="33.3828125" style="126" customWidth="1"/>
    <col min="12285" max="12285" width="33.07421875" style="126" customWidth="1"/>
    <col min="12286" max="12286" width="27.3828125" style="126" customWidth="1"/>
    <col min="12287" max="12287" width="24.15234375" style="126" bestFit="1" customWidth="1"/>
    <col min="12288" max="12538" width="9.84375" style="126"/>
    <col min="12539" max="12539" width="4.84375" style="126" customWidth="1"/>
    <col min="12540" max="12540" width="33.3828125" style="126" customWidth="1"/>
    <col min="12541" max="12541" width="33.07421875" style="126" customWidth="1"/>
    <col min="12542" max="12542" width="27.3828125" style="126" customWidth="1"/>
    <col min="12543" max="12543" width="24.15234375" style="126" bestFit="1" customWidth="1"/>
    <col min="12544" max="12794" width="9.84375" style="126"/>
    <col min="12795" max="12795" width="4.84375" style="126" customWidth="1"/>
    <col min="12796" max="12796" width="33.3828125" style="126" customWidth="1"/>
    <col min="12797" max="12797" width="33.07421875" style="126" customWidth="1"/>
    <col min="12798" max="12798" width="27.3828125" style="126" customWidth="1"/>
    <col min="12799" max="12799" width="24.15234375" style="126" bestFit="1" customWidth="1"/>
    <col min="12800" max="13050" width="9.84375" style="126"/>
    <col min="13051" max="13051" width="4.84375" style="126" customWidth="1"/>
    <col min="13052" max="13052" width="33.3828125" style="126" customWidth="1"/>
    <col min="13053" max="13053" width="33.07421875" style="126" customWidth="1"/>
    <col min="13054" max="13054" width="27.3828125" style="126" customWidth="1"/>
    <col min="13055" max="13055" width="24.15234375" style="126" bestFit="1" customWidth="1"/>
    <col min="13056" max="13306" width="9.84375" style="126"/>
    <col min="13307" max="13307" width="4.84375" style="126" customWidth="1"/>
    <col min="13308" max="13308" width="33.3828125" style="126" customWidth="1"/>
    <col min="13309" max="13309" width="33.07421875" style="126" customWidth="1"/>
    <col min="13310" max="13310" width="27.3828125" style="126" customWidth="1"/>
    <col min="13311" max="13311" width="24.15234375" style="126" bestFit="1" customWidth="1"/>
    <col min="13312" max="13562" width="9.84375" style="126"/>
    <col min="13563" max="13563" width="4.84375" style="126" customWidth="1"/>
    <col min="13564" max="13564" width="33.3828125" style="126" customWidth="1"/>
    <col min="13565" max="13565" width="33.07421875" style="126" customWidth="1"/>
    <col min="13566" max="13566" width="27.3828125" style="126" customWidth="1"/>
    <col min="13567" max="13567" width="24.15234375" style="126" bestFit="1" customWidth="1"/>
    <col min="13568" max="13818" width="9.84375" style="126"/>
    <col min="13819" max="13819" width="4.84375" style="126" customWidth="1"/>
    <col min="13820" max="13820" width="33.3828125" style="126" customWidth="1"/>
    <col min="13821" max="13821" width="33.07421875" style="126" customWidth="1"/>
    <col min="13822" max="13822" width="27.3828125" style="126" customWidth="1"/>
    <col min="13823" max="13823" width="24.15234375" style="126" bestFit="1" customWidth="1"/>
    <col min="13824" max="14074" width="9.84375" style="126"/>
    <col min="14075" max="14075" width="4.84375" style="126" customWidth="1"/>
    <col min="14076" max="14076" width="33.3828125" style="126" customWidth="1"/>
    <col min="14077" max="14077" width="33.07421875" style="126" customWidth="1"/>
    <col min="14078" max="14078" width="27.3828125" style="126" customWidth="1"/>
    <col min="14079" max="14079" width="24.15234375" style="126" bestFit="1" customWidth="1"/>
    <col min="14080" max="14330" width="9.84375" style="126"/>
    <col min="14331" max="14331" width="4.84375" style="126" customWidth="1"/>
    <col min="14332" max="14332" width="33.3828125" style="126" customWidth="1"/>
    <col min="14333" max="14333" width="33.07421875" style="126" customWidth="1"/>
    <col min="14334" max="14334" width="27.3828125" style="126" customWidth="1"/>
    <col min="14335" max="14335" width="24.15234375" style="126" bestFit="1" customWidth="1"/>
    <col min="14336" max="14586" width="9.84375" style="126"/>
    <col min="14587" max="14587" width="4.84375" style="126" customWidth="1"/>
    <col min="14588" max="14588" width="33.3828125" style="126" customWidth="1"/>
    <col min="14589" max="14589" width="33.07421875" style="126" customWidth="1"/>
    <col min="14590" max="14590" width="27.3828125" style="126" customWidth="1"/>
    <col min="14591" max="14591" width="24.15234375" style="126" bestFit="1" customWidth="1"/>
    <col min="14592" max="14842" width="9.84375" style="126"/>
    <col min="14843" max="14843" width="4.84375" style="126" customWidth="1"/>
    <col min="14844" max="14844" width="33.3828125" style="126" customWidth="1"/>
    <col min="14845" max="14845" width="33.07421875" style="126" customWidth="1"/>
    <col min="14846" max="14846" width="27.3828125" style="126" customWidth="1"/>
    <col min="14847" max="14847" width="24.15234375" style="126" bestFit="1" customWidth="1"/>
    <col min="14848" max="15098" width="9.84375" style="126"/>
    <col min="15099" max="15099" width="4.84375" style="126" customWidth="1"/>
    <col min="15100" max="15100" width="33.3828125" style="126" customWidth="1"/>
    <col min="15101" max="15101" width="33.07421875" style="126" customWidth="1"/>
    <col min="15102" max="15102" width="27.3828125" style="126" customWidth="1"/>
    <col min="15103" max="15103" width="24.15234375" style="126" bestFit="1" customWidth="1"/>
    <col min="15104" max="15354" width="9.84375" style="126"/>
    <col min="15355" max="15355" width="4.84375" style="126" customWidth="1"/>
    <col min="15356" max="15356" width="33.3828125" style="126" customWidth="1"/>
    <col min="15357" max="15357" width="33.07421875" style="126" customWidth="1"/>
    <col min="15358" max="15358" width="27.3828125" style="126" customWidth="1"/>
    <col min="15359" max="15359" width="24.15234375" style="126" bestFit="1" customWidth="1"/>
    <col min="15360" max="15610" width="9.84375" style="126"/>
    <col min="15611" max="15611" width="4.84375" style="126" customWidth="1"/>
    <col min="15612" max="15612" width="33.3828125" style="126" customWidth="1"/>
    <col min="15613" max="15613" width="33.07421875" style="126" customWidth="1"/>
    <col min="15614" max="15614" width="27.3828125" style="126" customWidth="1"/>
    <col min="15615" max="15615" width="24.15234375" style="126" bestFit="1" customWidth="1"/>
    <col min="15616" max="15866" width="9.84375" style="126"/>
    <col min="15867" max="15867" width="4.84375" style="126" customWidth="1"/>
    <col min="15868" max="15868" width="33.3828125" style="126" customWidth="1"/>
    <col min="15869" max="15869" width="33.07421875" style="126" customWidth="1"/>
    <col min="15870" max="15870" width="27.3828125" style="126" customWidth="1"/>
    <col min="15871" max="15871" width="24.15234375" style="126" bestFit="1" customWidth="1"/>
    <col min="15872" max="16122" width="9.84375" style="126"/>
    <col min="16123" max="16123" width="4.84375" style="126" customWidth="1"/>
    <col min="16124" max="16124" width="33.3828125" style="126" customWidth="1"/>
    <col min="16125" max="16125" width="33.07421875" style="126" customWidth="1"/>
    <col min="16126" max="16126" width="27.3828125" style="126" customWidth="1"/>
    <col min="16127" max="16127" width="24.15234375" style="126" bestFit="1" customWidth="1"/>
    <col min="16128" max="16384" width="9.84375" style="126"/>
  </cols>
  <sheetData>
    <row r="1" spans="1:5" ht="18" thickBot="1">
      <c r="A1" s="766" t="str">
        <f>+CONAMEDATE2</f>
        <v>Annual Report of VERIZON NEW YORK INC.                                                 For the period ending DECEMBER 31, 2021</v>
      </c>
      <c r="B1" s="62"/>
      <c r="C1" s="779"/>
      <c r="D1" s="62"/>
      <c r="E1" s="780"/>
    </row>
    <row r="2" spans="1:5">
      <c r="A2" s="63"/>
      <c r="B2" s="64"/>
      <c r="C2" s="781"/>
      <c r="D2" s="64"/>
      <c r="E2" s="782"/>
    </row>
    <row r="3" spans="1:5">
      <c r="A3" s="143" t="s">
        <v>1600</v>
      </c>
      <c r="B3" s="128"/>
      <c r="C3" s="783"/>
      <c r="D3" s="128"/>
      <c r="E3" s="784"/>
    </row>
    <row r="4" spans="1:5">
      <c r="A4" s="69"/>
      <c r="B4" s="62"/>
      <c r="C4" s="779"/>
      <c r="D4" s="62"/>
      <c r="E4" s="785"/>
    </row>
    <row r="5" spans="1:5">
      <c r="A5" s="69"/>
      <c r="B5" s="62" t="s">
        <v>1601</v>
      </c>
      <c r="C5" s="779"/>
      <c r="D5" s="62"/>
      <c r="E5" s="785"/>
    </row>
    <row r="6" spans="1:5">
      <c r="A6" s="69"/>
      <c r="B6" s="62" t="s">
        <v>917</v>
      </c>
      <c r="C6" s="779"/>
      <c r="D6" s="62"/>
      <c r="E6" s="785"/>
    </row>
    <row r="7" spans="1:5">
      <c r="A7" s="69"/>
      <c r="B7" s="62" t="s">
        <v>918</v>
      </c>
      <c r="C7" s="779"/>
      <c r="D7" s="62"/>
      <c r="E7" s="785"/>
    </row>
    <row r="8" spans="1:5">
      <c r="A8" s="69"/>
      <c r="B8" s="62" t="s">
        <v>919</v>
      </c>
      <c r="C8" s="779"/>
      <c r="D8" s="62"/>
      <c r="E8" s="785"/>
    </row>
    <row r="9" spans="1:5">
      <c r="A9" s="69"/>
      <c r="B9" s="62"/>
      <c r="C9" s="779"/>
      <c r="D9" s="62"/>
      <c r="E9" s="785"/>
    </row>
    <row r="10" spans="1:5">
      <c r="A10" s="69"/>
      <c r="B10" s="62"/>
      <c r="C10" s="779"/>
      <c r="D10" s="62"/>
      <c r="E10" s="785"/>
    </row>
    <row r="11" spans="1:5">
      <c r="A11" s="69"/>
      <c r="B11" s="62" t="s">
        <v>920</v>
      </c>
      <c r="C11" s="779"/>
      <c r="D11" s="62"/>
      <c r="E11" s="785"/>
    </row>
    <row r="12" spans="1:5">
      <c r="A12" s="69"/>
      <c r="B12" s="62" t="s">
        <v>921</v>
      </c>
      <c r="C12" s="779"/>
      <c r="D12" s="62"/>
      <c r="E12" s="785"/>
    </row>
    <row r="13" spans="1:5">
      <c r="A13" s="69"/>
      <c r="B13" s="62" t="s">
        <v>922</v>
      </c>
      <c r="C13" s="779"/>
      <c r="D13" s="62"/>
      <c r="E13" s="785"/>
    </row>
    <row r="14" spans="1:5">
      <c r="A14" s="69"/>
      <c r="B14" s="62" t="s">
        <v>923</v>
      </c>
      <c r="C14" s="779"/>
      <c r="D14" s="62"/>
      <c r="E14" s="785"/>
    </row>
    <row r="15" spans="1:5">
      <c r="A15" s="69"/>
      <c r="B15" s="62" t="s">
        <v>924</v>
      </c>
      <c r="C15" s="779"/>
      <c r="D15" s="62"/>
      <c r="E15" s="785"/>
    </row>
    <row r="16" spans="1:5">
      <c r="A16" s="69"/>
      <c r="B16" s="62"/>
      <c r="C16" s="779"/>
      <c r="D16" s="62"/>
      <c r="E16" s="785"/>
    </row>
    <row r="17" spans="1:5">
      <c r="A17" s="69"/>
      <c r="B17" s="62"/>
      <c r="C17" s="779"/>
      <c r="D17" s="62"/>
      <c r="E17" s="785"/>
    </row>
    <row r="18" spans="1:5">
      <c r="A18" s="69"/>
      <c r="B18" s="62"/>
      <c r="C18" s="779"/>
      <c r="D18" s="62"/>
      <c r="E18" s="785"/>
    </row>
    <row r="19" spans="1:5">
      <c r="A19" s="69"/>
      <c r="B19" s="62" t="s">
        <v>925</v>
      </c>
      <c r="C19" s="779"/>
      <c r="D19" s="62"/>
      <c r="E19" s="785"/>
    </row>
    <row r="20" spans="1:5">
      <c r="A20" s="69"/>
      <c r="B20" s="62"/>
      <c r="C20" s="779"/>
      <c r="D20" s="62"/>
      <c r="E20" s="785"/>
    </row>
    <row r="21" spans="1:5" ht="16" thickBot="1">
      <c r="A21" s="151"/>
      <c r="B21" s="97"/>
      <c r="C21" s="786"/>
      <c r="D21" s="97"/>
      <c r="E21" s="787"/>
    </row>
    <row r="22" spans="1:5">
      <c r="A22" s="841"/>
      <c r="B22" s="840"/>
      <c r="C22" s="1264"/>
      <c r="D22" s="840"/>
      <c r="E22" s="1265"/>
    </row>
    <row r="23" spans="1:5">
      <c r="A23" s="841"/>
      <c r="B23" s="1266" t="s">
        <v>3086</v>
      </c>
      <c r="C23" s="1267"/>
      <c r="D23" s="1268"/>
      <c r="E23" s="1269" t="s">
        <v>3615</v>
      </c>
    </row>
    <row r="24" spans="1:5">
      <c r="A24" s="841"/>
      <c r="B24" s="1266"/>
      <c r="C24" s="1267"/>
      <c r="D24" s="1268"/>
      <c r="E24" s="1270"/>
    </row>
    <row r="25" spans="1:5">
      <c r="A25" s="841"/>
      <c r="B25" s="1266" t="s">
        <v>3308</v>
      </c>
      <c r="C25" s="1267"/>
      <c r="D25" s="1268"/>
      <c r="E25" s="1271" t="s">
        <v>3087</v>
      </c>
    </row>
    <row r="26" spans="1:5">
      <c r="A26" s="841"/>
      <c r="B26" s="1266"/>
      <c r="C26" s="1267"/>
      <c r="D26" s="1268"/>
      <c r="E26" s="1272"/>
    </row>
    <row r="27" spans="1:5">
      <c r="A27" s="841"/>
      <c r="B27" s="1266" t="s">
        <v>3088</v>
      </c>
      <c r="C27" s="1267"/>
      <c r="D27" s="1268"/>
      <c r="E27" s="1272">
        <v>50784778.340556309</v>
      </c>
    </row>
    <row r="28" spans="1:5">
      <c r="A28" s="841"/>
      <c r="B28" s="1266" t="s">
        <v>3089</v>
      </c>
      <c r="C28" s="1267"/>
      <c r="D28" s="1268"/>
      <c r="E28" s="1273"/>
    </row>
    <row r="29" spans="1:5">
      <c r="A29" s="841"/>
      <c r="B29" s="1266"/>
      <c r="C29" s="1267"/>
      <c r="D29" s="1268"/>
      <c r="E29" s="1273"/>
    </row>
    <row r="30" spans="1:5">
      <c r="A30" s="841"/>
      <c r="B30" s="1266" t="s">
        <v>3090</v>
      </c>
      <c r="C30" s="1267"/>
      <c r="D30" s="1268"/>
      <c r="E30" s="1272">
        <v>3283097.5442088852</v>
      </c>
    </row>
    <row r="31" spans="1:5">
      <c r="A31" s="841"/>
      <c r="B31" s="1266" t="s">
        <v>3091</v>
      </c>
      <c r="C31" s="1267"/>
      <c r="D31" s="1268"/>
      <c r="E31" s="1273"/>
    </row>
    <row r="32" spans="1:5">
      <c r="A32" s="841"/>
      <c r="B32" s="1266"/>
      <c r="C32" s="1267"/>
      <c r="D32" s="1268"/>
      <c r="E32" s="1273"/>
    </row>
    <row r="33" spans="1:5">
      <c r="A33" s="841"/>
      <c r="B33" s="1266" t="s">
        <v>3092</v>
      </c>
      <c r="C33" s="1267"/>
      <c r="D33" s="1268"/>
      <c r="E33" s="1272">
        <v>1842756.8428028892</v>
      </c>
    </row>
    <row r="34" spans="1:5">
      <c r="A34" s="841"/>
      <c r="B34" s="1266" t="s">
        <v>3093</v>
      </c>
      <c r="C34" s="1267"/>
      <c r="D34" s="1268"/>
      <c r="E34" s="1273"/>
    </row>
    <row r="35" spans="1:5">
      <c r="A35" s="841"/>
      <c r="B35" s="1266"/>
      <c r="C35" s="1267"/>
      <c r="D35" s="1268"/>
      <c r="E35" s="1273"/>
    </row>
    <row r="36" spans="1:5">
      <c r="A36" s="841"/>
      <c r="B36" s="1266" t="s">
        <v>3094</v>
      </c>
      <c r="C36" s="1267"/>
      <c r="D36" s="1268"/>
      <c r="E36" s="1274" t="s">
        <v>3470</v>
      </c>
    </row>
    <row r="37" spans="1:5">
      <c r="A37" s="841"/>
      <c r="B37" s="1266" t="s">
        <v>3095</v>
      </c>
      <c r="C37" s="1267"/>
      <c r="D37" s="1268"/>
      <c r="E37" s="1273"/>
    </row>
    <row r="38" spans="1:5">
      <c r="A38" s="841"/>
      <c r="B38" s="1266"/>
      <c r="C38" s="1267"/>
      <c r="D38" s="1268"/>
      <c r="E38" s="1273"/>
    </row>
    <row r="39" spans="1:5">
      <c r="A39" s="841"/>
      <c r="B39" s="1266"/>
      <c r="C39" s="1267"/>
      <c r="D39" s="1268"/>
      <c r="E39" s="1273"/>
    </row>
    <row r="40" spans="1:5">
      <c r="A40" s="841"/>
      <c r="B40" s="1266" t="s">
        <v>3096</v>
      </c>
      <c r="C40" s="1267"/>
      <c r="D40" s="1268"/>
      <c r="E40" s="1272">
        <v>205061770.91354093</v>
      </c>
    </row>
    <row r="41" spans="1:5">
      <c r="A41" s="841"/>
      <c r="B41" s="1266" t="s">
        <v>3097</v>
      </c>
      <c r="C41" s="1267"/>
      <c r="D41" s="1268"/>
      <c r="E41" s="1273"/>
    </row>
    <row r="42" spans="1:5">
      <c r="A42" s="841"/>
      <c r="B42" s="1266"/>
      <c r="C42" s="1267"/>
      <c r="D42" s="1268"/>
      <c r="E42" s="1273"/>
    </row>
    <row r="43" spans="1:5">
      <c r="A43" s="841"/>
      <c r="B43" s="1266" t="s">
        <v>3098</v>
      </c>
      <c r="C43" s="1267"/>
      <c r="D43" s="1268"/>
      <c r="E43" s="1272">
        <v>-605387179.65999997</v>
      </c>
    </row>
    <row r="44" spans="1:5">
      <c r="A44" s="841"/>
      <c r="B44" s="1266" t="s">
        <v>3099</v>
      </c>
      <c r="C44" s="1267"/>
      <c r="D44" s="1268"/>
      <c r="E44" s="1273"/>
    </row>
    <row r="45" spans="1:5">
      <c r="A45" s="841"/>
      <c r="B45" s="1266"/>
      <c r="C45" s="1267"/>
      <c r="D45" s="1268"/>
      <c r="E45" s="1273"/>
    </row>
    <row r="46" spans="1:5">
      <c r="A46" s="841"/>
      <c r="B46" s="1266" t="s">
        <v>3100</v>
      </c>
      <c r="C46" s="1267"/>
      <c r="D46" s="1268"/>
      <c r="E46" s="1272">
        <v>47336462.613977201</v>
      </c>
    </row>
    <row r="47" spans="1:5">
      <c r="A47" s="841"/>
      <c r="B47" s="1266" t="s">
        <v>3101</v>
      </c>
      <c r="C47" s="1267"/>
      <c r="D47" s="1268"/>
      <c r="E47" s="1275"/>
    </row>
    <row r="48" spans="1:5">
      <c r="A48" s="841"/>
      <c r="B48" s="1276" t="s">
        <v>3102</v>
      </c>
      <c r="C48" s="1267"/>
      <c r="D48" s="1268"/>
      <c r="E48" s="1272"/>
    </row>
    <row r="49" spans="1:5">
      <c r="A49" s="841"/>
      <c r="B49" s="1268"/>
      <c r="C49" s="1267"/>
      <c r="D49" s="1268"/>
      <c r="E49" s="1277"/>
    </row>
    <row r="50" spans="1:5">
      <c r="A50" s="841"/>
      <c r="B50" s="840"/>
      <c r="C50" s="1264"/>
      <c r="D50" s="840"/>
      <c r="E50" s="1265"/>
    </row>
    <row r="51" spans="1:5">
      <c r="A51" s="841"/>
      <c r="B51" s="840"/>
      <c r="C51" s="1264"/>
      <c r="D51" s="840"/>
      <c r="E51" s="1265"/>
    </row>
    <row r="52" spans="1:5">
      <c r="A52" s="841"/>
      <c r="B52" s="840"/>
      <c r="C52" s="1264"/>
      <c r="D52" s="840"/>
      <c r="E52" s="1265"/>
    </row>
    <row r="53" spans="1:5">
      <c r="A53" s="841"/>
      <c r="B53" s="840"/>
      <c r="C53" s="1264"/>
      <c r="D53" s="840"/>
      <c r="E53" s="1265"/>
    </row>
    <row r="54" spans="1:5">
      <c r="A54" s="841"/>
      <c r="B54" s="840"/>
      <c r="C54" s="1264"/>
      <c r="D54" s="840"/>
      <c r="E54" s="1265"/>
    </row>
    <row r="55" spans="1:5">
      <c r="A55" s="841"/>
      <c r="B55" s="840"/>
      <c r="C55" s="1264"/>
      <c r="D55" s="840"/>
      <c r="E55" s="1265"/>
    </row>
    <row r="56" spans="1:5">
      <c r="A56" s="841"/>
      <c r="B56" s="840"/>
      <c r="C56" s="1264"/>
      <c r="D56" s="840"/>
      <c r="E56" s="1265"/>
    </row>
    <row r="57" spans="1:5">
      <c r="A57" s="841"/>
      <c r="B57" s="840"/>
      <c r="C57" s="1264"/>
      <c r="D57" s="840"/>
      <c r="E57" s="1265"/>
    </row>
    <row r="58" spans="1:5">
      <c r="A58" s="841"/>
      <c r="B58" s="840"/>
      <c r="C58" s="1264"/>
      <c r="D58" s="840"/>
      <c r="E58" s="1265"/>
    </row>
    <row r="59" spans="1:5">
      <c r="A59" s="841"/>
      <c r="B59" s="840"/>
      <c r="C59" s="1264"/>
      <c r="D59" s="840"/>
      <c r="E59" s="1265"/>
    </row>
    <row r="60" spans="1:5">
      <c r="A60" s="841"/>
      <c r="B60" s="840"/>
      <c r="C60" s="1264"/>
      <c r="D60" s="840"/>
      <c r="E60" s="1265"/>
    </row>
    <row r="61" spans="1:5">
      <c r="A61" s="841"/>
      <c r="B61" s="840"/>
      <c r="C61" s="1264"/>
      <c r="D61" s="840"/>
      <c r="E61" s="1265"/>
    </row>
    <row r="62" spans="1:5">
      <c r="A62" s="841"/>
      <c r="B62" s="840"/>
      <c r="C62" s="1264"/>
      <c r="D62" s="840"/>
      <c r="E62" s="1265"/>
    </row>
    <row r="63" spans="1:5">
      <c r="A63" s="841"/>
      <c r="B63" s="840"/>
      <c r="C63" s="1264"/>
      <c r="D63" s="840"/>
      <c r="E63" s="1265"/>
    </row>
    <row r="64" spans="1:5" ht="16" thickBot="1">
      <c r="A64" s="1278"/>
      <c r="B64" s="1279"/>
      <c r="C64" s="1280"/>
      <c r="D64" s="1279"/>
      <c r="E64" s="1281"/>
    </row>
    <row r="65" spans="1:5">
      <c r="A65" s="62" t="s">
        <v>1412</v>
      </c>
      <c r="B65" s="62"/>
      <c r="C65" s="779"/>
      <c r="D65" s="62"/>
      <c r="E65" s="780"/>
    </row>
    <row r="66" spans="1:5">
      <c r="A66" s="128">
        <v>79</v>
      </c>
      <c r="B66" s="128"/>
      <c r="C66" s="783"/>
      <c r="D66" s="128"/>
      <c r="E66" s="788"/>
    </row>
    <row r="67" spans="1:5">
      <c r="A67" s="62"/>
    </row>
    <row r="68" spans="1:5" ht="18" thickBot="1">
      <c r="A68" s="766" t="str">
        <f>+CONAMEDATE2</f>
        <v>Annual Report of VERIZON NEW YORK INC.                                                 For the period ending DECEMBER 31, 2021</v>
      </c>
      <c r="B68" s="62"/>
      <c r="C68" s="779"/>
      <c r="D68" s="62"/>
      <c r="E68" s="780"/>
    </row>
    <row r="69" spans="1:5">
      <c r="A69" s="63"/>
      <c r="B69" s="64"/>
      <c r="C69" s="781"/>
      <c r="D69" s="64"/>
      <c r="E69" s="782"/>
    </row>
    <row r="70" spans="1:5">
      <c r="A70" s="143" t="s">
        <v>3422</v>
      </c>
      <c r="B70" s="128"/>
      <c r="C70" s="783"/>
      <c r="D70" s="128"/>
      <c r="E70" s="784"/>
    </row>
    <row r="71" spans="1:5">
      <c r="A71" s="69"/>
      <c r="B71" s="62"/>
      <c r="C71" s="779"/>
      <c r="D71" s="62"/>
      <c r="E71" s="785"/>
    </row>
    <row r="72" spans="1:5">
      <c r="A72" s="69"/>
      <c r="B72" s="62"/>
      <c r="C72" s="779"/>
      <c r="D72" s="62"/>
      <c r="E72" s="785"/>
    </row>
    <row r="73" spans="1:5">
      <c r="A73" s="69"/>
      <c r="B73" s="62"/>
      <c r="C73" s="779"/>
      <c r="D73" s="62"/>
      <c r="E73" s="785"/>
    </row>
    <row r="74" spans="1:5">
      <c r="A74" s="69"/>
      <c r="B74" s="62"/>
      <c r="C74" s="779"/>
      <c r="D74" s="62"/>
      <c r="E74" s="785"/>
    </row>
    <row r="75" spans="1:5">
      <c r="A75" s="69"/>
      <c r="B75" s="62"/>
      <c r="C75" s="779"/>
      <c r="D75" s="62"/>
      <c r="E75" s="785"/>
    </row>
    <row r="76" spans="1:5">
      <c r="A76" s="69"/>
      <c r="B76" s="62"/>
      <c r="C76" s="779"/>
      <c r="D76" s="62"/>
      <c r="E76" s="785"/>
    </row>
    <row r="77" spans="1:5">
      <c r="A77" s="69"/>
      <c r="B77" s="62"/>
      <c r="C77" s="779"/>
      <c r="D77" s="62"/>
      <c r="E77" s="785"/>
    </row>
    <row r="78" spans="1:5">
      <c r="A78" s="69"/>
      <c r="B78" s="62"/>
      <c r="C78" s="779"/>
      <c r="D78" s="62"/>
      <c r="E78" s="785"/>
    </row>
    <row r="79" spans="1:5">
      <c r="A79" s="69"/>
      <c r="B79" s="62"/>
      <c r="C79" s="779"/>
      <c r="D79" s="62"/>
      <c r="E79" s="785"/>
    </row>
    <row r="80" spans="1:5">
      <c r="A80" s="69"/>
      <c r="B80" s="62"/>
      <c r="C80" s="779"/>
      <c r="D80" s="62"/>
      <c r="E80" s="785"/>
    </row>
    <row r="81" spans="1:5">
      <c r="A81" s="69"/>
      <c r="B81" s="62"/>
      <c r="C81" s="779"/>
      <c r="D81" s="62"/>
      <c r="E81" s="785"/>
    </row>
    <row r="82" spans="1:5">
      <c r="A82" s="69"/>
      <c r="B82" s="62"/>
      <c r="C82" s="779"/>
      <c r="D82" s="62"/>
      <c r="E82" s="785"/>
    </row>
    <row r="83" spans="1:5">
      <c r="A83" s="69"/>
      <c r="B83" s="62"/>
      <c r="C83" s="779"/>
      <c r="D83" s="62"/>
      <c r="E83" s="785"/>
    </row>
    <row r="84" spans="1:5">
      <c r="A84" s="69"/>
      <c r="B84" s="62"/>
      <c r="C84" s="779"/>
      <c r="D84" s="62"/>
      <c r="E84" s="785"/>
    </row>
    <row r="85" spans="1:5">
      <c r="A85" s="69"/>
      <c r="B85" s="62"/>
      <c r="C85" s="779"/>
      <c r="D85" s="62"/>
      <c r="E85" s="785"/>
    </row>
    <row r="86" spans="1:5">
      <c r="A86" s="69"/>
      <c r="B86" s="62"/>
      <c r="C86" s="779"/>
      <c r="D86" s="62"/>
      <c r="E86" s="785"/>
    </row>
    <row r="87" spans="1:5">
      <c r="A87" s="69"/>
      <c r="B87" s="62"/>
      <c r="C87" s="779"/>
      <c r="D87" s="62"/>
      <c r="E87" s="785"/>
    </row>
    <row r="88" spans="1:5">
      <c r="A88" s="841"/>
      <c r="B88" s="840"/>
      <c r="C88" s="1264"/>
      <c r="D88" s="840"/>
      <c r="E88" s="1265"/>
    </row>
    <row r="89" spans="1:5">
      <c r="A89" s="841"/>
      <c r="B89" s="1266"/>
      <c r="C89" s="1267"/>
      <c r="D89" s="1268"/>
      <c r="E89" s="1269"/>
    </row>
    <row r="90" spans="1:5">
      <c r="A90" s="841"/>
      <c r="B90" s="1266"/>
      <c r="C90" s="1267"/>
      <c r="D90" s="1268"/>
      <c r="E90" s="1270"/>
    </row>
    <row r="91" spans="1:5">
      <c r="A91" s="841"/>
      <c r="B91" s="1266"/>
      <c r="C91" s="1267"/>
      <c r="D91" s="1268"/>
      <c r="E91" s="1271"/>
    </row>
    <row r="92" spans="1:5">
      <c r="A92" s="841"/>
      <c r="B92" s="1266"/>
      <c r="C92" s="1267"/>
      <c r="D92" s="1268"/>
      <c r="E92" s="1272"/>
    </row>
    <row r="93" spans="1:5">
      <c r="A93" s="841"/>
      <c r="B93" s="1266"/>
      <c r="C93" s="1267"/>
      <c r="D93" s="1268"/>
      <c r="E93" s="1272"/>
    </row>
    <row r="94" spans="1:5">
      <c r="A94" s="841"/>
      <c r="B94" s="1266"/>
      <c r="C94" s="1267"/>
      <c r="D94" s="1268"/>
      <c r="E94" s="1273"/>
    </row>
    <row r="95" spans="1:5">
      <c r="A95" s="841"/>
      <c r="B95" s="1266"/>
      <c r="C95" s="1267"/>
      <c r="D95" s="1268"/>
      <c r="E95" s="1273"/>
    </row>
    <row r="96" spans="1:5">
      <c r="A96" s="841"/>
      <c r="B96" s="1266"/>
      <c r="C96" s="1267"/>
      <c r="D96" s="1268"/>
      <c r="E96" s="1272"/>
    </row>
    <row r="97" spans="1:5">
      <c r="A97" s="841"/>
      <c r="B97" s="1266"/>
      <c r="C97" s="1267"/>
      <c r="D97" s="1268"/>
      <c r="E97" s="1273"/>
    </row>
    <row r="98" spans="1:5">
      <c r="A98" s="841"/>
      <c r="B98" s="1266"/>
      <c r="C98" s="1267"/>
      <c r="D98" s="1268"/>
      <c r="E98" s="1273"/>
    </row>
    <row r="99" spans="1:5">
      <c r="A99" s="841"/>
      <c r="B99" s="1266"/>
      <c r="C99" s="1267"/>
      <c r="D99" s="1268"/>
      <c r="E99" s="1272"/>
    </row>
    <row r="100" spans="1:5">
      <c r="A100" s="841"/>
      <c r="B100" s="1266"/>
      <c r="C100" s="1267"/>
      <c r="D100" s="1268"/>
      <c r="E100" s="1273"/>
    </row>
    <row r="101" spans="1:5">
      <c r="A101" s="841"/>
      <c r="B101" s="1266"/>
      <c r="C101" s="1267"/>
      <c r="D101" s="1268"/>
      <c r="E101" s="1273"/>
    </row>
    <row r="102" spans="1:5">
      <c r="A102" s="841"/>
      <c r="B102" s="1266"/>
      <c r="C102" s="1267"/>
      <c r="D102" s="1268"/>
      <c r="E102" s="1274"/>
    </row>
    <row r="103" spans="1:5">
      <c r="A103" s="841"/>
      <c r="B103" s="1266"/>
      <c r="C103" s="1267"/>
      <c r="D103" s="1268"/>
      <c r="E103" s="1273"/>
    </row>
    <row r="104" spans="1:5">
      <c r="A104" s="841"/>
      <c r="B104" s="1266"/>
      <c r="C104" s="1267"/>
      <c r="D104" s="1268"/>
      <c r="E104" s="1273"/>
    </row>
    <row r="105" spans="1:5">
      <c r="A105" s="841"/>
      <c r="B105" s="1266"/>
      <c r="C105" s="1267"/>
      <c r="D105" s="1268"/>
      <c r="E105" s="1273"/>
    </row>
    <row r="106" spans="1:5">
      <c r="A106" s="841"/>
      <c r="B106" s="1266"/>
      <c r="C106" s="1267"/>
      <c r="D106" s="1268"/>
      <c r="E106" s="1272"/>
    </row>
    <row r="107" spans="1:5">
      <c r="A107" s="841"/>
      <c r="B107" s="1266"/>
      <c r="C107" s="1267"/>
      <c r="D107" s="1268"/>
      <c r="E107" s="1273"/>
    </row>
    <row r="108" spans="1:5">
      <c r="A108" s="841"/>
      <c r="B108" s="1266"/>
      <c r="C108" s="1267"/>
      <c r="D108" s="1268"/>
      <c r="E108" s="1273"/>
    </row>
    <row r="109" spans="1:5">
      <c r="A109" s="841"/>
      <c r="B109" s="1266"/>
      <c r="C109" s="1267"/>
      <c r="D109" s="1268"/>
      <c r="E109" s="1272"/>
    </row>
    <row r="110" spans="1:5">
      <c r="A110" s="841"/>
      <c r="B110" s="1266"/>
      <c r="C110" s="1267"/>
      <c r="D110" s="1268"/>
      <c r="E110" s="1273"/>
    </row>
    <row r="111" spans="1:5">
      <c r="A111" s="841"/>
      <c r="B111" s="1266"/>
      <c r="C111" s="1267"/>
      <c r="D111" s="1268"/>
      <c r="E111" s="1273"/>
    </row>
    <row r="112" spans="1:5">
      <c r="A112" s="841"/>
      <c r="B112" s="1266"/>
      <c r="C112" s="1267"/>
      <c r="D112" s="1268"/>
      <c r="E112" s="1273"/>
    </row>
    <row r="113" spans="1:5">
      <c r="A113" s="841"/>
      <c r="B113" s="1266"/>
      <c r="C113" s="1267"/>
      <c r="D113" s="1268"/>
      <c r="E113" s="1272"/>
    </row>
    <row r="114" spans="1:5">
      <c r="A114" s="841"/>
      <c r="B114" s="1266"/>
      <c r="C114" s="1267"/>
      <c r="D114" s="1268"/>
      <c r="E114" s="1275"/>
    </row>
    <row r="115" spans="1:5">
      <c r="A115" s="841"/>
      <c r="B115" s="1276"/>
      <c r="C115" s="1267"/>
      <c r="D115" s="1268"/>
      <c r="E115" s="1272"/>
    </row>
    <row r="116" spans="1:5">
      <c r="A116" s="841"/>
      <c r="B116" s="1268"/>
      <c r="C116" s="1267"/>
      <c r="D116" s="1268"/>
      <c r="E116" s="1277"/>
    </row>
    <row r="117" spans="1:5">
      <c r="A117" s="841"/>
      <c r="B117" s="840"/>
      <c r="C117" s="1264"/>
      <c r="D117" s="840"/>
      <c r="E117" s="1265"/>
    </row>
    <row r="118" spans="1:5">
      <c r="A118" s="841"/>
      <c r="B118" s="840"/>
      <c r="C118" s="1264"/>
      <c r="D118" s="840"/>
      <c r="E118" s="1265"/>
    </row>
    <row r="119" spans="1:5">
      <c r="A119" s="841"/>
      <c r="B119" s="840"/>
      <c r="C119" s="1264"/>
      <c r="D119" s="840"/>
      <c r="E119" s="1265"/>
    </row>
    <row r="120" spans="1:5">
      <c r="A120" s="841"/>
      <c r="B120" s="840"/>
      <c r="C120" s="1264"/>
      <c r="D120" s="840"/>
      <c r="E120" s="1265"/>
    </row>
    <row r="121" spans="1:5">
      <c r="A121" s="841"/>
      <c r="B121" s="840"/>
      <c r="C121" s="1264"/>
      <c r="D121" s="840"/>
      <c r="E121" s="1265"/>
    </row>
    <row r="122" spans="1:5">
      <c r="A122" s="841"/>
      <c r="B122" s="840"/>
      <c r="C122" s="1264"/>
      <c r="D122" s="840"/>
      <c r="E122" s="1265"/>
    </row>
    <row r="123" spans="1:5">
      <c r="A123" s="841"/>
      <c r="B123" s="840"/>
      <c r="C123" s="1264"/>
      <c r="D123" s="840"/>
      <c r="E123" s="1265"/>
    </row>
    <row r="124" spans="1:5">
      <c r="A124" s="841"/>
      <c r="B124" s="840"/>
      <c r="C124" s="1264"/>
      <c r="D124" s="840"/>
      <c r="E124" s="1265"/>
    </row>
    <row r="125" spans="1:5">
      <c r="A125" s="841"/>
      <c r="B125" s="840"/>
      <c r="C125" s="1264"/>
      <c r="D125" s="840"/>
      <c r="E125" s="1265"/>
    </row>
    <row r="126" spans="1:5">
      <c r="A126" s="841"/>
      <c r="B126" s="840"/>
      <c r="C126" s="1264"/>
      <c r="D126" s="840"/>
      <c r="E126" s="1265"/>
    </row>
    <row r="127" spans="1:5">
      <c r="A127" s="841"/>
      <c r="B127" s="840"/>
      <c r="C127" s="1264"/>
      <c r="D127" s="840"/>
      <c r="E127" s="1265"/>
    </row>
    <row r="128" spans="1:5">
      <c r="A128" s="841"/>
      <c r="B128" s="840"/>
      <c r="C128" s="1264"/>
      <c r="D128" s="840"/>
      <c r="E128" s="1265"/>
    </row>
    <row r="129" spans="1:5">
      <c r="A129" s="841"/>
      <c r="B129" s="840"/>
      <c r="C129" s="1264"/>
      <c r="D129" s="840"/>
      <c r="E129" s="1265"/>
    </row>
    <row r="130" spans="1:5">
      <c r="A130" s="841"/>
      <c r="B130" s="840"/>
      <c r="C130" s="1264"/>
      <c r="D130" s="840"/>
      <c r="E130" s="1265"/>
    </row>
    <row r="131" spans="1:5" ht="16" thickBot="1">
      <c r="A131" s="1278"/>
      <c r="B131" s="1279"/>
      <c r="C131" s="1280"/>
      <c r="D131" s="1279"/>
      <c r="E131" s="1281"/>
    </row>
    <row r="132" spans="1:5">
      <c r="A132" s="62"/>
      <c r="B132" s="62"/>
      <c r="C132" s="779"/>
      <c r="D132" s="62"/>
      <c r="E132" s="154" t="s">
        <v>2557</v>
      </c>
    </row>
    <row r="133" spans="1:5">
      <c r="A133" s="128">
        <v>80</v>
      </c>
      <c r="B133" s="128"/>
      <c r="C133" s="783"/>
      <c r="D133" s="128"/>
      <c r="E133" s="788"/>
    </row>
  </sheetData>
  <printOptions horizontalCentered="1" verticalCentered="1"/>
  <pageMargins left="0.25" right="0.25" top="0.25" bottom="0.25" header="0" footer="0"/>
  <pageSetup scale="70"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9451" r:id="rId4" name="Button 59">
              <controlPr locked="0" defaultSize="0" autoFill="0" autoLine="0" autoPict="0">
                <anchor moveWithCells="1" sizeWithCells="1">
                  <from>
                    <xdr:col>0</xdr:col>
                    <xdr:colOff>0</xdr:colOff>
                    <xdr:row>66</xdr:row>
                    <xdr:rowOff>0</xdr:rowOff>
                  </from>
                  <to>
                    <xdr:col>0</xdr:col>
                    <xdr:colOff>0</xdr:colOff>
                    <xdr:row>66</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93"/>
  <sheetViews>
    <sheetView defaultGridColor="0" colorId="22" zoomScale="75" zoomScaleNormal="75" workbookViewId="0">
      <selection activeCell="B32" sqref="B32"/>
    </sheetView>
  </sheetViews>
  <sheetFormatPr defaultColWidth="9.84375" defaultRowHeight="15.5"/>
  <cols>
    <col min="1" max="1" width="9.84375" style="126"/>
    <col min="2" max="2" width="78.84375" style="126" customWidth="1"/>
    <col min="3" max="4" width="9.84375" style="126"/>
    <col min="5" max="5" width="10.84375" style="126" customWidth="1"/>
    <col min="6" max="16384" width="9.84375" style="126"/>
  </cols>
  <sheetData>
    <row r="1" spans="1:6" ht="16" thickBot="1">
      <c r="A1" s="61" t="str">
        <f>'Data Sheet'!A46</f>
        <v>Annual Report of VERIZON NEW YORK INC.                                      For the period ending DECEMBER 31, 2021</v>
      </c>
      <c r="B1" s="62"/>
      <c r="C1" s="62"/>
      <c r="D1" s="62"/>
      <c r="E1" s="62"/>
      <c r="F1" s="62"/>
    </row>
    <row r="2" spans="1:6">
      <c r="A2" s="63"/>
      <c r="B2" s="64"/>
      <c r="C2" s="64"/>
      <c r="D2" s="64"/>
      <c r="E2" s="65"/>
      <c r="F2" s="62"/>
    </row>
    <row r="3" spans="1:6" ht="17.5">
      <c r="A3" s="127" t="s">
        <v>1413</v>
      </c>
      <c r="B3" s="128"/>
      <c r="C3" s="128"/>
      <c r="D3" s="128"/>
      <c r="E3" s="129"/>
      <c r="F3" s="62"/>
    </row>
    <row r="4" spans="1:6">
      <c r="A4" s="69"/>
      <c r="B4" s="62"/>
      <c r="C4" s="62"/>
      <c r="D4" s="62"/>
      <c r="E4" s="70"/>
      <c r="F4" s="62"/>
    </row>
    <row r="5" spans="1:6" ht="46.5">
      <c r="A5" s="69"/>
      <c r="B5" s="130" t="s">
        <v>548</v>
      </c>
      <c r="C5" s="62"/>
      <c r="D5" s="62"/>
      <c r="E5" s="70"/>
      <c r="F5" s="62"/>
    </row>
    <row r="6" spans="1:6" ht="16" thickBot="1">
      <c r="A6" s="69"/>
      <c r="B6" s="62"/>
      <c r="C6" s="62"/>
      <c r="D6" s="62"/>
      <c r="E6" s="70"/>
      <c r="F6" s="62"/>
    </row>
    <row r="7" spans="1:6">
      <c r="A7" s="131"/>
      <c r="B7" s="64"/>
      <c r="C7" s="64"/>
      <c r="D7" s="131"/>
      <c r="E7" s="65"/>
      <c r="F7" s="62"/>
    </row>
    <row r="8" spans="1:6">
      <c r="A8" s="132" t="s">
        <v>549</v>
      </c>
      <c r="B8" s="133" t="s">
        <v>550</v>
      </c>
      <c r="C8" s="128"/>
      <c r="D8" s="132" t="s">
        <v>551</v>
      </c>
      <c r="E8" s="134" t="s">
        <v>461</v>
      </c>
      <c r="F8" s="62"/>
    </row>
    <row r="9" spans="1:6">
      <c r="A9" s="135" t="s">
        <v>552</v>
      </c>
      <c r="B9" s="62"/>
      <c r="C9" s="62"/>
      <c r="D9" s="135" t="s">
        <v>552</v>
      </c>
      <c r="E9" s="136" t="s">
        <v>552</v>
      </c>
      <c r="F9" s="62"/>
    </row>
    <row r="10" spans="1:6" ht="16" thickBot="1">
      <c r="A10" s="137"/>
      <c r="B10" s="97"/>
      <c r="C10" s="97"/>
      <c r="D10" s="137"/>
      <c r="E10" s="138"/>
      <c r="F10" s="62"/>
    </row>
    <row r="11" spans="1:6">
      <c r="A11" s="1399"/>
      <c r="B11" s="840"/>
      <c r="C11" s="840"/>
      <c r="D11" s="1400"/>
      <c r="E11" s="775"/>
      <c r="F11" s="62"/>
    </row>
    <row r="12" spans="1:6">
      <c r="A12" s="1399"/>
      <c r="B12" s="840"/>
      <c r="C12" s="840"/>
      <c r="D12" s="1400"/>
      <c r="E12" s="775"/>
      <c r="F12" s="62"/>
    </row>
    <row r="13" spans="1:6">
      <c r="A13" s="1399"/>
      <c r="B13" s="840"/>
      <c r="C13" s="840"/>
      <c r="D13" s="1400"/>
      <c r="E13" s="775"/>
      <c r="F13" s="62"/>
    </row>
    <row r="14" spans="1:6">
      <c r="A14" s="1399"/>
      <c r="B14" s="840"/>
      <c r="C14" s="840"/>
      <c r="D14" s="1400"/>
      <c r="E14" s="775"/>
      <c r="F14" s="62"/>
    </row>
    <row r="15" spans="1:6" ht="17.5">
      <c r="A15" s="1401">
        <v>1</v>
      </c>
      <c r="B15" s="1402" t="s">
        <v>3085</v>
      </c>
      <c r="C15" s="1402"/>
      <c r="D15" s="1403">
        <v>4</v>
      </c>
      <c r="E15" s="1404" t="s">
        <v>3521</v>
      </c>
      <c r="F15" s="62"/>
    </row>
    <row r="16" spans="1:6" ht="17.5">
      <c r="A16" s="1401"/>
      <c r="B16" s="1402"/>
      <c r="C16" s="1402"/>
      <c r="D16" s="1403"/>
      <c r="E16" s="1404"/>
      <c r="F16" s="62"/>
    </row>
    <row r="17" spans="1:6" ht="17.5">
      <c r="A17" s="1401"/>
      <c r="B17" s="1402"/>
      <c r="C17" s="1402"/>
      <c r="D17" s="1403">
        <v>18</v>
      </c>
      <c r="E17" s="1404" t="s">
        <v>3433</v>
      </c>
      <c r="F17" s="62"/>
    </row>
    <row r="18" spans="1:6" ht="17.5">
      <c r="A18" s="1401"/>
      <c r="B18" s="1405"/>
      <c r="C18" s="1405"/>
      <c r="D18" s="1400"/>
      <c r="E18" s="775"/>
      <c r="F18" s="62"/>
    </row>
    <row r="19" spans="1:6" ht="17.5">
      <c r="A19" s="1401"/>
      <c r="B19" s="1406"/>
      <c r="C19" s="1405"/>
      <c r="D19" s="1403">
        <v>54</v>
      </c>
      <c r="E19" s="1404" t="s">
        <v>3431</v>
      </c>
      <c r="F19" s="62"/>
    </row>
    <row r="20" spans="1:6" ht="17.5">
      <c r="A20" s="1401"/>
      <c r="B20" s="1405"/>
      <c r="C20" s="1405"/>
      <c r="D20" s="1403"/>
      <c r="E20" s="1404"/>
      <c r="F20" s="62"/>
    </row>
    <row r="21" spans="1:6" ht="17.5">
      <c r="A21" s="1401"/>
      <c r="B21" s="1405"/>
      <c r="C21" s="1405"/>
      <c r="D21" s="1403">
        <v>55</v>
      </c>
      <c r="E21" s="1404" t="s">
        <v>3432</v>
      </c>
      <c r="F21" s="62"/>
    </row>
    <row r="22" spans="1:6" ht="17.5">
      <c r="A22" s="1401"/>
      <c r="B22" s="1405"/>
      <c r="C22" s="1405"/>
      <c r="D22" s="1400"/>
      <c r="E22" s="775"/>
      <c r="F22" s="62"/>
    </row>
    <row r="23" spans="1:6" ht="17.5">
      <c r="A23" s="1401"/>
      <c r="B23" s="1405"/>
      <c r="C23" s="1405"/>
      <c r="D23" s="1403">
        <v>59</v>
      </c>
      <c r="E23" s="1404" t="s">
        <v>3426</v>
      </c>
      <c r="F23" s="62"/>
    </row>
    <row r="24" spans="1:6">
      <c r="A24" s="1399"/>
      <c r="B24" s="848"/>
      <c r="C24" s="848"/>
      <c r="D24" s="1400"/>
      <c r="E24" s="775"/>
      <c r="F24" s="62"/>
    </row>
    <row r="25" spans="1:6" ht="17.5">
      <c r="A25" s="1399"/>
      <c r="B25" s="1406"/>
      <c r="C25" s="848"/>
      <c r="D25" s="1403"/>
      <c r="E25" s="1404"/>
      <c r="F25" s="62"/>
    </row>
    <row r="26" spans="1:6" ht="17.5">
      <c r="A26" s="1399"/>
      <c r="B26" s="1405"/>
      <c r="C26" s="848"/>
      <c r="D26" s="1403"/>
      <c r="E26" s="1404"/>
      <c r="F26" s="62"/>
    </row>
    <row r="27" spans="1:6" ht="17.5">
      <c r="A27" s="1399"/>
      <c r="B27" s="1405"/>
      <c r="C27" s="848"/>
      <c r="D27" s="1403"/>
      <c r="E27" s="1404"/>
      <c r="F27" s="62"/>
    </row>
    <row r="28" spans="1:6" ht="17.5">
      <c r="A28" s="1399"/>
      <c r="B28" s="848"/>
      <c r="C28" s="848"/>
      <c r="D28" s="1403"/>
      <c r="E28" s="1404"/>
      <c r="F28" s="62"/>
    </row>
    <row r="29" spans="1:6" ht="17.5">
      <c r="A29" s="1399"/>
      <c r="B29" s="1406"/>
      <c r="C29" s="1405"/>
      <c r="D29" s="1403"/>
      <c r="E29" s="1404"/>
      <c r="F29" s="62"/>
    </row>
    <row r="30" spans="1:6" ht="17.5">
      <c r="A30" s="1399"/>
      <c r="B30" s="1405"/>
      <c r="C30" s="1405"/>
      <c r="D30" s="1403"/>
      <c r="E30" s="1404"/>
      <c r="F30" s="62"/>
    </row>
    <row r="31" spans="1:6" ht="17.5">
      <c r="A31" s="1399"/>
      <c r="B31" s="1405"/>
      <c r="C31" s="1405"/>
      <c r="D31" s="1403"/>
      <c r="E31" s="1404"/>
      <c r="F31" s="62"/>
    </row>
    <row r="32" spans="1:6" ht="17.5">
      <c r="A32" s="1399"/>
      <c r="B32" s="848"/>
      <c r="C32" s="848"/>
      <c r="D32" s="1403"/>
      <c r="E32" s="1404"/>
      <c r="F32" s="62"/>
    </row>
    <row r="33" spans="1:6" ht="17.5">
      <c r="A33" s="1399"/>
      <c r="B33" s="1406"/>
      <c r="C33" s="848"/>
      <c r="D33" s="1403"/>
      <c r="E33" s="1404"/>
      <c r="F33" s="62"/>
    </row>
    <row r="34" spans="1:6" ht="17.5">
      <c r="A34" s="1399"/>
      <c r="B34" s="1405"/>
      <c r="C34" s="848"/>
      <c r="D34" s="1400"/>
      <c r="E34" s="775"/>
      <c r="F34" s="62"/>
    </row>
    <row r="35" spans="1:6">
      <c r="A35" s="1399"/>
      <c r="B35" s="840"/>
      <c r="C35" s="840"/>
      <c r="D35" s="1400"/>
      <c r="E35" s="775"/>
      <c r="F35" s="62"/>
    </row>
    <row r="36" spans="1:6">
      <c r="A36" s="1399"/>
      <c r="B36" s="840"/>
      <c r="C36" s="840"/>
      <c r="D36" s="1400"/>
      <c r="E36" s="775"/>
      <c r="F36" s="62"/>
    </row>
    <row r="37" spans="1:6">
      <c r="A37" s="1399"/>
      <c r="B37" s="840"/>
      <c r="C37" s="840"/>
      <c r="D37" s="1400"/>
      <c r="E37" s="775"/>
      <c r="F37" s="62"/>
    </row>
    <row r="38" spans="1:6">
      <c r="A38" s="1399"/>
      <c r="B38" s="840"/>
      <c r="C38" s="840"/>
      <c r="D38" s="1400"/>
      <c r="E38" s="775"/>
      <c r="F38" s="62"/>
    </row>
    <row r="39" spans="1:6">
      <c r="A39" s="1399"/>
      <c r="B39" s="840"/>
      <c r="C39" s="840"/>
      <c r="D39" s="1400"/>
      <c r="E39" s="775"/>
      <c r="F39" s="62"/>
    </row>
    <row r="40" spans="1:6">
      <c r="A40" s="1399"/>
      <c r="B40" s="840"/>
      <c r="C40" s="840"/>
      <c r="D40" s="1400"/>
      <c r="E40" s="775"/>
      <c r="F40" s="62"/>
    </row>
    <row r="41" spans="1:6">
      <c r="A41" s="1399"/>
      <c r="B41" s="840"/>
      <c r="C41" s="840"/>
      <c r="D41" s="1400"/>
      <c r="E41" s="775"/>
      <c r="F41" s="62"/>
    </row>
    <row r="42" spans="1:6">
      <c r="A42" s="1399"/>
      <c r="B42" s="840"/>
      <c r="C42" s="840"/>
      <c r="D42" s="1400"/>
      <c r="E42" s="775"/>
      <c r="F42" s="62"/>
    </row>
    <row r="43" spans="1:6">
      <c r="A43" s="1399"/>
      <c r="B43" s="840"/>
      <c r="C43" s="840"/>
      <c r="D43" s="1400"/>
      <c r="E43" s="775"/>
      <c r="F43" s="62"/>
    </row>
    <row r="44" spans="1:6">
      <c r="A44" s="1399"/>
      <c r="B44" s="840"/>
      <c r="C44" s="840"/>
      <c r="D44" s="1400"/>
      <c r="E44" s="775"/>
      <c r="F44" s="62"/>
    </row>
    <row r="45" spans="1:6">
      <c r="A45" s="1399"/>
      <c r="B45" s="840"/>
      <c r="C45" s="840"/>
      <c r="D45" s="1400"/>
      <c r="E45" s="775"/>
      <c r="F45" s="62"/>
    </row>
    <row r="46" spans="1:6">
      <c r="A46" s="1399"/>
      <c r="B46" s="840"/>
      <c r="C46" s="840"/>
      <c r="D46" s="1400"/>
      <c r="E46" s="775"/>
      <c r="F46" s="62"/>
    </row>
    <row r="47" spans="1:6">
      <c r="A47" s="1399"/>
      <c r="B47" s="840"/>
      <c r="C47" s="840"/>
      <c r="D47" s="1400"/>
      <c r="E47" s="775"/>
      <c r="F47" s="62"/>
    </row>
    <row r="48" spans="1:6">
      <c r="A48" s="1399"/>
      <c r="B48" s="840"/>
      <c r="C48" s="840"/>
      <c r="D48" s="1400"/>
      <c r="E48" s="775"/>
      <c r="F48" s="62"/>
    </row>
    <row r="49" spans="1:6">
      <c r="A49" s="1399"/>
      <c r="B49" s="840"/>
      <c r="C49" s="840"/>
      <c r="D49" s="1400"/>
      <c r="E49" s="775"/>
      <c r="F49" s="62"/>
    </row>
    <row r="50" spans="1:6">
      <c r="A50" s="1399"/>
      <c r="B50" s="840"/>
      <c r="C50" s="840"/>
      <c r="D50" s="1400"/>
      <c r="E50" s="775"/>
      <c r="F50" s="62"/>
    </row>
    <row r="51" spans="1:6">
      <c r="A51" s="1399"/>
      <c r="B51" s="840"/>
      <c r="C51" s="840"/>
      <c r="D51" s="1400"/>
      <c r="E51" s="775"/>
      <c r="F51" s="62"/>
    </row>
    <row r="52" spans="1:6">
      <c r="A52" s="1399"/>
      <c r="B52" s="840"/>
      <c r="C52" s="840"/>
      <c r="D52" s="1400"/>
      <c r="E52" s="775"/>
      <c r="F52" s="62"/>
    </row>
    <row r="53" spans="1:6">
      <c r="A53" s="1399"/>
      <c r="B53" s="840"/>
      <c r="C53" s="840"/>
      <c r="D53" s="1400"/>
      <c r="E53" s="775"/>
      <c r="F53" s="62"/>
    </row>
    <row r="54" spans="1:6">
      <c r="A54" s="1399"/>
      <c r="B54" s="840"/>
      <c r="C54" s="840"/>
      <c r="D54" s="1400"/>
      <c r="E54" s="775"/>
      <c r="F54" s="62"/>
    </row>
    <row r="55" spans="1:6">
      <c r="A55" s="1399"/>
      <c r="B55" s="840"/>
      <c r="C55" s="840"/>
      <c r="D55" s="1400"/>
      <c r="E55" s="775"/>
      <c r="F55" s="62"/>
    </row>
    <row r="56" spans="1:6">
      <c r="A56" s="1399"/>
      <c r="B56" s="840"/>
      <c r="C56" s="840"/>
      <c r="D56" s="1400"/>
      <c r="E56" s="775"/>
      <c r="F56" s="62"/>
    </row>
    <row r="57" spans="1:6">
      <c r="A57" s="1399"/>
      <c r="B57" s="840"/>
      <c r="C57" s="840"/>
      <c r="D57" s="1400"/>
      <c r="E57" s="775"/>
      <c r="F57" s="62"/>
    </row>
    <row r="58" spans="1:6">
      <c r="A58" s="1399"/>
      <c r="B58" s="840"/>
      <c r="C58" s="840"/>
      <c r="D58" s="1400"/>
      <c r="E58" s="775"/>
      <c r="F58" s="62"/>
    </row>
    <row r="59" spans="1:6">
      <c r="A59" s="1399"/>
      <c r="B59" s="840"/>
      <c r="C59" s="840"/>
      <c r="D59" s="1400"/>
      <c r="E59" s="775"/>
      <c r="F59" s="62"/>
    </row>
    <row r="60" spans="1:6">
      <c r="A60" s="1399"/>
      <c r="B60" s="840"/>
      <c r="C60" s="840"/>
      <c r="D60" s="1400"/>
      <c r="E60" s="775"/>
      <c r="F60" s="62"/>
    </row>
    <row r="61" spans="1:6">
      <c r="A61" s="1399"/>
      <c r="B61" s="840"/>
      <c r="C61" s="840"/>
      <c r="D61" s="1400"/>
      <c r="E61" s="775"/>
      <c r="F61" s="62"/>
    </row>
    <row r="62" spans="1:6">
      <c r="A62" s="1399"/>
      <c r="B62" s="840"/>
      <c r="C62" s="840"/>
      <c r="D62" s="1400"/>
      <c r="E62" s="775"/>
      <c r="F62" s="62"/>
    </row>
    <row r="63" spans="1:6">
      <c r="A63" s="1399"/>
      <c r="B63" s="840"/>
      <c r="C63" s="840"/>
      <c r="D63" s="1400"/>
      <c r="E63" s="775"/>
      <c r="F63" s="62"/>
    </row>
    <row r="64" spans="1:6">
      <c r="A64" s="1399"/>
      <c r="B64" s="840"/>
      <c r="C64" s="840"/>
      <c r="D64" s="1400"/>
      <c r="E64" s="775"/>
      <c r="F64" s="62"/>
    </row>
    <row r="65" spans="1:6">
      <c r="A65" s="1399"/>
      <c r="B65" s="840"/>
      <c r="C65" s="840"/>
      <c r="D65" s="1400"/>
      <c r="E65" s="775"/>
      <c r="F65" s="62"/>
    </row>
    <row r="66" spans="1:6">
      <c r="A66" s="1399"/>
      <c r="B66" s="840"/>
      <c r="C66" s="840"/>
      <c r="D66" s="1400"/>
      <c r="E66" s="775"/>
      <c r="F66" s="62"/>
    </row>
    <row r="67" spans="1:6">
      <c r="A67" s="1399"/>
      <c r="B67" s="840"/>
      <c r="C67" s="840"/>
      <c r="D67" s="1400"/>
      <c r="E67" s="775"/>
      <c r="F67" s="62"/>
    </row>
    <row r="68" spans="1:6">
      <c r="A68" s="1399"/>
      <c r="B68" s="840"/>
      <c r="C68" s="840"/>
      <c r="D68" s="1400"/>
      <c r="E68" s="775"/>
      <c r="F68" s="62"/>
    </row>
    <row r="69" spans="1:6">
      <c r="A69" s="1399"/>
      <c r="B69" s="840"/>
      <c r="C69" s="840"/>
      <c r="D69" s="1400"/>
      <c r="E69" s="775"/>
      <c r="F69" s="62"/>
    </row>
    <row r="70" spans="1:6">
      <c r="A70" s="1399"/>
      <c r="B70" s="840"/>
      <c r="C70" s="840"/>
      <c r="D70" s="1400"/>
      <c r="E70" s="775"/>
      <c r="F70" s="62"/>
    </row>
    <row r="71" spans="1:6">
      <c r="A71" s="1399"/>
      <c r="B71" s="840"/>
      <c r="C71" s="840"/>
      <c r="D71" s="1400"/>
      <c r="E71" s="775"/>
      <c r="F71" s="62"/>
    </row>
    <row r="72" spans="1:6">
      <c r="A72" s="1399"/>
      <c r="B72" s="840"/>
      <c r="C72" s="840"/>
      <c r="D72" s="1400"/>
      <c r="E72" s="775"/>
      <c r="F72" s="62"/>
    </row>
    <row r="73" spans="1:6">
      <c r="A73" s="1399"/>
      <c r="B73" s="840"/>
      <c r="C73" s="840"/>
      <c r="D73" s="1400"/>
      <c r="E73" s="775"/>
      <c r="F73" s="62"/>
    </row>
    <row r="74" spans="1:6">
      <c r="A74" s="1399"/>
      <c r="B74" s="840"/>
      <c r="C74" s="840"/>
      <c r="D74" s="1400"/>
      <c r="E74" s="775"/>
      <c r="F74" s="62"/>
    </row>
    <row r="75" spans="1:6">
      <c r="A75" s="1399"/>
      <c r="B75" s="840"/>
      <c r="C75" s="840"/>
      <c r="D75" s="1400"/>
      <c r="E75" s="775"/>
      <c r="F75" s="62"/>
    </row>
    <row r="76" spans="1:6" ht="16" thickBot="1">
      <c r="A76" s="1407"/>
      <c r="B76" s="1279"/>
      <c r="C76" s="1279"/>
      <c r="D76" s="1408"/>
      <c r="E76" s="1323"/>
      <c r="F76" s="62"/>
    </row>
    <row r="77" spans="1:6">
      <c r="A77" s="62"/>
      <c r="B77" s="90"/>
      <c r="C77" s="62"/>
      <c r="D77" s="62"/>
      <c r="E77" s="62"/>
      <c r="F77" s="62"/>
    </row>
    <row r="78" spans="1:6">
      <c r="A78" s="62"/>
      <c r="B78" s="62"/>
      <c r="C78" s="62"/>
      <c r="D78" s="62"/>
    </row>
    <row r="79" spans="1:6">
      <c r="A79" s="62"/>
      <c r="B79" s="62"/>
      <c r="C79" s="62"/>
      <c r="D79" s="62"/>
    </row>
    <row r="80" spans="1:6">
      <c r="A80" s="62"/>
      <c r="B80" s="62"/>
      <c r="C80" s="62"/>
      <c r="D80" s="62"/>
    </row>
    <row r="81" spans="1:6">
      <c r="A81" s="62"/>
      <c r="B81" s="62"/>
      <c r="C81" s="62"/>
      <c r="D81" s="62"/>
    </row>
    <row r="82" spans="1:6">
      <c r="A82" s="62"/>
      <c r="B82" s="62"/>
      <c r="C82" s="62"/>
      <c r="D82" s="62"/>
    </row>
    <row r="83" spans="1:6">
      <c r="A83" s="62"/>
      <c r="B83" s="2"/>
      <c r="C83" s="62"/>
      <c r="D83" s="62"/>
      <c r="E83" s="62"/>
      <c r="F83" s="62"/>
    </row>
    <row r="84" spans="1:6">
      <c r="A84" s="62"/>
      <c r="B84" s="62"/>
      <c r="C84" s="62"/>
      <c r="D84" s="62"/>
      <c r="E84" s="62"/>
      <c r="F84" s="62"/>
    </row>
    <row r="85" spans="1:6">
      <c r="A85" s="62"/>
      <c r="B85" s="62"/>
      <c r="C85" s="62"/>
      <c r="D85" s="62"/>
      <c r="E85" s="62"/>
      <c r="F85" s="62"/>
    </row>
    <row r="86" spans="1:6">
      <c r="A86" s="62"/>
      <c r="B86" s="62"/>
      <c r="C86" s="62"/>
      <c r="D86" s="62"/>
      <c r="E86" s="62"/>
      <c r="F86" s="62"/>
    </row>
    <row r="87" spans="1:6">
      <c r="A87" s="62"/>
      <c r="B87" s="62"/>
      <c r="C87" s="62"/>
      <c r="D87" s="62"/>
      <c r="E87" s="62"/>
      <c r="F87" s="62"/>
    </row>
    <row r="88" spans="1:6">
      <c r="A88" s="62"/>
      <c r="B88" s="62"/>
      <c r="C88" s="62"/>
      <c r="D88" s="62"/>
      <c r="E88" s="62"/>
      <c r="F88" s="62"/>
    </row>
    <row r="89" spans="1:6">
      <c r="A89" s="62"/>
      <c r="B89" s="62"/>
      <c r="C89" s="62"/>
      <c r="D89" s="62"/>
      <c r="E89" s="62"/>
      <c r="F89" s="62"/>
    </row>
    <row r="90" spans="1:6">
      <c r="A90" s="62"/>
      <c r="B90" s="62"/>
      <c r="C90" s="62"/>
      <c r="D90" s="62"/>
      <c r="E90" s="62"/>
      <c r="F90" s="62"/>
    </row>
    <row r="91" spans="1:6">
      <c r="A91" s="62"/>
      <c r="B91" s="62"/>
      <c r="C91" s="62"/>
      <c r="D91" s="62"/>
      <c r="E91" s="62"/>
      <c r="F91" s="62"/>
    </row>
    <row r="92" spans="1:6">
      <c r="A92" s="62"/>
      <c r="B92" s="62"/>
      <c r="C92" s="62"/>
      <c r="D92" s="62"/>
      <c r="E92" s="62"/>
      <c r="F92" s="62"/>
    </row>
    <row r="93" spans="1:6">
      <c r="A93" s="62"/>
      <c r="B93" s="62"/>
      <c r="C93" s="62"/>
      <c r="D93" s="62"/>
      <c r="E93" s="62"/>
      <c r="F93" s="62"/>
    </row>
  </sheetData>
  <pageMargins left="0.5" right="0.5" top="0.5" bottom="0.5" header="0.5" footer="0.5"/>
  <pageSetup scale="58" orientation="portrait" r:id="rId1"/>
  <headerFooter alignWithMargins="0"/>
  <rowBreaks count="1" manualBreakCount="1">
    <brk id="77" max="16383" man="1"/>
  </rowBreaks>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AA134"/>
  <sheetViews>
    <sheetView defaultGridColor="0" colorId="22" zoomScale="75" zoomScaleNormal="75" workbookViewId="0">
      <selection activeCell="E24" sqref="E24"/>
    </sheetView>
  </sheetViews>
  <sheetFormatPr defaultColWidth="9.84375" defaultRowHeight="15.5"/>
  <cols>
    <col min="1" max="1" width="4.84375" style="579" customWidth="1"/>
    <col min="2" max="2" width="102" style="579" customWidth="1"/>
    <col min="3" max="3" width="4.84375" style="579" customWidth="1"/>
    <col min="4" max="4" width="1.84375" style="579" customWidth="1"/>
    <col min="5" max="5" width="68.84375" style="579" customWidth="1"/>
    <col min="6" max="6" width="3.84375" style="579" customWidth="1"/>
    <col min="7" max="7" width="2.84375" style="579" customWidth="1"/>
    <col min="8" max="8" width="20.84375" style="579" customWidth="1"/>
    <col min="9" max="9" width="2.84375" style="579" customWidth="1"/>
    <col min="10" max="10" width="9.84375" style="579"/>
    <col min="11" max="11" width="19.4609375" style="832" bestFit="1" customWidth="1"/>
    <col min="12" max="12" width="11.3828125" style="579" bestFit="1" customWidth="1"/>
    <col min="13" max="13" width="30.4609375" style="579" bestFit="1" customWidth="1"/>
    <col min="14" max="256" width="9.84375" style="579"/>
    <col min="257" max="257" width="4.84375" style="579" customWidth="1"/>
    <col min="258" max="258" width="102" style="579" customWidth="1"/>
    <col min="259" max="259" width="4.84375" style="579" customWidth="1"/>
    <col min="260" max="260" width="1.84375" style="579" customWidth="1"/>
    <col min="261" max="261" width="68.84375" style="579" customWidth="1"/>
    <col min="262" max="262" width="3.84375" style="579" customWidth="1"/>
    <col min="263" max="263" width="2.84375" style="579" customWidth="1"/>
    <col min="264" max="264" width="20.84375" style="579" customWidth="1"/>
    <col min="265" max="265" width="2.84375" style="579" customWidth="1"/>
    <col min="266" max="512" width="9.84375" style="579"/>
    <col min="513" max="513" width="4.84375" style="579" customWidth="1"/>
    <col min="514" max="514" width="102" style="579" customWidth="1"/>
    <col min="515" max="515" width="4.84375" style="579" customWidth="1"/>
    <col min="516" max="516" width="1.84375" style="579" customWidth="1"/>
    <col min="517" max="517" width="68.84375" style="579" customWidth="1"/>
    <col min="518" max="518" width="3.84375" style="579" customWidth="1"/>
    <col min="519" max="519" width="2.84375" style="579" customWidth="1"/>
    <col min="520" max="520" width="20.84375" style="579" customWidth="1"/>
    <col min="521" max="521" width="2.84375" style="579" customWidth="1"/>
    <col min="522" max="768" width="9.84375" style="579"/>
    <col min="769" max="769" width="4.84375" style="579" customWidth="1"/>
    <col min="770" max="770" width="102" style="579" customWidth="1"/>
    <col min="771" max="771" width="4.84375" style="579" customWidth="1"/>
    <col min="772" max="772" width="1.84375" style="579" customWidth="1"/>
    <col min="773" max="773" width="68.84375" style="579" customWidth="1"/>
    <col min="774" max="774" width="3.84375" style="579" customWidth="1"/>
    <col min="775" max="775" width="2.84375" style="579" customWidth="1"/>
    <col min="776" max="776" width="20.84375" style="579" customWidth="1"/>
    <col min="777" max="777" width="2.84375" style="579" customWidth="1"/>
    <col min="778" max="1024" width="9.84375" style="579"/>
    <col min="1025" max="1025" width="4.84375" style="579" customWidth="1"/>
    <col min="1026" max="1026" width="102" style="579" customWidth="1"/>
    <col min="1027" max="1027" width="4.84375" style="579" customWidth="1"/>
    <col min="1028" max="1028" width="1.84375" style="579" customWidth="1"/>
    <col min="1029" max="1029" width="68.84375" style="579" customWidth="1"/>
    <col min="1030" max="1030" width="3.84375" style="579" customWidth="1"/>
    <col min="1031" max="1031" width="2.84375" style="579" customWidth="1"/>
    <col min="1032" max="1032" width="20.84375" style="579" customWidth="1"/>
    <col min="1033" max="1033" width="2.84375" style="579" customWidth="1"/>
    <col min="1034" max="1280" width="9.84375" style="579"/>
    <col min="1281" max="1281" width="4.84375" style="579" customWidth="1"/>
    <col min="1282" max="1282" width="102" style="579" customWidth="1"/>
    <col min="1283" max="1283" width="4.84375" style="579" customWidth="1"/>
    <col min="1284" max="1284" width="1.84375" style="579" customWidth="1"/>
    <col min="1285" max="1285" width="68.84375" style="579" customWidth="1"/>
    <col min="1286" max="1286" width="3.84375" style="579" customWidth="1"/>
    <col min="1287" max="1287" width="2.84375" style="579" customWidth="1"/>
    <col min="1288" max="1288" width="20.84375" style="579" customWidth="1"/>
    <col min="1289" max="1289" width="2.84375" style="579" customWidth="1"/>
    <col min="1290" max="1536" width="9.84375" style="579"/>
    <col min="1537" max="1537" width="4.84375" style="579" customWidth="1"/>
    <col min="1538" max="1538" width="102" style="579" customWidth="1"/>
    <col min="1539" max="1539" width="4.84375" style="579" customWidth="1"/>
    <col min="1540" max="1540" width="1.84375" style="579" customWidth="1"/>
    <col min="1541" max="1541" width="68.84375" style="579" customWidth="1"/>
    <col min="1542" max="1542" width="3.84375" style="579" customWidth="1"/>
    <col min="1543" max="1543" width="2.84375" style="579" customWidth="1"/>
    <col min="1544" max="1544" width="20.84375" style="579" customWidth="1"/>
    <col min="1545" max="1545" width="2.84375" style="579" customWidth="1"/>
    <col min="1546" max="1792" width="9.84375" style="579"/>
    <col min="1793" max="1793" width="4.84375" style="579" customWidth="1"/>
    <col min="1794" max="1794" width="102" style="579" customWidth="1"/>
    <col min="1795" max="1795" width="4.84375" style="579" customWidth="1"/>
    <col min="1796" max="1796" width="1.84375" style="579" customWidth="1"/>
    <col min="1797" max="1797" width="68.84375" style="579" customWidth="1"/>
    <col min="1798" max="1798" width="3.84375" style="579" customWidth="1"/>
    <col min="1799" max="1799" width="2.84375" style="579" customWidth="1"/>
    <col min="1800" max="1800" width="20.84375" style="579" customWidth="1"/>
    <col min="1801" max="1801" width="2.84375" style="579" customWidth="1"/>
    <col min="1802" max="2048" width="9.84375" style="579"/>
    <col min="2049" max="2049" width="4.84375" style="579" customWidth="1"/>
    <col min="2050" max="2050" width="102" style="579" customWidth="1"/>
    <col min="2051" max="2051" width="4.84375" style="579" customWidth="1"/>
    <col min="2052" max="2052" width="1.84375" style="579" customWidth="1"/>
    <col min="2053" max="2053" width="68.84375" style="579" customWidth="1"/>
    <col min="2054" max="2054" width="3.84375" style="579" customWidth="1"/>
    <col min="2055" max="2055" width="2.84375" style="579" customWidth="1"/>
    <col min="2056" max="2056" width="20.84375" style="579" customWidth="1"/>
    <col min="2057" max="2057" width="2.84375" style="579" customWidth="1"/>
    <col min="2058" max="2304" width="9.84375" style="579"/>
    <col min="2305" max="2305" width="4.84375" style="579" customWidth="1"/>
    <col min="2306" max="2306" width="102" style="579" customWidth="1"/>
    <col min="2307" max="2307" width="4.84375" style="579" customWidth="1"/>
    <col min="2308" max="2308" width="1.84375" style="579" customWidth="1"/>
    <col min="2309" max="2309" width="68.84375" style="579" customWidth="1"/>
    <col min="2310" max="2310" width="3.84375" style="579" customWidth="1"/>
    <col min="2311" max="2311" width="2.84375" style="579" customWidth="1"/>
    <col min="2312" max="2312" width="20.84375" style="579" customWidth="1"/>
    <col min="2313" max="2313" width="2.84375" style="579" customWidth="1"/>
    <col min="2314" max="2560" width="9.84375" style="579"/>
    <col min="2561" max="2561" width="4.84375" style="579" customWidth="1"/>
    <col min="2562" max="2562" width="102" style="579" customWidth="1"/>
    <col min="2563" max="2563" width="4.84375" style="579" customWidth="1"/>
    <col min="2564" max="2564" width="1.84375" style="579" customWidth="1"/>
    <col min="2565" max="2565" width="68.84375" style="579" customWidth="1"/>
    <col min="2566" max="2566" width="3.84375" style="579" customWidth="1"/>
    <col min="2567" max="2567" width="2.84375" style="579" customWidth="1"/>
    <col min="2568" max="2568" width="20.84375" style="579" customWidth="1"/>
    <col min="2569" max="2569" width="2.84375" style="579" customWidth="1"/>
    <col min="2570" max="2816" width="9.84375" style="579"/>
    <col min="2817" max="2817" width="4.84375" style="579" customWidth="1"/>
    <col min="2818" max="2818" width="102" style="579" customWidth="1"/>
    <col min="2819" max="2819" width="4.84375" style="579" customWidth="1"/>
    <col min="2820" max="2820" width="1.84375" style="579" customWidth="1"/>
    <col min="2821" max="2821" width="68.84375" style="579" customWidth="1"/>
    <col min="2822" max="2822" width="3.84375" style="579" customWidth="1"/>
    <col min="2823" max="2823" width="2.84375" style="579" customWidth="1"/>
    <col min="2824" max="2824" width="20.84375" style="579" customWidth="1"/>
    <col min="2825" max="2825" width="2.84375" style="579" customWidth="1"/>
    <col min="2826" max="3072" width="9.84375" style="579"/>
    <col min="3073" max="3073" width="4.84375" style="579" customWidth="1"/>
    <col min="3074" max="3074" width="102" style="579" customWidth="1"/>
    <col min="3075" max="3075" width="4.84375" style="579" customWidth="1"/>
    <col min="3076" max="3076" width="1.84375" style="579" customWidth="1"/>
    <col min="3077" max="3077" width="68.84375" style="579" customWidth="1"/>
    <col min="3078" max="3078" width="3.84375" style="579" customWidth="1"/>
    <col min="3079" max="3079" width="2.84375" style="579" customWidth="1"/>
    <col min="3080" max="3080" width="20.84375" style="579" customWidth="1"/>
    <col min="3081" max="3081" width="2.84375" style="579" customWidth="1"/>
    <col min="3082" max="3328" width="9.84375" style="579"/>
    <col min="3329" max="3329" width="4.84375" style="579" customWidth="1"/>
    <col min="3330" max="3330" width="102" style="579" customWidth="1"/>
    <col min="3331" max="3331" width="4.84375" style="579" customWidth="1"/>
    <col min="3332" max="3332" width="1.84375" style="579" customWidth="1"/>
    <col min="3333" max="3333" width="68.84375" style="579" customWidth="1"/>
    <col min="3334" max="3334" width="3.84375" style="579" customWidth="1"/>
    <col min="3335" max="3335" width="2.84375" style="579" customWidth="1"/>
    <col min="3336" max="3336" width="20.84375" style="579" customWidth="1"/>
    <col min="3337" max="3337" width="2.84375" style="579" customWidth="1"/>
    <col min="3338" max="3584" width="9.84375" style="579"/>
    <col min="3585" max="3585" width="4.84375" style="579" customWidth="1"/>
    <col min="3586" max="3586" width="102" style="579" customWidth="1"/>
    <col min="3587" max="3587" width="4.84375" style="579" customWidth="1"/>
    <col min="3588" max="3588" width="1.84375" style="579" customWidth="1"/>
    <col min="3589" max="3589" width="68.84375" style="579" customWidth="1"/>
    <col min="3590" max="3590" width="3.84375" style="579" customWidth="1"/>
    <col min="3591" max="3591" width="2.84375" style="579" customWidth="1"/>
    <col min="3592" max="3592" width="20.84375" style="579" customWidth="1"/>
    <col min="3593" max="3593" width="2.84375" style="579" customWidth="1"/>
    <col min="3594" max="3840" width="9.84375" style="579"/>
    <col min="3841" max="3841" width="4.84375" style="579" customWidth="1"/>
    <col min="3842" max="3842" width="102" style="579" customWidth="1"/>
    <col min="3843" max="3843" width="4.84375" style="579" customWidth="1"/>
    <col min="3844" max="3844" width="1.84375" style="579" customWidth="1"/>
    <col min="3845" max="3845" width="68.84375" style="579" customWidth="1"/>
    <col min="3846" max="3846" width="3.84375" style="579" customWidth="1"/>
    <col min="3847" max="3847" width="2.84375" style="579" customWidth="1"/>
    <col min="3848" max="3848" width="20.84375" style="579" customWidth="1"/>
    <col min="3849" max="3849" width="2.84375" style="579" customWidth="1"/>
    <col min="3850" max="4096" width="9.84375" style="579"/>
    <col min="4097" max="4097" width="4.84375" style="579" customWidth="1"/>
    <col min="4098" max="4098" width="102" style="579" customWidth="1"/>
    <col min="4099" max="4099" width="4.84375" style="579" customWidth="1"/>
    <col min="4100" max="4100" width="1.84375" style="579" customWidth="1"/>
    <col min="4101" max="4101" width="68.84375" style="579" customWidth="1"/>
    <col min="4102" max="4102" width="3.84375" style="579" customWidth="1"/>
    <col min="4103" max="4103" width="2.84375" style="579" customWidth="1"/>
    <col min="4104" max="4104" width="20.84375" style="579" customWidth="1"/>
    <col min="4105" max="4105" width="2.84375" style="579" customWidth="1"/>
    <col min="4106" max="4352" width="9.84375" style="579"/>
    <col min="4353" max="4353" width="4.84375" style="579" customWidth="1"/>
    <col min="4354" max="4354" width="102" style="579" customWidth="1"/>
    <col min="4355" max="4355" width="4.84375" style="579" customWidth="1"/>
    <col min="4356" max="4356" width="1.84375" style="579" customWidth="1"/>
    <col min="4357" max="4357" width="68.84375" style="579" customWidth="1"/>
    <col min="4358" max="4358" width="3.84375" style="579" customWidth="1"/>
    <col min="4359" max="4359" width="2.84375" style="579" customWidth="1"/>
    <col min="4360" max="4360" width="20.84375" style="579" customWidth="1"/>
    <col min="4361" max="4361" width="2.84375" style="579" customWidth="1"/>
    <col min="4362" max="4608" width="9.84375" style="579"/>
    <col min="4609" max="4609" width="4.84375" style="579" customWidth="1"/>
    <col min="4610" max="4610" width="102" style="579" customWidth="1"/>
    <col min="4611" max="4611" width="4.84375" style="579" customWidth="1"/>
    <col min="4612" max="4612" width="1.84375" style="579" customWidth="1"/>
    <col min="4613" max="4613" width="68.84375" style="579" customWidth="1"/>
    <col min="4614" max="4614" width="3.84375" style="579" customWidth="1"/>
    <col min="4615" max="4615" width="2.84375" style="579" customWidth="1"/>
    <col min="4616" max="4616" width="20.84375" style="579" customWidth="1"/>
    <col min="4617" max="4617" width="2.84375" style="579" customWidth="1"/>
    <col min="4618" max="4864" width="9.84375" style="579"/>
    <col min="4865" max="4865" width="4.84375" style="579" customWidth="1"/>
    <col min="4866" max="4866" width="102" style="579" customWidth="1"/>
    <col min="4867" max="4867" width="4.84375" style="579" customWidth="1"/>
    <col min="4868" max="4868" width="1.84375" style="579" customWidth="1"/>
    <col min="4869" max="4869" width="68.84375" style="579" customWidth="1"/>
    <col min="4870" max="4870" width="3.84375" style="579" customWidth="1"/>
    <col min="4871" max="4871" width="2.84375" style="579" customWidth="1"/>
    <col min="4872" max="4872" width="20.84375" style="579" customWidth="1"/>
    <col min="4873" max="4873" width="2.84375" style="579" customWidth="1"/>
    <col min="4874" max="5120" width="9.84375" style="579"/>
    <col min="5121" max="5121" width="4.84375" style="579" customWidth="1"/>
    <col min="5122" max="5122" width="102" style="579" customWidth="1"/>
    <col min="5123" max="5123" width="4.84375" style="579" customWidth="1"/>
    <col min="5124" max="5124" width="1.84375" style="579" customWidth="1"/>
    <col min="5125" max="5125" width="68.84375" style="579" customWidth="1"/>
    <col min="5126" max="5126" width="3.84375" style="579" customWidth="1"/>
    <col min="5127" max="5127" width="2.84375" style="579" customWidth="1"/>
    <col min="5128" max="5128" width="20.84375" style="579" customWidth="1"/>
    <col min="5129" max="5129" width="2.84375" style="579" customWidth="1"/>
    <col min="5130" max="5376" width="9.84375" style="579"/>
    <col min="5377" max="5377" width="4.84375" style="579" customWidth="1"/>
    <col min="5378" max="5378" width="102" style="579" customWidth="1"/>
    <col min="5379" max="5379" width="4.84375" style="579" customWidth="1"/>
    <col min="5380" max="5380" width="1.84375" style="579" customWidth="1"/>
    <col min="5381" max="5381" width="68.84375" style="579" customWidth="1"/>
    <col min="5382" max="5382" width="3.84375" style="579" customWidth="1"/>
    <col min="5383" max="5383" width="2.84375" style="579" customWidth="1"/>
    <col min="5384" max="5384" width="20.84375" style="579" customWidth="1"/>
    <col min="5385" max="5385" width="2.84375" style="579" customWidth="1"/>
    <col min="5386" max="5632" width="9.84375" style="579"/>
    <col min="5633" max="5633" width="4.84375" style="579" customWidth="1"/>
    <col min="5634" max="5634" width="102" style="579" customWidth="1"/>
    <col min="5635" max="5635" width="4.84375" style="579" customWidth="1"/>
    <col min="5636" max="5636" width="1.84375" style="579" customWidth="1"/>
    <col min="5637" max="5637" width="68.84375" style="579" customWidth="1"/>
    <col min="5638" max="5638" width="3.84375" style="579" customWidth="1"/>
    <col min="5639" max="5639" width="2.84375" style="579" customWidth="1"/>
    <col min="5640" max="5640" width="20.84375" style="579" customWidth="1"/>
    <col min="5641" max="5641" width="2.84375" style="579" customWidth="1"/>
    <col min="5642" max="5888" width="9.84375" style="579"/>
    <col min="5889" max="5889" width="4.84375" style="579" customWidth="1"/>
    <col min="5890" max="5890" width="102" style="579" customWidth="1"/>
    <col min="5891" max="5891" width="4.84375" style="579" customWidth="1"/>
    <col min="5892" max="5892" width="1.84375" style="579" customWidth="1"/>
    <col min="5893" max="5893" width="68.84375" style="579" customWidth="1"/>
    <col min="5894" max="5894" width="3.84375" style="579" customWidth="1"/>
    <col min="5895" max="5895" width="2.84375" style="579" customWidth="1"/>
    <col min="5896" max="5896" width="20.84375" style="579" customWidth="1"/>
    <col min="5897" max="5897" width="2.84375" style="579" customWidth="1"/>
    <col min="5898" max="6144" width="9.84375" style="579"/>
    <col min="6145" max="6145" width="4.84375" style="579" customWidth="1"/>
    <col min="6146" max="6146" width="102" style="579" customWidth="1"/>
    <col min="6147" max="6147" width="4.84375" style="579" customWidth="1"/>
    <col min="6148" max="6148" width="1.84375" style="579" customWidth="1"/>
    <col min="6149" max="6149" width="68.84375" style="579" customWidth="1"/>
    <col min="6150" max="6150" width="3.84375" style="579" customWidth="1"/>
    <col min="6151" max="6151" width="2.84375" style="579" customWidth="1"/>
    <col min="6152" max="6152" width="20.84375" style="579" customWidth="1"/>
    <col min="6153" max="6153" width="2.84375" style="579" customWidth="1"/>
    <col min="6154" max="6400" width="9.84375" style="579"/>
    <col min="6401" max="6401" width="4.84375" style="579" customWidth="1"/>
    <col min="6402" max="6402" width="102" style="579" customWidth="1"/>
    <col min="6403" max="6403" width="4.84375" style="579" customWidth="1"/>
    <col min="6404" max="6404" width="1.84375" style="579" customWidth="1"/>
    <col min="6405" max="6405" width="68.84375" style="579" customWidth="1"/>
    <col min="6406" max="6406" width="3.84375" style="579" customWidth="1"/>
    <col min="6407" max="6407" width="2.84375" style="579" customWidth="1"/>
    <col min="6408" max="6408" width="20.84375" style="579" customWidth="1"/>
    <col min="6409" max="6409" width="2.84375" style="579" customWidth="1"/>
    <col min="6410" max="6656" width="9.84375" style="579"/>
    <col min="6657" max="6657" width="4.84375" style="579" customWidth="1"/>
    <col min="6658" max="6658" width="102" style="579" customWidth="1"/>
    <col min="6659" max="6659" width="4.84375" style="579" customWidth="1"/>
    <col min="6660" max="6660" width="1.84375" style="579" customWidth="1"/>
    <col min="6661" max="6661" width="68.84375" style="579" customWidth="1"/>
    <col min="6662" max="6662" width="3.84375" style="579" customWidth="1"/>
    <col min="6663" max="6663" width="2.84375" style="579" customWidth="1"/>
    <col min="6664" max="6664" width="20.84375" style="579" customWidth="1"/>
    <col min="6665" max="6665" width="2.84375" style="579" customWidth="1"/>
    <col min="6666" max="6912" width="9.84375" style="579"/>
    <col min="6913" max="6913" width="4.84375" style="579" customWidth="1"/>
    <col min="6914" max="6914" width="102" style="579" customWidth="1"/>
    <col min="6915" max="6915" width="4.84375" style="579" customWidth="1"/>
    <col min="6916" max="6916" width="1.84375" style="579" customWidth="1"/>
    <col min="6917" max="6917" width="68.84375" style="579" customWidth="1"/>
    <col min="6918" max="6918" width="3.84375" style="579" customWidth="1"/>
    <col min="6919" max="6919" width="2.84375" style="579" customWidth="1"/>
    <col min="6920" max="6920" width="20.84375" style="579" customWidth="1"/>
    <col min="6921" max="6921" width="2.84375" style="579" customWidth="1"/>
    <col min="6922" max="7168" width="9.84375" style="579"/>
    <col min="7169" max="7169" width="4.84375" style="579" customWidth="1"/>
    <col min="7170" max="7170" width="102" style="579" customWidth="1"/>
    <col min="7171" max="7171" width="4.84375" style="579" customWidth="1"/>
    <col min="7172" max="7172" width="1.84375" style="579" customWidth="1"/>
    <col min="7173" max="7173" width="68.84375" style="579" customWidth="1"/>
    <col min="7174" max="7174" width="3.84375" style="579" customWidth="1"/>
    <col min="7175" max="7175" width="2.84375" style="579" customWidth="1"/>
    <col min="7176" max="7176" width="20.84375" style="579" customWidth="1"/>
    <col min="7177" max="7177" width="2.84375" style="579" customWidth="1"/>
    <col min="7178" max="7424" width="9.84375" style="579"/>
    <col min="7425" max="7425" width="4.84375" style="579" customWidth="1"/>
    <col min="7426" max="7426" width="102" style="579" customWidth="1"/>
    <col min="7427" max="7427" width="4.84375" style="579" customWidth="1"/>
    <col min="7428" max="7428" width="1.84375" style="579" customWidth="1"/>
    <col min="7429" max="7429" width="68.84375" style="579" customWidth="1"/>
    <col min="7430" max="7430" width="3.84375" style="579" customWidth="1"/>
    <col min="7431" max="7431" width="2.84375" style="579" customWidth="1"/>
    <col min="7432" max="7432" width="20.84375" style="579" customWidth="1"/>
    <col min="7433" max="7433" width="2.84375" style="579" customWidth="1"/>
    <col min="7434" max="7680" width="9.84375" style="579"/>
    <col min="7681" max="7681" width="4.84375" style="579" customWidth="1"/>
    <col min="7682" max="7682" width="102" style="579" customWidth="1"/>
    <col min="7683" max="7683" width="4.84375" style="579" customWidth="1"/>
    <col min="7684" max="7684" width="1.84375" style="579" customWidth="1"/>
    <col min="7685" max="7685" width="68.84375" style="579" customWidth="1"/>
    <col min="7686" max="7686" width="3.84375" style="579" customWidth="1"/>
    <col min="7687" max="7687" width="2.84375" style="579" customWidth="1"/>
    <col min="7688" max="7688" width="20.84375" style="579" customWidth="1"/>
    <col min="7689" max="7689" width="2.84375" style="579" customWidth="1"/>
    <col min="7690" max="7936" width="9.84375" style="579"/>
    <col min="7937" max="7937" width="4.84375" style="579" customWidth="1"/>
    <col min="7938" max="7938" width="102" style="579" customWidth="1"/>
    <col min="7939" max="7939" width="4.84375" style="579" customWidth="1"/>
    <col min="7940" max="7940" width="1.84375" style="579" customWidth="1"/>
    <col min="7941" max="7941" width="68.84375" style="579" customWidth="1"/>
    <col min="7942" max="7942" width="3.84375" style="579" customWidth="1"/>
    <col min="7943" max="7943" width="2.84375" style="579" customWidth="1"/>
    <col min="7944" max="7944" width="20.84375" style="579" customWidth="1"/>
    <col min="7945" max="7945" width="2.84375" style="579" customWidth="1"/>
    <col min="7946" max="8192" width="9.84375" style="579"/>
    <col min="8193" max="8193" width="4.84375" style="579" customWidth="1"/>
    <col min="8194" max="8194" width="102" style="579" customWidth="1"/>
    <col min="8195" max="8195" width="4.84375" style="579" customWidth="1"/>
    <col min="8196" max="8196" width="1.84375" style="579" customWidth="1"/>
    <col min="8197" max="8197" width="68.84375" style="579" customWidth="1"/>
    <col min="8198" max="8198" width="3.84375" style="579" customWidth="1"/>
    <col min="8199" max="8199" width="2.84375" style="579" customWidth="1"/>
    <col min="8200" max="8200" width="20.84375" style="579" customWidth="1"/>
    <col min="8201" max="8201" width="2.84375" style="579" customWidth="1"/>
    <col min="8202" max="8448" width="9.84375" style="579"/>
    <col min="8449" max="8449" width="4.84375" style="579" customWidth="1"/>
    <col min="8450" max="8450" width="102" style="579" customWidth="1"/>
    <col min="8451" max="8451" width="4.84375" style="579" customWidth="1"/>
    <col min="8452" max="8452" width="1.84375" style="579" customWidth="1"/>
    <col min="8453" max="8453" width="68.84375" style="579" customWidth="1"/>
    <col min="8454" max="8454" width="3.84375" style="579" customWidth="1"/>
    <col min="8455" max="8455" width="2.84375" style="579" customWidth="1"/>
    <col min="8456" max="8456" width="20.84375" style="579" customWidth="1"/>
    <col min="8457" max="8457" width="2.84375" style="579" customWidth="1"/>
    <col min="8458" max="8704" width="9.84375" style="579"/>
    <col min="8705" max="8705" width="4.84375" style="579" customWidth="1"/>
    <col min="8706" max="8706" width="102" style="579" customWidth="1"/>
    <col min="8707" max="8707" width="4.84375" style="579" customWidth="1"/>
    <col min="8708" max="8708" width="1.84375" style="579" customWidth="1"/>
    <col min="8709" max="8709" width="68.84375" style="579" customWidth="1"/>
    <col min="8710" max="8710" width="3.84375" style="579" customWidth="1"/>
    <col min="8711" max="8711" width="2.84375" style="579" customWidth="1"/>
    <col min="8712" max="8712" width="20.84375" style="579" customWidth="1"/>
    <col min="8713" max="8713" width="2.84375" style="579" customWidth="1"/>
    <col min="8714" max="8960" width="9.84375" style="579"/>
    <col min="8961" max="8961" width="4.84375" style="579" customWidth="1"/>
    <col min="8962" max="8962" width="102" style="579" customWidth="1"/>
    <col min="8963" max="8963" width="4.84375" style="579" customWidth="1"/>
    <col min="8964" max="8964" width="1.84375" style="579" customWidth="1"/>
    <col min="8965" max="8965" width="68.84375" style="579" customWidth="1"/>
    <col min="8966" max="8966" width="3.84375" style="579" customWidth="1"/>
    <col min="8967" max="8967" width="2.84375" style="579" customWidth="1"/>
    <col min="8968" max="8968" width="20.84375" style="579" customWidth="1"/>
    <col min="8969" max="8969" width="2.84375" style="579" customWidth="1"/>
    <col min="8970" max="9216" width="9.84375" style="579"/>
    <col min="9217" max="9217" width="4.84375" style="579" customWidth="1"/>
    <col min="9218" max="9218" width="102" style="579" customWidth="1"/>
    <col min="9219" max="9219" width="4.84375" style="579" customWidth="1"/>
    <col min="9220" max="9220" width="1.84375" style="579" customWidth="1"/>
    <col min="9221" max="9221" width="68.84375" style="579" customWidth="1"/>
    <col min="9222" max="9222" width="3.84375" style="579" customWidth="1"/>
    <col min="9223" max="9223" width="2.84375" style="579" customWidth="1"/>
    <col min="9224" max="9224" width="20.84375" style="579" customWidth="1"/>
    <col min="9225" max="9225" width="2.84375" style="579" customWidth="1"/>
    <col min="9226" max="9472" width="9.84375" style="579"/>
    <col min="9473" max="9473" width="4.84375" style="579" customWidth="1"/>
    <col min="9474" max="9474" width="102" style="579" customWidth="1"/>
    <col min="9475" max="9475" width="4.84375" style="579" customWidth="1"/>
    <col min="9476" max="9476" width="1.84375" style="579" customWidth="1"/>
    <col min="9477" max="9477" width="68.84375" style="579" customWidth="1"/>
    <col min="9478" max="9478" width="3.84375" style="579" customWidth="1"/>
    <col min="9479" max="9479" width="2.84375" style="579" customWidth="1"/>
    <col min="9480" max="9480" width="20.84375" style="579" customWidth="1"/>
    <col min="9481" max="9481" width="2.84375" style="579" customWidth="1"/>
    <col min="9482" max="9728" width="9.84375" style="579"/>
    <col min="9729" max="9729" width="4.84375" style="579" customWidth="1"/>
    <col min="9730" max="9730" width="102" style="579" customWidth="1"/>
    <col min="9731" max="9731" width="4.84375" style="579" customWidth="1"/>
    <col min="9732" max="9732" width="1.84375" style="579" customWidth="1"/>
    <col min="9733" max="9733" width="68.84375" style="579" customWidth="1"/>
    <col min="9734" max="9734" width="3.84375" style="579" customWidth="1"/>
    <col min="9735" max="9735" width="2.84375" style="579" customWidth="1"/>
    <col min="9736" max="9736" width="20.84375" style="579" customWidth="1"/>
    <col min="9737" max="9737" width="2.84375" style="579" customWidth="1"/>
    <col min="9738" max="9984" width="9.84375" style="579"/>
    <col min="9985" max="9985" width="4.84375" style="579" customWidth="1"/>
    <col min="9986" max="9986" width="102" style="579" customWidth="1"/>
    <col min="9987" max="9987" width="4.84375" style="579" customWidth="1"/>
    <col min="9988" max="9988" width="1.84375" style="579" customWidth="1"/>
    <col min="9989" max="9989" width="68.84375" style="579" customWidth="1"/>
    <col min="9990" max="9990" width="3.84375" style="579" customWidth="1"/>
    <col min="9991" max="9991" width="2.84375" style="579" customWidth="1"/>
    <col min="9992" max="9992" width="20.84375" style="579" customWidth="1"/>
    <col min="9993" max="9993" width="2.84375" style="579" customWidth="1"/>
    <col min="9994" max="10240" width="9.84375" style="579"/>
    <col min="10241" max="10241" width="4.84375" style="579" customWidth="1"/>
    <col min="10242" max="10242" width="102" style="579" customWidth="1"/>
    <col min="10243" max="10243" width="4.84375" style="579" customWidth="1"/>
    <col min="10244" max="10244" width="1.84375" style="579" customWidth="1"/>
    <col min="10245" max="10245" width="68.84375" style="579" customWidth="1"/>
    <col min="10246" max="10246" width="3.84375" style="579" customWidth="1"/>
    <col min="10247" max="10247" width="2.84375" style="579" customWidth="1"/>
    <col min="10248" max="10248" width="20.84375" style="579" customWidth="1"/>
    <col min="10249" max="10249" width="2.84375" style="579" customWidth="1"/>
    <col min="10250" max="10496" width="9.84375" style="579"/>
    <col min="10497" max="10497" width="4.84375" style="579" customWidth="1"/>
    <col min="10498" max="10498" width="102" style="579" customWidth="1"/>
    <col min="10499" max="10499" width="4.84375" style="579" customWidth="1"/>
    <col min="10500" max="10500" width="1.84375" style="579" customWidth="1"/>
    <col min="10501" max="10501" width="68.84375" style="579" customWidth="1"/>
    <col min="10502" max="10502" width="3.84375" style="579" customWidth="1"/>
    <col min="10503" max="10503" width="2.84375" style="579" customWidth="1"/>
    <col min="10504" max="10504" width="20.84375" style="579" customWidth="1"/>
    <col min="10505" max="10505" width="2.84375" style="579" customWidth="1"/>
    <col min="10506" max="10752" width="9.84375" style="579"/>
    <col min="10753" max="10753" width="4.84375" style="579" customWidth="1"/>
    <col min="10754" max="10754" width="102" style="579" customWidth="1"/>
    <col min="10755" max="10755" width="4.84375" style="579" customWidth="1"/>
    <col min="10756" max="10756" width="1.84375" style="579" customWidth="1"/>
    <col min="10757" max="10757" width="68.84375" style="579" customWidth="1"/>
    <col min="10758" max="10758" width="3.84375" style="579" customWidth="1"/>
    <col min="10759" max="10759" width="2.84375" style="579" customWidth="1"/>
    <col min="10760" max="10760" width="20.84375" style="579" customWidth="1"/>
    <col min="10761" max="10761" width="2.84375" style="579" customWidth="1"/>
    <col min="10762" max="11008" width="9.84375" style="579"/>
    <col min="11009" max="11009" width="4.84375" style="579" customWidth="1"/>
    <col min="11010" max="11010" width="102" style="579" customWidth="1"/>
    <col min="11011" max="11011" width="4.84375" style="579" customWidth="1"/>
    <col min="11012" max="11012" width="1.84375" style="579" customWidth="1"/>
    <col min="11013" max="11013" width="68.84375" style="579" customWidth="1"/>
    <col min="11014" max="11014" width="3.84375" style="579" customWidth="1"/>
    <col min="11015" max="11015" width="2.84375" style="579" customWidth="1"/>
    <col min="11016" max="11016" width="20.84375" style="579" customWidth="1"/>
    <col min="11017" max="11017" width="2.84375" style="579" customWidth="1"/>
    <col min="11018" max="11264" width="9.84375" style="579"/>
    <col min="11265" max="11265" width="4.84375" style="579" customWidth="1"/>
    <col min="11266" max="11266" width="102" style="579" customWidth="1"/>
    <col min="11267" max="11267" width="4.84375" style="579" customWidth="1"/>
    <col min="11268" max="11268" width="1.84375" style="579" customWidth="1"/>
    <col min="11269" max="11269" width="68.84375" style="579" customWidth="1"/>
    <col min="11270" max="11270" width="3.84375" style="579" customWidth="1"/>
    <col min="11271" max="11271" width="2.84375" style="579" customWidth="1"/>
    <col min="11272" max="11272" width="20.84375" style="579" customWidth="1"/>
    <col min="11273" max="11273" width="2.84375" style="579" customWidth="1"/>
    <col min="11274" max="11520" width="9.84375" style="579"/>
    <col min="11521" max="11521" width="4.84375" style="579" customWidth="1"/>
    <col min="11522" max="11522" width="102" style="579" customWidth="1"/>
    <col min="11523" max="11523" width="4.84375" style="579" customWidth="1"/>
    <col min="11524" max="11524" width="1.84375" style="579" customWidth="1"/>
    <col min="11525" max="11525" width="68.84375" style="579" customWidth="1"/>
    <col min="11526" max="11526" width="3.84375" style="579" customWidth="1"/>
    <col min="11527" max="11527" width="2.84375" style="579" customWidth="1"/>
    <col min="11528" max="11528" width="20.84375" style="579" customWidth="1"/>
    <col min="11529" max="11529" width="2.84375" style="579" customWidth="1"/>
    <col min="11530" max="11776" width="9.84375" style="579"/>
    <col min="11777" max="11777" width="4.84375" style="579" customWidth="1"/>
    <col min="11778" max="11778" width="102" style="579" customWidth="1"/>
    <col min="11779" max="11779" width="4.84375" style="579" customWidth="1"/>
    <col min="11780" max="11780" width="1.84375" style="579" customWidth="1"/>
    <col min="11781" max="11781" width="68.84375" style="579" customWidth="1"/>
    <col min="11782" max="11782" width="3.84375" style="579" customWidth="1"/>
    <col min="11783" max="11783" width="2.84375" style="579" customWidth="1"/>
    <col min="11784" max="11784" width="20.84375" style="579" customWidth="1"/>
    <col min="11785" max="11785" width="2.84375" style="579" customWidth="1"/>
    <col min="11786" max="12032" width="9.84375" style="579"/>
    <col min="12033" max="12033" width="4.84375" style="579" customWidth="1"/>
    <col min="12034" max="12034" width="102" style="579" customWidth="1"/>
    <col min="12035" max="12035" width="4.84375" style="579" customWidth="1"/>
    <col min="12036" max="12036" width="1.84375" style="579" customWidth="1"/>
    <col min="12037" max="12037" width="68.84375" style="579" customWidth="1"/>
    <col min="12038" max="12038" width="3.84375" style="579" customWidth="1"/>
    <col min="12039" max="12039" width="2.84375" style="579" customWidth="1"/>
    <col min="12040" max="12040" width="20.84375" style="579" customWidth="1"/>
    <col min="12041" max="12041" width="2.84375" style="579" customWidth="1"/>
    <col min="12042" max="12288" width="9.84375" style="579"/>
    <col min="12289" max="12289" width="4.84375" style="579" customWidth="1"/>
    <col min="12290" max="12290" width="102" style="579" customWidth="1"/>
    <col min="12291" max="12291" width="4.84375" style="579" customWidth="1"/>
    <col min="12292" max="12292" width="1.84375" style="579" customWidth="1"/>
    <col min="12293" max="12293" width="68.84375" style="579" customWidth="1"/>
    <col min="12294" max="12294" width="3.84375" style="579" customWidth="1"/>
    <col min="12295" max="12295" width="2.84375" style="579" customWidth="1"/>
    <col min="12296" max="12296" width="20.84375" style="579" customWidth="1"/>
    <col min="12297" max="12297" width="2.84375" style="579" customWidth="1"/>
    <col min="12298" max="12544" width="9.84375" style="579"/>
    <col min="12545" max="12545" width="4.84375" style="579" customWidth="1"/>
    <col min="12546" max="12546" width="102" style="579" customWidth="1"/>
    <col min="12547" max="12547" width="4.84375" style="579" customWidth="1"/>
    <col min="12548" max="12548" width="1.84375" style="579" customWidth="1"/>
    <col min="12549" max="12549" width="68.84375" style="579" customWidth="1"/>
    <col min="12550" max="12550" width="3.84375" style="579" customWidth="1"/>
    <col min="12551" max="12551" width="2.84375" style="579" customWidth="1"/>
    <col min="12552" max="12552" width="20.84375" style="579" customWidth="1"/>
    <col min="12553" max="12553" width="2.84375" style="579" customWidth="1"/>
    <col min="12554" max="12800" width="9.84375" style="579"/>
    <col min="12801" max="12801" width="4.84375" style="579" customWidth="1"/>
    <col min="12802" max="12802" width="102" style="579" customWidth="1"/>
    <col min="12803" max="12803" width="4.84375" style="579" customWidth="1"/>
    <col min="12804" max="12804" width="1.84375" style="579" customWidth="1"/>
    <col min="12805" max="12805" width="68.84375" style="579" customWidth="1"/>
    <col min="12806" max="12806" width="3.84375" style="579" customWidth="1"/>
    <col min="12807" max="12807" width="2.84375" style="579" customWidth="1"/>
    <col min="12808" max="12808" width="20.84375" style="579" customWidth="1"/>
    <col min="12809" max="12809" width="2.84375" style="579" customWidth="1"/>
    <col min="12810" max="13056" width="9.84375" style="579"/>
    <col min="13057" max="13057" width="4.84375" style="579" customWidth="1"/>
    <col min="13058" max="13058" width="102" style="579" customWidth="1"/>
    <col min="13059" max="13059" width="4.84375" style="579" customWidth="1"/>
    <col min="13060" max="13060" width="1.84375" style="579" customWidth="1"/>
    <col min="13061" max="13061" width="68.84375" style="579" customWidth="1"/>
    <col min="13062" max="13062" width="3.84375" style="579" customWidth="1"/>
    <col min="13063" max="13063" width="2.84375" style="579" customWidth="1"/>
    <col min="13064" max="13064" width="20.84375" style="579" customWidth="1"/>
    <col min="13065" max="13065" width="2.84375" style="579" customWidth="1"/>
    <col min="13066" max="13312" width="9.84375" style="579"/>
    <col min="13313" max="13313" width="4.84375" style="579" customWidth="1"/>
    <col min="13314" max="13314" width="102" style="579" customWidth="1"/>
    <col min="13315" max="13315" width="4.84375" style="579" customWidth="1"/>
    <col min="13316" max="13316" width="1.84375" style="579" customWidth="1"/>
    <col min="13317" max="13317" width="68.84375" style="579" customWidth="1"/>
    <col min="13318" max="13318" width="3.84375" style="579" customWidth="1"/>
    <col min="13319" max="13319" width="2.84375" style="579" customWidth="1"/>
    <col min="13320" max="13320" width="20.84375" style="579" customWidth="1"/>
    <col min="13321" max="13321" width="2.84375" style="579" customWidth="1"/>
    <col min="13322" max="13568" width="9.84375" style="579"/>
    <col min="13569" max="13569" width="4.84375" style="579" customWidth="1"/>
    <col min="13570" max="13570" width="102" style="579" customWidth="1"/>
    <col min="13571" max="13571" width="4.84375" style="579" customWidth="1"/>
    <col min="13572" max="13572" width="1.84375" style="579" customWidth="1"/>
    <col min="13573" max="13573" width="68.84375" style="579" customWidth="1"/>
    <col min="13574" max="13574" width="3.84375" style="579" customWidth="1"/>
    <col min="13575" max="13575" width="2.84375" style="579" customWidth="1"/>
    <col min="13576" max="13576" width="20.84375" style="579" customWidth="1"/>
    <col min="13577" max="13577" width="2.84375" style="579" customWidth="1"/>
    <col min="13578" max="13824" width="9.84375" style="579"/>
    <col min="13825" max="13825" width="4.84375" style="579" customWidth="1"/>
    <col min="13826" max="13826" width="102" style="579" customWidth="1"/>
    <col min="13827" max="13827" width="4.84375" style="579" customWidth="1"/>
    <col min="13828" max="13828" width="1.84375" style="579" customWidth="1"/>
    <col min="13829" max="13829" width="68.84375" style="579" customWidth="1"/>
    <col min="13830" max="13830" width="3.84375" style="579" customWidth="1"/>
    <col min="13831" max="13831" width="2.84375" style="579" customWidth="1"/>
    <col min="13832" max="13832" width="20.84375" style="579" customWidth="1"/>
    <col min="13833" max="13833" width="2.84375" style="579" customWidth="1"/>
    <col min="13834" max="14080" width="9.84375" style="579"/>
    <col min="14081" max="14081" width="4.84375" style="579" customWidth="1"/>
    <col min="14082" max="14082" width="102" style="579" customWidth="1"/>
    <col min="14083" max="14083" width="4.84375" style="579" customWidth="1"/>
    <col min="14084" max="14084" width="1.84375" style="579" customWidth="1"/>
    <col min="14085" max="14085" width="68.84375" style="579" customWidth="1"/>
    <col min="14086" max="14086" width="3.84375" style="579" customWidth="1"/>
    <col min="14087" max="14087" width="2.84375" style="579" customWidth="1"/>
    <col min="14088" max="14088" width="20.84375" style="579" customWidth="1"/>
    <col min="14089" max="14089" width="2.84375" style="579" customWidth="1"/>
    <col min="14090" max="14336" width="9.84375" style="579"/>
    <col min="14337" max="14337" width="4.84375" style="579" customWidth="1"/>
    <col min="14338" max="14338" width="102" style="579" customWidth="1"/>
    <col min="14339" max="14339" width="4.84375" style="579" customWidth="1"/>
    <col min="14340" max="14340" width="1.84375" style="579" customWidth="1"/>
    <col min="14341" max="14341" width="68.84375" style="579" customWidth="1"/>
    <col min="14342" max="14342" width="3.84375" style="579" customWidth="1"/>
    <col min="14343" max="14343" width="2.84375" style="579" customWidth="1"/>
    <col min="14344" max="14344" width="20.84375" style="579" customWidth="1"/>
    <col min="14345" max="14345" width="2.84375" style="579" customWidth="1"/>
    <col min="14346" max="14592" width="9.84375" style="579"/>
    <col min="14593" max="14593" width="4.84375" style="579" customWidth="1"/>
    <col min="14594" max="14594" width="102" style="579" customWidth="1"/>
    <col min="14595" max="14595" width="4.84375" style="579" customWidth="1"/>
    <col min="14596" max="14596" width="1.84375" style="579" customWidth="1"/>
    <col min="14597" max="14597" width="68.84375" style="579" customWidth="1"/>
    <col min="14598" max="14598" width="3.84375" style="579" customWidth="1"/>
    <col min="14599" max="14599" width="2.84375" style="579" customWidth="1"/>
    <col min="14600" max="14600" width="20.84375" style="579" customWidth="1"/>
    <col min="14601" max="14601" width="2.84375" style="579" customWidth="1"/>
    <col min="14602" max="14848" width="9.84375" style="579"/>
    <col min="14849" max="14849" width="4.84375" style="579" customWidth="1"/>
    <col min="14850" max="14850" width="102" style="579" customWidth="1"/>
    <col min="14851" max="14851" width="4.84375" style="579" customWidth="1"/>
    <col min="14852" max="14852" width="1.84375" style="579" customWidth="1"/>
    <col min="14853" max="14853" width="68.84375" style="579" customWidth="1"/>
    <col min="14854" max="14854" width="3.84375" style="579" customWidth="1"/>
    <col min="14855" max="14855" width="2.84375" style="579" customWidth="1"/>
    <col min="14856" max="14856" width="20.84375" style="579" customWidth="1"/>
    <col min="14857" max="14857" width="2.84375" style="579" customWidth="1"/>
    <col min="14858" max="15104" width="9.84375" style="579"/>
    <col min="15105" max="15105" width="4.84375" style="579" customWidth="1"/>
    <col min="15106" max="15106" width="102" style="579" customWidth="1"/>
    <col min="15107" max="15107" width="4.84375" style="579" customWidth="1"/>
    <col min="15108" max="15108" width="1.84375" style="579" customWidth="1"/>
    <col min="15109" max="15109" width="68.84375" style="579" customWidth="1"/>
    <col min="15110" max="15110" width="3.84375" style="579" customWidth="1"/>
    <col min="15111" max="15111" width="2.84375" style="579" customWidth="1"/>
    <col min="15112" max="15112" width="20.84375" style="579" customWidth="1"/>
    <col min="15113" max="15113" width="2.84375" style="579" customWidth="1"/>
    <col min="15114" max="15360" width="9.84375" style="579"/>
    <col min="15361" max="15361" width="4.84375" style="579" customWidth="1"/>
    <col min="15362" max="15362" width="102" style="579" customWidth="1"/>
    <col min="15363" max="15363" width="4.84375" style="579" customWidth="1"/>
    <col min="15364" max="15364" width="1.84375" style="579" customWidth="1"/>
    <col min="15365" max="15365" width="68.84375" style="579" customWidth="1"/>
    <col min="15366" max="15366" width="3.84375" style="579" customWidth="1"/>
    <col min="15367" max="15367" width="2.84375" style="579" customWidth="1"/>
    <col min="15368" max="15368" width="20.84375" style="579" customWidth="1"/>
    <col min="15369" max="15369" width="2.84375" style="579" customWidth="1"/>
    <col min="15370" max="15616" width="9.84375" style="579"/>
    <col min="15617" max="15617" width="4.84375" style="579" customWidth="1"/>
    <col min="15618" max="15618" width="102" style="579" customWidth="1"/>
    <col min="15619" max="15619" width="4.84375" style="579" customWidth="1"/>
    <col min="15620" max="15620" width="1.84375" style="579" customWidth="1"/>
    <col min="15621" max="15621" width="68.84375" style="579" customWidth="1"/>
    <col min="15622" max="15622" width="3.84375" style="579" customWidth="1"/>
    <col min="15623" max="15623" width="2.84375" style="579" customWidth="1"/>
    <col min="15624" max="15624" width="20.84375" style="579" customWidth="1"/>
    <col min="15625" max="15625" width="2.84375" style="579" customWidth="1"/>
    <col min="15626" max="15872" width="9.84375" style="579"/>
    <col min="15873" max="15873" width="4.84375" style="579" customWidth="1"/>
    <col min="15874" max="15874" width="102" style="579" customWidth="1"/>
    <col min="15875" max="15875" width="4.84375" style="579" customWidth="1"/>
    <col min="15876" max="15876" width="1.84375" style="579" customWidth="1"/>
    <col min="15877" max="15877" width="68.84375" style="579" customWidth="1"/>
    <col min="15878" max="15878" width="3.84375" style="579" customWidth="1"/>
    <col min="15879" max="15879" width="2.84375" style="579" customWidth="1"/>
    <col min="15880" max="15880" width="20.84375" style="579" customWidth="1"/>
    <col min="15881" max="15881" width="2.84375" style="579" customWidth="1"/>
    <col min="15882" max="16128" width="9.84375" style="579"/>
    <col min="16129" max="16129" width="4.84375" style="579" customWidth="1"/>
    <col min="16130" max="16130" width="102" style="579" customWidth="1"/>
    <col min="16131" max="16131" width="4.84375" style="579" customWidth="1"/>
    <col min="16132" max="16132" width="1.84375" style="579" customWidth="1"/>
    <col min="16133" max="16133" width="68.84375" style="579" customWidth="1"/>
    <col min="16134" max="16134" width="3.84375" style="579" customWidth="1"/>
    <col min="16135" max="16135" width="2.84375" style="579" customWidth="1"/>
    <col min="16136" max="16136" width="20.84375" style="579" customWidth="1"/>
    <col min="16137" max="16137" width="2.84375" style="579" customWidth="1"/>
    <col min="16138" max="16384" width="9.84375" style="579"/>
  </cols>
  <sheetData>
    <row r="1" spans="1:27" ht="17" customHeight="1" thickBot="1">
      <c r="A1" s="568" t="str">
        <f>+CONAMEDATE2</f>
        <v>Annual Report of VERIZON NEW YORK INC.                                                 For the period ending DECEMBER 31, 2021</v>
      </c>
      <c r="B1" s="1286"/>
      <c r="C1" s="568" t="str">
        <f>+CONAMEDATE2</f>
        <v>Annual Report of VERIZON NEW YORK INC.                                                 For the period ending DECEMBER 31, 2021</v>
      </c>
      <c r="D1" s="1286"/>
      <c r="E1" s="1286"/>
      <c r="F1" s="568"/>
      <c r="G1" s="1286"/>
      <c r="H1" s="1286"/>
      <c r="I1" s="1286"/>
      <c r="J1" s="568"/>
      <c r="K1" s="808"/>
      <c r="L1" s="568"/>
      <c r="M1" s="568"/>
      <c r="N1" s="568"/>
      <c r="O1" s="568"/>
      <c r="P1" s="568"/>
      <c r="Q1" s="568"/>
      <c r="R1" s="568"/>
      <c r="S1" s="568"/>
      <c r="T1" s="568"/>
      <c r="U1" s="568"/>
      <c r="V1" s="568"/>
      <c r="W1" s="568"/>
      <c r="X1" s="568"/>
      <c r="Y1" s="568"/>
      <c r="Z1" s="568"/>
      <c r="AA1" s="1287"/>
    </row>
    <row r="2" spans="1:27" ht="17" customHeight="1">
      <c r="A2" s="1288" t="s">
        <v>716</v>
      </c>
      <c r="B2" s="1289"/>
      <c r="C2" s="1288"/>
      <c r="D2" s="1290"/>
      <c r="E2" s="1290"/>
      <c r="F2" s="1290"/>
      <c r="G2" s="1290"/>
      <c r="H2" s="1290"/>
      <c r="I2" s="1289"/>
      <c r="J2" s="568"/>
      <c r="K2" s="808"/>
      <c r="L2" s="568"/>
      <c r="M2" s="568"/>
      <c r="N2" s="568"/>
      <c r="O2" s="568"/>
      <c r="P2" s="568"/>
      <c r="Q2" s="568"/>
      <c r="R2" s="568"/>
      <c r="S2" s="568"/>
      <c r="T2" s="568"/>
      <c r="U2" s="568"/>
      <c r="V2" s="568"/>
      <c r="W2" s="568"/>
      <c r="X2" s="568"/>
      <c r="Y2" s="568"/>
      <c r="Z2" s="568"/>
      <c r="AA2" s="568"/>
    </row>
    <row r="3" spans="1:27" ht="17" customHeight="1">
      <c r="A3" s="958" t="s">
        <v>926</v>
      </c>
      <c r="B3" s="1291"/>
      <c r="C3" s="1292" t="s">
        <v>927</v>
      </c>
      <c r="D3" s="1293"/>
      <c r="E3" s="1293"/>
      <c r="F3" s="1293"/>
      <c r="G3" s="1293"/>
      <c r="H3" s="1293"/>
      <c r="I3" s="1291"/>
      <c r="J3" s="568"/>
      <c r="K3" s="808"/>
      <c r="L3" s="568"/>
      <c r="M3" s="568"/>
      <c r="N3" s="568"/>
      <c r="O3" s="568"/>
      <c r="P3" s="568"/>
      <c r="Q3" s="568"/>
      <c r="R3" s="568"/>
      <c r="S3" s="568"/>
      <c r="T3" s="568"/>
      <c r="U3" s="568"/>
      <c r="V3" s="568"/>
      <c r="W3" s="568"/>
      <c r="X3" s="568"/>
      <c r="Y3" s="568"/>
      <c r="Z3" s="568"/>
      <c r="AA3" s="568"/>
    </row>
    <row r="4" spans="1:27" ht="17" customHeight="1">
      <c r="A4" s="578"/>
      <c r="B4" s="645" t="s">
        <v>2966</v>
      </c>
      <c r="C4" s="578"/>
      <c r="D4" s="568"/>
      <c r="E4" s="1294" t="s">
        <v>2966</v>
      </c>
      <c r="F4" s="568"/>
      <c r="G4" s="568"/>
      <c r="H4" s="568"/>
      <c r="I4" s="580"/>
      <c r="J4" s="568"/>
      <c r="K4" s="808"/>
      <c r="L4" s="568"/>
      <c r="M4" s="568"/>
      <c r="N4" s="568"/>
      <c r="O4" s="568"/>
      <c r="P4" s="568"/>
      <c r="Q4" s="568"/>
      <c r="R4" s="568"/>
      <c r="S4" s="568"/>
      <c r="T4" s="568"/>
      <c r="U4" s="568"/>
      <c r="V4" s="568"/>
      <c r="W4" s="568"/>
      <c r="X4" s="568"/>
      <c r="Y4" s="568"/>
      <c r="Z4" s="568"/>
      <c r="AA4" s="568"/>
    </row>
    <row r="5" spans="1:27" ht="17" customHeight="1">
      <c r="A5" s="1295" t="s">
        <v>1998</v>
      </c>
      <c r="B5" s="1296" t="s">
        <v>928</v>
      </c>
      <c r="C5" s="1297"/>
      <c r="D5" s="1221"/>
      <c r="E5" s="636" t="s">
        <v>716</v>
      </c>
      <c r="F5" s="637"/>
      <c r="G5" s="636"/>
      <c r="H5" s="636"/>
      <c r="I5" s="639"/>
      <c r="J5" s="568"/>
      <c r="K5" s="808"/>
      <c r="L5" s="568"/>
      <c r="M5" s="568"/>
      <c r="N5" s="568"/>
      <c r="O5" s="568"/>
      <c r="P5" s="568"/>
      <c r="Q5" s="568"/>
      <c r="R5" s="568"/>
      <c r="S5" s="568"/>
      <c r="T5" s="568"/>
      <c r="U5" s="568"/>
      <c r="V5" s="568"/>
      <c r="W5" s="568"/>
      <c r="X5" s="568"/>
      <c r="Y5" s="568"/>
      <c r="Z5" s="568"/>
      <c r="AA5" s="568"/>
    </row>
    <row r="6" spans="1:27" ht="17" customHeight="1">
      <c r="A6" s="578"/>
      <c r="B6" s="1296" t="s">
        <v>929</v>
      </c>
      <c r="C6" s="578"/>
      <c r="D6" s="1229"/>
      <c r="E6" s="568"/>
      <c r="F6" s="641"/>
      <c r="G6" s="568"/>
      <c r="H6" s="1294" t="s">
        <v>262</v>
      </c>
      <c r="I6" s="580"/>
      <c r="J6" s="568"/>
      <c r="K6" s="808"/>
      <c r="L6" s="568"/>
      <c r="M6" s="568"/>
      <c r="N6" s="568"/>
      <c r="O6" s="568"/>
      <c r="P6" s="568"/>
      <c r="Q6" s="568"/>
      <c r="R6" s="568"/>
      <c r="S6" s="568"/>
      <c r="T6" s="568"/>
      <c r="U6" s="568"/>
      <c r="V6" s="568"/>
      <c r="W6" s="568"/>
      <c r="X6" s="568"/>
      <c r="Y6" s="568"/>
      <c r="Z6" s="568"/>
      <c r="AA6" s="568"/>
    </row>
    <row r="7" spans="1:27" ht="17" customHeight="1">
      <c r="A7" s="578"/>
      <c r="B7" s="1296" t="s">
        <v>930</v>
      </c>
      <c r="C7" s="1295" t="s">
        <v>35</v>
      </c>
      <c r="D7" s="1229"/>
      <c r="E7" s="1294" t="s">
        <v>549</v>
      </c>
      <c r="F7" s="641"/>
      <c r="G7" s="568"/>
      <c r="H7" s="1294" t="s">
        <v>52</v>
      </c>
      <c r="I7" s="580"/>
      <c r="J7" s="568"/>
      <c r="K7" s="808"/>
      <c r="L7" s="568"/>
      <c r="M7" s="568"/>
      <c r="N7" s="568"/>
      <c r="O7" s="568"/>
      <c r="P7" s="568"/>
      <c r="Q7" s="568"/>
      <c r="R7" s="568"/>
      <c r="S7" s="568"/>
      <c r="T7" s="568"/>
      <c r="U7" s="568"/>
      <c r="V7" s="568"/>
      <c r="W7" s="568"/>
      <c r="X7" s="568"/>
      <c r="Y7" s="568"/>
      <c r="Z7" s="568"/>
      <c r="AA7" s="568"/>
    </row>
    <row r="8" spans="1:27" ht="17" customHeight="1">
      <c r="A8" s="1295" t="s">
        <v>2012</v>
      </c>
      <c r="B8" s="1296" t="s">
        <v>931</v>
      </c>
      <c r="C8" s="1295" t="s">
        <v>47</v>
      </c>
      <c r="D8" s="1229"/>
      <c r="E8" s="1294" t="s">
        <v>462</v>
      </c>
      <c r="F8" s="641"/>
      <c r="G8" s="568"/>
      <c r="H8" s="1294" t="s">
        <v>463</v>
      </c>
      <c r="I8" s="580"/>
      <c r="J8" s="568"/>
      <c r="K8" s="808"/>
      <c r="L8" s="568"/>
      <c r="M8" s="568"/>
      <c r="N8" s="568"/>
      <c r="O8" s="568"/>
      <c r="P8" s="568"/>
      <c r="Q8" s="568"/>
      <c r="R8" s="568"/>
      <c r="S8" s="568"/>
      <c r="T8" s="568"/>
      <c r="U8" s="568"/>
      <c r="V8" s="568"/>
      <c r="W8" s="568"/>
      <c r="X8" s="568"/>
      <c r="Y8" s="568"/>
      <c r="Z8" s="568"/>
      <c r="AA8" s="568"/>
    </row>
    <row r="9" spans="1:27" ht="17" customHeight="1">
      <c r="A9" s="578"/>
      <c r="B9" s="1296" t="s">
        <v>932</v>
      </c>
      <c r="C9" s="1298"/>
      <c r="D9" s="1299"/>
      <c r="E9" s="1300"/>
      <c r="F9" s="1301"/>
      <c r="G9" s="1300"/>
      <c r="H9" s="1300"/>
      <c r="I9" s="1302"/>
      <c r="J9" s="568"/>
      <c r="K9" s="808"/>
      <c r="L9" s="568"/>
      <c r="M9" s="568"/>
      <c r="N9" s="568"/>
      <c r="O9" s="568"/>
      <c r="P9" s="568"/>
      <c r="Q9" s="568"/>
      <c r="R9" s="568"/>
      <c r="S9" s="568"/>
      <c r="T9" s="568"/>
      <c r="U9" s="568"/>
      <c r="V9" s="568"/>
      <c r="W9" s="568"/>
      <c r="X9" s="568"/>
      <c r="Y9" s="568"/>
      <c r="Z9" s="568"/>
      <c r="AA9" s="568"/>
    </row>
    <row r="10" spans="1:27" ht="17" customHeight="1">
      <c r="A10" s="578"/>
      <c r="B10" s="1296" t="s">
        <v>933</v>
      </c>
      <c r="C10" s="578"/>
      <c r="D10" s="1229"/>
      <c r="E10" s="1303" t="s">
        <v>934</v>
      </c>
      <c r="F10" s="1304"/>
      <c r="G10" s="568"/>
      <c r="H10" s="568"/>
      <c r="I10" s="580"/>
      <c r="J10" s="568"/>
      <c r="K10" s="568"/>
      <c r="L10" s="568"/>
      <c r="M10" s="568"/>
      <c r="N10" s="568"/>
      <c r="O10" s="568"/>
      <c r="P10" s="568"/>
      <c r="Q10" s="568"/>
      <c r="R10" s="568"/>
      <c r="S10" s="568"/>
      <c r="T10" s="568"/>
      <c r="U10" s="568"/>
      <c r="V10" s="568"/>
      <c r="W10" s="568"/>
      <c r="X10" s="568"/>
      <c r="Y10" s="568"/>
    </row>
    <row r="11" spans="1:27" ht="17" customHeight="1">
      <c r="A11" s="1295" t="s">
        <v>1360</v>
      </c>
      <c r="B11" s="1296" t="s">
        <v>0</v>
      </c>
      <c r="C11" s="1295" t="s">
        <v>466</v>
      </c>
      <c r="D11" s="1229"/>
      <c r="E11" s="568" t="s">
        <v>1</v>
      </c>
      <c r="F11" s="641"/>
      <c r="G11" s="1305" t="s">
        <v>1876</v>
      </c>
      <c r="H11" s="1017">
        <v>17308124000</v>
      </c>
      <c r="I11" s="580"/>
      <c r="J11" s="568"/>
      <c r="K11" s="568"/>
      <c r="L11" s="568"/>
      <c r="M11" s="568"/>
      <c r="N11" s="568"/>
      <c r="O11" s="568"/>
      <c r="P11" s="568"/>
      <c r="Q11" s="568"/>
      <c r="R11" s="568"/>
      <c r="S11" s="568"/>
      <c r="T11" s="568"/>
      <c r="U11" s="568"/>
      <c r="V11" s="568"/>
      <c r="W11" s="568"/>
      <c r="X11" s="568"/>
      <c r="Y11" s="568"/>
    </row>
    <row r="12" spans="1:27" ht="17" customHeight="1">
      <c r="A12" s="578"/>
      <c r="B12" s="1296" t="s">
        <v>2</v>
      </c>
      <c r="C12" s="1295" t="s">
        <v>955</v>
      </c>
      <c r="D12" s="1229"/>
      <c r="E12" s="568" t="s">
        <v>3</v>
      </c>
      <c r="F12" s="641"/>
      <c r="G12" s="1305" t="s">
        <v>1876</v>
      </c>
      <c r="H12" s="1017">
        <v>17369992000</v>
      </c>
      <c r="I12" s="580"/>
      <c r="J12" s="568"/>
      <c r="K12" s="568"/>
      <c r="L12" s="568"/>
      <c r="M12" s="568"/>
      <c r="N12" s="568"/>
      <c r="O12" s="568"/>
      <c r="P12" s="568"/>
      <c r="Q12" s="568"/>
      <c r="R12" s="568"/>
      <c r="S12" s="568"/>
      <c r="T12" s="568"/>
      <c r="U12" s="568"/>
      <c r="V12" s="568"/>
      <c r="W12" s="568"/>
      <c r="X12" s="568"/>
      <c r="Y12" s="568"/>
    </row>
    <row r="13" spans="1:27" ht="17" customHeight="1">
      <c r="A13" s="1295" t="s">
        <v>1380</v>
      </c>
      <c r="B13" s="1296" t="s">
        <v>4</v>
      </c>
      <c r="C13" s="1295" t="s">
        <v>1195</v>
      </c>
      <c r="D13" s="1229"/>
      <c r="E13" s="807" t="s">
        <v>5</v>
      </c>
      <c r="F13" s="1306"/>
      <c r="G13" s="1305" t="s">
        <v>1876</v>
      </c>
      <c r="H13" s="1017">
        <v>16051076000</v>
      </c>
      <c r="I13" s="580"/>
      <c r="J13" s="568"/>
      <c r="K13" s="568"/>
      <c r="L13" s="568"/>
      <c r="M13" s="568"/>
      <c r="N13" s="568"/>
      <c r="O13" s="568"/>
      <c r="P13" s="568"/>
      <c r="Q13" s="568"/>
      <c r="R13" s="568"/>
      <c r="S13" s="568"/>
      <c r="T13" s="568"/>
      <c r="U13" s="568"/>
      <c r="V13" s="568"/>
      <c r="W13" s="568"/>
      <c r="X13" s="568"/>
      <c r="Y13" s="568"/>
    </row>
    <row r="14" spans="1:27" ht="17" customHeight="1">
      <c r="A14" s="578" t="s">
        <v>716</v>
      </c>
      <c r="B14" s="1296" t="s">
        <v>6</v>
      </c>
      <c r="C14" s="1295" t="s">
        <v>70</v>
      </c>
      <c r="D14" s="1229"/>
      <c r="E14" s="568" t="s">
        <v>7</v>
      </c>
      <c r="F14" s="641"/>
      <c r="G14" s="1305" t="s">
        <v>1876</v>
      </c>
      <c r="H14" s="1017">
        <v>0</v>
      </c>
      <c r="I14" s="580"/>
      <c r="J14" s="568"/>
      <c r="K14" s="568"/>
      <c r="L14" s="568"/>
      <c r="M14" s="568"/>
      <c r="N14" s="568"/>
      <c r="O14" s="568"/>
      <c r="P14" s="568"/>
      <c r="Q14" s="568"/>
      <c r="R14" s="568"/>
      <c r="S14" s="568"/>
      <c r="T14" s="568"/>
      <c r="U14" s="568"/>
      <c r="V14" s="568"/>
      <c r="W14" s="568"/>
      <c r="X14" s="568"/>
      <c r="Y14" s="568"/>
    </row>
    <row r="15" spans="1:27" ht="17" customHeight="1">
      <c r="A15" s="1295" t="s">
        <v>1405</v>
      </c>
      <c r="B15" s="1296" t="s">
        <v>8</v>
      </c>
      <c r="C15" s="1295" t="s">
        <v>71</v>
      </c>
      <c r="D15" s="1229"/>
      <c r="E15" s="568" t="s">
        <v>9</v>
      </c>
      <c r="F15" s="641"/>
      <c r="G15" s="1305" t="s">
        <v>1876</v>
      </c>
      <c r="H15" s="1017">
        <v>462685000</v>
      </c>
      <c r="I15" s="580"/>
      <c r="J15" s="568"/>
      <c r="K15" s="568"/>
      <c r="L15" s="568"/>
      <c r="M15" s="568"/>
      <c r="N15" s="568"/>
      <c r="O15" s="568"/>
      <c r="P15" s="568"/>
      <c r="Q15" s="568"/>
      <c r="R15" s="568"/>
      <c r="S15" s="568"/>
      <c r="T15" s="568"/>
      <c r="U15" s="568"/>
      <c r="V15" s="568"/>
      <c r="W15" s="568"/>
      <c r="X15" s="568"/>
      <c r="Y15" s="568"/>
    </row>
    <row r="16" spans="1:27" ht="17" customHeight="1">
      <c r="A16" s="1295" t="s">
        <v>1408</v>
      </c>
      <c r="B16" s="1296" t="s">
        <v>10</v>
      </c>
      <c r="C16" s="1295" t="s">
        <v>474</v>
      </c>
      <c r="D16" s="1229"/>
      <c r="E16" s="126" t="s">
        <v>3630</v>
      </c>
      <c r="F16" s="641"/>
      <c r="G16" s="1305" t="s">
        <v>1876</v>
      </c>
      <c r="H16" s="1017">
        <v>0</v>
      </c>
      <c r="I16" s="580"/>
      <c r="J16" s="568"/>
      <c r="K16" s="568"/>
      <c r="L16" s="568"/>
      <c r="M16" s="568"/>
      <c r="N16" s="568"/>
      <c r="O16" s="568"/>
      <c r="P16" s="568"/>
      <c r="Q16" s="568"/>
      <c r="R16" s="568"/>
      <c r="S16" s="568"/>
      <c r="T16" s="568"/>
      <c r="U16" s="568"/>
      <c r="V16" s="568"/>
      <c r="W16" s="568"/>
      <c r="X16" s="568"/>
      <c r="Y16" s="568"/>
    </row>
    <row r="17" spans="1:25" ht="17" customHeight="1">
      <c r="A17" s="1295" t="s">
        <v>2019</v>
      </c>
      <c r="B17" s="1296" t="s">
        <v>12</v>
      </c>
      <c r="C17" s="1295" t="s">
        <v>477</v>
      </c>
      <c r="D17" s="1229"/>
      <c r="E17" s="568" t="s">
        <v>13</v>
      </c>
      <c r="F17" s="641"/>
      <c r="G17" s="568"/>
      <c r="H17" s="1307">
        <v>44197</v>
      </c>
      <c r="I17" s="580"/>
      <c r="J17" s="568"/>
      <c r="K17" s="568"/>
      <c r="L17" s="568"/>
      <c r="M17" s="568"/>
      <c r="N17" s="568"/>
      <c r="O17" s="568"/>
      <c r="P17" s="568"/>
      <c r="Q17" s="568"/>
      <c r="R17" s="568"/>
      <c r="S17" s="568"/>
      <c r="T17" s="568"/>
      <c r="U17" s="568"/>
      <c r="V17" s="568"/>
      <c r="W17" s="568"/>
      <c r="X17" s="568"/>
      <c r="Y17" s="568"/>
    </row>
    <row r="18" spans="1:25" ht="17" customHeight="1">
      <c r="A18" s="578"/>
      <c r="B18" s="1296" t="s">
        <v>14</v>
      </c>
      <c r="C18" s="1295" t="s">
        <v>2204</v>
      </c>
      <c r="D18" s="1229"/>
      <c r="E18" s="568" t="s">
        <v>15</v>
      </c>
      <c r="F18" s="641"/>
      <c r="G18" s="568"/>
      <c r="H18" s="1308">
        <v>2.69E-2</v>
      </c>
      <c r="I18" s="580" t="s">
        <v>2249</v>
      </c>
      <c r="J18" s="568"/>
      <c r="K18" s="568"/>
      <c r="L18" s="568"/>
      <c r="M18" s="568"/>
      <c r="N18" s="568"/>
      <c r="O18" s="568"/>
      <c r="P18" s="568"/>
      <c r="Q18" s="568"/>
      <c r="R18" s="568"/>
      <c r="S18" s="568"/>
      <c r="T18" s="568"/>
      <c r="U18" s="568"/>
      <c r="V18" s="568"/>
      <c r="W18" s="568"/>
      <c r="X18" s="568"/>
      <c r="Y18" s="568"/>
    </row>
    <row r="19" spans="1:25" ht="17" customHeight="1">
      <c r="A19" s="1295" t="s">
        <v>1357</v>
      </c>
      <c r="B19" s="1296" t="s">
        <v>16</v>
      </c>
      <c r="C19" s="1295" t="s">
        <v>335</v>
      </c>
      <c r="D19" s="1229"/>
      <c r="E19" s="568" t="s">
        <v>3616</v>
      </c>
      <c r="F19" s="641"/>
      <c r="G19" s="568"/>
      <c r="H19" s="1308">
        <v>6.5000000000000002E-2</v>
      </c>
      <c r="I19" s="580" t="s">
        <v>2249</v>
      </c>
      <c r="J19" s="568"/>
      <c r="K19" s="568"/>
      <c r="L19" s="568"/>
      <c r="M19" s="568"/>
      <c r="N19" s="568"/>
      <c r="O19" s="568"/>
      <c r="P19" s="568"/>
      <c r="Q19" s="568"/>
      <c r="R19" s="568"/>
      <c r="S19" s="568"/>
      <c r="T19" s="568"/>
      <c r="U19" s="568"/>
      <c r="V19" s="568"/>
      <c r="W19" s="568"/>
      <c r="X19" s="568"/>
      <c r="Y19" s="568"/>
    </row>
    <row r="20" spans="1:25" ht="17" customHeight="1">
      <c r="A20" s="578" t="s">
        <v>716</v>
      </c>
      <c r="B20" s="1296" t="s">
        <v>17</v>
      </c>
      <c r="C20" s="1295" t="s">
        <v>72</v>
      </c>
      <c r="D20" s="1229"/>
      <c r="E20" s="568" t="s">
        <v>18</v>
      </c>
      <c r="F20" s="641"/>
      <c r="G20" s="568"/>
      <c r="H20" s="1309" t="s">
        <v>3017</v>
      </c>
      <c r="I20" s="580" t="s">
        <v>2249</v>
      </c>
      <c r="J20" s="568"/>
      <c r="K20" s="568"/>
      <c r="L20" s="568"/>
      <c r="M20" s="568"/>
      <c r="N20" s="568"/>
      <c r="O20" s="568"/>
      <c r="P20" s="568"/>
      <c r="Q20" s="568"/>
      <c r="R20" s="568"/>
      <c r="S20" s="568"/>
      <c r="T20" s="568"/>
      <c r="U20" s="568"/>
      <c r="V20" s="568"/>
      <c r="W20" s="568"/>
      <c r="X20" s="568"/>
      <c r="Y20" s="568"/>
    </row>
    <row r="21" spans="1:25" ht="17" customHeight="1">
      <c r="A21" s="1295" t="s">
        <v>1378</v>
      </c>
      <c r="B21" s="1296" t="s">
        <v>19</v>
      </c>
      <c r="C21" s="578"/>
      <c r="D21" s="1229"/>
      <c r="E21" s="1294" t="s">
        <v>20</v>
      </c>
      <c r="F21" s="641"/>
      <c r="G21" s="568"/>
      <c r="H21" s="568"/>
      <c r="I21" s="580"/>
      <c r="J21" s="568"/>
      <c r="K21" s="568"/>
      <c r="L21" s="568"/>
      <c r="M21" s="568"/>
      <c r="N21" s="568"/>
      <c r="O21" s="568"/>
      <c r="P21" s="568"/>
      <c r="Q21" s="568"/>
      <c r="R21" s="568"/>
      <c r="S21" s="568"/>
      <c r="T21" s="568"/>
      <c r="U21" s="568"/>
      <c r="V21" s="568"/>
      <c r="W21" s="568"/>
      <c r="X21" s="568"/>
      <c r="Y21" s="568"/>
    </row>
    <row r="22" spans="1:25" ht="17" customHeight="1">
      <c r="A22" s="578"/>
      <c r="B22" s="1296" t="s">
        <v>21</v>
      </c>
      <c r="C22" s="1295" t="s">
        <v>73</v>
      </c>
      <c r="D22" s="1229"/>
      <c r="E22" s="568" t="s">
        <v>22</v>
      </c>
      <c r="F22" s="641"/>
      <c r="G22" s="1305" t="s">
        <v>1876</v>
      </c>
      <c r="H22" s="1284">
        <v>282249000</v>
      </c>
      <c r="I22" s="580"/>
      <c r="J22" s="568"/>
      <c r="K22" s="568"/>
      <c r="L22" s="568"/>
      <c r="M22" s="568"/>
      <c r="N22" s="568"/>
      <c r="O22" s="568"/>
      <c r="P22" s="568"/>
      <c r="Q22" s="568"/>
      <c r="R22" s="568"/>
      <c r="S22" s="568"/>
      <c r="T22" s="568"/>
      <c r="U22" s="568"/>
      <c r="V22" s="568"/>
      <c r="W22" s="568"/>
      <c r="X22" s="568"/>
      <c r="Y22" s="568"/>
    </row>
    <row r="23" spans="1:25" ht="17" customHeight="1">
      <c r="A23" s="1295" t="s">
        <v>1395</v>
      </c>
      <c r="B23" s="1296" t="s">
        <v>1617</v>
      </c>
      <c r="C23" s="1295" t="s">
        <v>74</v>
      </c>
      <c r="D23" s="1229"/>
      <c r="E23" s="568" t="s">
        <v>1618</v>
      </c>
      <c r="F23" s="641"/>
      <c r="G23" s="568"/>
      <c r="H23" s="1284">
        <v>328165000</v>
      </c>
      <c r="I23" s="580"/>
      <c r="J23" s="568"/>
      <c r="K23" s="568"/>
      <c r="L23" s="568"/>
      <c r="M23" s="568"/>
      <c r="N23" s="568"/>
      <c r="O23" s="568"/>
      <c r="P23" s="568"/>
      <c r="Q23" s="568"/>
      <c r="R23" s="568"/>
      <c r="S23" s="568"/>
      <c r="T23" s="568"/>
      <c r="U23" s="568"/>
      <c r="V23" s="568"/>
      <c r="W23" s="568"/>
      <c r="X23" s="568"/>
      <c r="Y23" s="568"/>
    </row>
    <row r="24" spans="1:25" ht="17" customHeight="1">
      <c r="A24" s="578"/>
      <c r="B24" s="1296" t="s">
        <v>1619</v>
      </c>
      <c r="C24" s="1295" t="s">
        <v>75</v>
      </c>
      <c r="D24" s="1229"/>
      <c r="E24" s="568" t="s">
        <v>1620</v>
      </c>
      <c r="F24" s="641"/>
      <c r="G24" s="568"/>
      <c r="H24" s="1284">
        <v>1634321000</v>
      </c>
      <c r="I24" s="580"/>
      <c r="J24" s="568"/>
      <c r="K24" s="568"/>
      <c r="L24" s="568"/>
      <c r="M24" s="568"/>
      <c r="N24" s="568"/>
      <c r="O24" s="568"/>
      <c r="P24" s="568"/>
      <c r="Q24" s="568"/>
      <c r="R24" s="568"/>
      <c r="S24" s="568"/>
      <c r="T24" s="568"/>
      <c r="U24" s="568"/>
      <c r="V24" s="568"/>
      <c r="W24" s="568"/>
      <c r="X24" s="568"/>
      <c r="Y24" s="568"/>
    </row>
    <row r="25" spans="1:25" ht="17" customHeight="1">
      <c r="A25" s="1295" t="s">
        <v>1406</v>
      </c>
      <c r="B25" s="1296" t="s">
        <v>1621</v>
      </c>
      <c r="C25" s="1295" t="s">
        <v>76</v>
      </c>
      <c r="D25" s="1229"/>
      <c r="E25" s="126" t="s">
        <v>3018</v>
      </c>
      <c r="F25" s="641"/>
      <c r="G25" s="568"/>
      <c r="H25" s="1284">
        <v>-2619854000</v>
      </c>
      <c r="I25" s="580"/>
      <c r="J25" s="568"/>
      <c r="K25" s="568"/>
      <c r="L25" s="568"/>
      <c r="M25" s="568"/>
      <c r="N25" s="568"/>
      <c r="O25" s="568"/>
      <c r="P25" s="568"/>
      <c r="Q25" s="568"/>
      <c r="R25" s="568"/>
      <c r="S25" s="568"/>
      <c r="T25" s="568"/>
      <c r="U25" s="568"/>
      <c r="V25" s="568"/>
      <c r="W25" s="568"/>
      <c r="X25" s="568"/>
      <c r="Y25" s="568"/>
    </row>
    <row r="26" spans="1:25" ht="17" customHeight="1">
      <c r="A26" s="578"/>
      <c r="B26" s="1296" t="s">
        <v>1623</v>
      </c>
      <c r="C26" s="1295" t="s">
        <v>77</v>
      </c>
      <c r="D26" s="1229"/>
      <c r="E26" s="126" t="s">
        <v>1624</v>
      </c>
      <c r="F26" s="641"/>
      <c r="G26" s="568"/>
      <c r="H26" s="1284">
        <v>0</v>
      </c>
      <c r="I26" s="580"/>
      <c r="J26" s="568"/>
      <c r="K26" s="568"/>
      <c r="L26" s="568"/>
      <c r="M26" s="568"/>
      <c r="N26" s="568"/>
      <c r="O26" s="568"/>
      <c r="P26" s="568"/>
      <c r="Q26" s="568"/>
      <c r="R26" s="568"/>
      <c r="S26" s="568"/>
      <c r="T26" s="568"/>
      <c r="U26" s="568"/>
      <c r="V26" s="568"/>
      <c r="W26" s="568"/>
      <c r="X26" s="568"/>
      <c r="Y26" s="568"/>
    </row>
    <row r="27" spans="1:25" ht="17" customHeight="1">
      <c r="A27" s="1295" t="s">
        <v>1410</v>
      </c>
      <c r="B27" s="1296" t="s">
        <v>1625</v>
      </c>
      <c r="C27" s="1295" t="s">
        <v>78</v>
      </c>
      <c r="D27" s="1229"/>
      <c r="E27" s="126" t="s">
        <v>1626</v>
      </c>
      <c r="F27" s="641"/>
      <c r="G27" s="568"/>
      <c r="H27" s="1284">
        <v>60842000</v>
      </c>
      <c r="I27" s="580"/>
      <c r="J27" s="568"/>
      <c r="K27" s="568"/>
      <c r="L27" s="568"/>
      <c r="M27" s="568"/>
      <c r="N27" s="568"/>
      <c r="O27" s="568"/>
      <c r="P27" s="568"/>
      <c r="Q27" s="568"/>
      <c r="R27" s="568"/>
      <c r="S27" s="568"/>
      <c r="T27" s="568"/>
      <c r="U27" s="568"/>
      <c r="V27" s="568"/>
      <c r="W27" s="568"/>
      <c r="X27" s="568"/>
      <c r="Y27" s="568"/>
    </row>
    <row r="28" spans="1:25" ht="17" customHeight="1">
      <c r="A28" s="1295" t="s">
        <v>1627</v>
      </c>
      <c r="B28" s="1296" t="s">
        <v>1628</v>
      </c>
      <c r="C28" s="1295" t="s">
        <v>79</v>
      </c>
      <c r="D28" s="1229"/>
      <c r="E28" s="126" t="s">
        <v>3019</v>
      </c>
      <c r="F28" s="641"/>
      <c r="G28" s="568" t="s">
        <v>716</v>
      </c>
      <c r="H28" s="1310">
        <v>-1094589000</v>
      </c>
      <c r="I28" s="580"/>
      <c r="J28" s="568"/>
      <c r="K28" s="568"/>
      <c r="L28" s="568"/>
      <c r="M28" s="568"/>
      <c r="N28" s="568"/>
      <c r="O28" s="568"/>
      <c r="P28" s="568"/>
      <c r="Q28" s="568"/>
      <c r="R28" s="568"/>
      <c r="S28" s="568"/>
      <c r="T28" s="568"/>
      <c r="U28" s="568"/>
      <c r="V28" s="568"/>
      <c r="W28" s="568"/>
      <c r="X28" s="568"/>
      <c r="Y28" s="568"/>
    </row>
    <row r="29" spans="1:25" ht="17" customHeight="1">
      <c r="A29" s="578"/>
      <c r="B29" s="571"/>
      <c r="C29" s="1295" t="s">
        <v>80</v>
      </c>
      <c r="D29" s="1229"/>
      <c r="E29" s="1824" t="s">
        <v>3628</v>
      </c>
      <c r="F29" s="641"/>
      <c r="G29" s="1305" t="s">
        <v>1876</v>
      </c>
      <c r="H29" s="1777">
        <v>-1402645000</v>
      </c>
      <c r="I29" s="580"/>
      <c r="J29" s="568"/>
      <c r="K29" s="568"/>
      <c r="L29" s="568"/>
      <c r="M29" s="568"/>
      <c r="N29" s="568"/>
      <c r="O29" s="568"/>
      <c r="P29" s="568"/>
      <c r="Q29" s="568"/>
      <c r="R29" s="568"/>
      <c r="S29" s="568"/>
      <c r="T29" s="568"/>
      <c r="U29" s="568"/>
      <c r="V29" s="568"/>
      <c r="W29" s="568"/>
      <c r="X29" s="568"/>
      <c r="Y29" s="568"/>
    </row>
    <row r="30" spans="1:25" ht="17" customHeight="1">
      <c r="A30" s="1297"/>
      <c r="B30" s="639"/>
      <c r="C30" s="1295" t="s">
        <v>81</v>
      </c>
      <c r="D30" s="1229"/>
      <c r="E30" s="568" t="s">
        <v>1630</v>
      </c>
      <c r="F30" s="641"/>
      <c r="G30" s="568"/>
      <c r="H30" s="1284">
        <v>27329</v>
      </c>
      <c r="I30" s="580"/>
      <c r="J30" s="568"/>
      <c r="K30" s="568"/>
      <c r="L30" s="568"/>
      <c r="M30" s="568"/>
      <c r="N30" s="568"/>
      <c r="O30" s="568"/>
      <c r="P30" s="568"/>
      <c r="Q30" s="568"/>
      <c r="R30" s="568"/>
      <c r="S30" s="568"/>
      <c r="T30" s="568"/>
      <c r="U30" s="568"/>
      <c r="V30" s="568"/>
      <c r="W30" s="568"/>
      <c r="X30" s="568"/>
      <c r="Y30" s="568"/>
    </row>
    <row r="31" spans="1:25" ht="17" customHeight="1">
      <c r="A31" s="578"/>
      <c r="B31" s="1296" t="s">
        <v>1631</v>
      </c>
      <c r="C31" s="1295" t="s">
        <v>82</v>
      </c>
      <c r="D31" s="1229"/>
      <c r="E31" s="568" t="s">
        <v>1632</v>
      </c>
      <c r="F31" s="641"/>
      <c r="G31" s="568"/>
      <c r="H31" s="1284">
        <v>83797</v>
      </c>
      <c r="I31" s="580"/>
      <c r="J31" s="568"/>
      <c r="K31" s="568"/>
      <c r="L31" s="568"/>
      <c r="M31" s="568"/>
      <c r="N31" s="568"/>
      <c r="O31" s="568"/>
      <c r="P31" s="568"/>
      <c r="Q31" s="568"/>
      <c r="R31" s="568"/>
      <c r="S31" s="568"/>
      <c r="T31" s="568"/>
      <c r="U31" s="568"/>
      <c r="V31" s="568"/>
      <c r="W31" s="568"/>
      <c r="X31" s="568"/>
      <c r="Y31" s="568"/>
    </row>
    <row r="32" spans="1:25" ht="17" customHeight="1">
      <c r="A32" s="578"/>
      <c r="B32" s="1296" t="s">
        <v>1633</v>
      </c>
      <c r="C32" s="1295" t="s">
        <v>83</v>
      </c>
      <c r="D32" s="1229"/>
      <c r="E32" s="568" t="s">
        <v>1634</v>
      </c>
      <c r="F32" s="641"/>
      <c r="G32" s="568"/>
      <c r="H32" s="1284">
        <v>16847</v>
      </c>
      <c r="I32" s="580"/>
      <c r="J32" s="568"/>
      <c r="K32" s="568"/>
      <c r="L32" s="568"/>
      <c r="M32" s="568"/>
      <c r="N32" s="568"/>
      <c r="O32" s="568"/>
      <c r="P32" s="568"/>
      <c r="Q32" s="568"/>
      <c r="R32" s="568"/>
      <c r="S32" s="568"/>
      <c r="T32" s="568"/>
      <c r="U32" s="568"/>
      <c r="V32" s="568"/>
      <c r="W32" s="568"/>
      <c r="X32" s="568"/>
      <c r="Y32" s="568"/>
    </row>
    <row r="33" spans="1:25" ht="17" customHeight="1">
      <c r="A33" s="578"/>
      <c r="B33" s="1296" t="s">
        <v>1635</v>
      </c>
      <c r="C33" s="578"/>
      <c r="D33" s="1229"/>
      <c r="E33" s="1303" t="s">
        <v>1636</v>
      </c>
      <c r="F33" s="1304"/>
      <c r="G33" s="568"/>
      <c r="H33" s="568"/>
      <c r="I33" s="580"/>
      <c r="J33" s="568"/>
      <c r="K33" s="568"/>
      <c r="L33" s="568"/>
      <c r="M33" s="568"/>
      <c r="N33" s="568"/>
      <c r="O33" s="568"/>
      <c r="P33" s="568"/>
      <c r="Q33" s="568"/>
      <c r="R33" s="568"/>
      <c r="S33" s="568"/>
      <c r="T33" s="568"/>
      <c r="U33" s="568"/>
      <c r="V33" s="568"/>
      <c r="W33" s="568"/>
      <c r="X33" s="568"/>
      <c r="Y33" s="568"/>
    </row>
    <row r="34" spans="1:25" ht="17" customHeight="1">
      <c r="A34" s="1311"/>
      <c r="B34" s="1285"/>
      <c r="C34" s="1295" t="s">
        <v>84</v>
      </c>
      <c r="D34" s="1229"/>
      <c r="E34" s="126" t="s">
        <v>3631</v>
      </c>
      <c r="F34" s="641"/>
      <c r="G34" s="1305" t="s">
        <v>1876</v>
      </c>
      <c r="H34" s="1284">
        <v>345054578000</v>
      </c>
      <c r="I34" s="580"/>
      <c r="J34" s="568"/>
      <c r="K34" s="568"/>
      <c r="L34" s="568"/>
      <c r="M34" s="568"/>
      <c r="N34" s="568"/>
      <c r="O34" s="568"/>
      <c r="P34" s="568"/>
      <c r="Q34" s="568"/>
      <c r="R34" s="568"/>
      <c r="S34" s="568"/>
      <c r="T34" s="568"/>
      <c r="U34" s="568"/>
      <c r="V34" s="568"/>
      <c r="W34" s="568"/>
      <c r="X34" s="568"/>
      <c r="Y34" s="568"/>
    </row>
    <row r="35" spans="1:25" ht="17" customHeight="1">
      <c r="A35" s="1311"/>
      <c r="B35" s="1285" t="s">
        <v>3020</v>
      </c>
      <c r="C35" s="1295" t="s">
        <v>85</v>
      </c>
      <c r="D35" s="1229"/>
      <c r="E35" s="126" t="s">
        <v>3632</v>
      </c>
      <c r="F35" s="641"/>
      <c r="G35" s="1305" t="s">
        <v>1876</v>
      </c>
      <c r="H35" s="1284">
        <v>0</v>
      </c>
      <c r="I35" s="580"/>
      <c r="J35" s="568"/>
      <c r="K35" s="568"/>
      <c r="L35" s="568"/>
      <c r="M35" s="568"/>
      <c r="N35" s="568"/>
      <c r="O35" s="568"/>
      <c r="P35" s="568"/>
      <c r="Q35" s="568"/>
      <c r="R35" s="568"/>
      <c r="S35" s="568"/>
      <c r="T35" s="568"/>
      <c r="U35" s="568"/>
      <c r="V35" s="568"/>
      <c r="W35" s="568"/>
      <c r="X35" s="568"/>
      <c r="Y35" s="568"/>
    </row>
    <row r="36" spans="1:25" ht="17" customHeight="1">
      <c r="A36" s="1311"/>
      <c r="B36" s="1285"/>
      <c r="C36" s="1295" t="s">
        <v>86</v>
      </c>
      <c r="D36" s="1229"/>
      <c r="E36" s="126" t="s">
        <v>3633</v>
      </c>
      <c r="F36" s="641"/>
      <c r="G36" s="1305" t="s">
        <v>1876</v>
      </c>
      <c r="H36" s="1284">
        <v>8984339762000</v>
      </c>
      <c r="I36" s="580"/>
      <c r="J36" s="568"/>
      <c r="K36" s="568"/>
      <c r="L36" s="568"/>
      <c r="M36" s="568"/>
      <c r="N36" s="568"/>
      <c r="O36" s="568"/>
      <c r="P36" s="568"/>
      <c r="Q36" s="568"/>
      <c r="R36" s="568"/>
      <c r="S36" s="568"/>
      <c r="T36" s="568"/>
      <c r="U36" s="568"/>
      <c r="V36" s="568"/>
      <c r="W36" s="568"/>
      <c r="X36" s="568"/>
      <c r="Y36" s="568"/>
    </row>
    <row r="37" spans="1:25" ht="17" customHeight="1">
      <c r="A37" s="1311"/>
      <c r="B37" s="1285" t="s">
        <v>3622</v>
      </c>
      <c r="C37" s="1295" t="s">
        <v>87</v>
      </c>
      <c r="D37" s="1229"/>
      <c r="E37" s="126" t="s">
        <v>3634</v>
      </c>
      <c r="F37" s="641"/>
      <c r="G37" s="1305" t="s">
        <v>1876</v>
      </c>
      <c r="H37" s="1312">
        <v>0</v>
      </c>
      <c r="I37" s="580"/>
      <c r="J37" s="568"/>
      <c r="K37" s="568"/>
      <c r="L37" s="568"/>
      <c r="M37" s="568"/>
      <c r="N37" s="568"/>
      <c r="O37" s="568"/>
      <c r="P37" s="568"/>
      <c r="Q37" s="568"/>
      <c r="R37" s="568"/>
      <c r="S37" s="568"/>
      <c r="T37" s="568"/>
      <c r="U37" s="568"/>
      <c r="V37" s="568"/>
      <c r="W37" s="568"/>
      <c r="X37" s="568"/>
      <c r="Y37" s="568"/>
    </row>
    <row r="38" spans="1:25" ht="17" customHeight="1">
      <c r="A38" s="1311"/>
      <c r="B38" s="1285"/>
      <c r="C38" s="1295" t="s">
        <v>2216</v>
      </c>
      <c r="D38" s="1229"/>
      <c r="E38" s="568" t="s">
        <v>1629</v>
      </c>
      <c r="F38" s="641"/>
      <c r="G38" s="1305" t="s">
        <v>1876</v>
      </c>
      <c r="H38" s="1284">
        <v>-576890000</v>
      </c>
      <c r="I38" s="580"/>
      <c r="J38" s="568"/>
      <c r="K38" s="568"/>
      <c r="L38" s="568"/>
      <c r="M38" s="568"/>
      <c r="N38" s="568"/>
      <c r="O38" s="568"/>
      <c r="P38" s="568"/>
      <c r="Q38" s="568"/>
      <c r="R38" s="568"/>
      <c r="S38" s="568"/>
      <c r="T38" s="568"/>
      <c r="U38" s="568"/>
      <c r="V38" s="568"/>
      <c r="W38" s="568"/>
      <c r="X38" s="568"/>
      <c r="Y38" s="568"/>
    </row>
    <row r="39" spans="1:25" ht="17" customHeight="1">
      <c r="A39" s="1311"/>
      <c r="B39" s="1285"/>
      <c r="C39" s="1295" t="s">
        <v>2218</v>
      </c>
      <c r="D39" s="1229"/>
      <c r="E39" s="568" t="s">
        <v>1637</v>
      </c>
      <c r="F39" s="641"/>
      <c r="G39" s="1305" t="s">
        <v>1876</v>
      </c>
      <c r="H39" s="1284">
        <v>20919098.735135999</v>
      </c>
      <c r="I39" s="580"/>
      <c r="J39" s="568"/>
      <c r="K39" s="568"/>
      <c r="L39" s="568"/>
      <c r="M39" s="568"/>
      <c r="N39" s="568"/>
      <c r="O39" s="568"/>
      <c r="P39" s="568"/>
      <c r="Q39" s="568"/>
      <c r="R39" s="568"/>
      <c r="S39" s="568"/>
      <c r="T39" s="568"/>
      <c r="U39" s="568"/>
      <c r="V39" s="568"/>
      <c r="W39" s="568"/>
      <c r="X39" s="568"/>
      <c r="Y39" s="568"/>
    </row>
    <row r="40" spans="1:25" ht="17" customHeight="1">
      <c r="A40" s="1311"/>
      <c r="B40" s="1285"/>
      <c r="C40" s="1295" t="s">
        <v>2220</v>
      </c>
      <c r="D40" s="1229"/>
      <c r="E40" s="568" t="s">
        <v>3021</v>
      </c>
      <c r="F40" s="641"/>
      <c r="G40" s="1305" t="s">
        <v>1876</v>
      </c>
      <c r="H40" s="1284">
        <v>-55695000</v>
      </c>
      <c r="I40" s="580"/>
      <c r="J40" s="568"/>
      <c r="K40" s="568"/>
      <c r="L40" s="568"/>
      <c r="O40" s="568"/>
      <c r="P40" s="568"/>
      <c r="Q40" s="568"/>
      <c r="R40" s="568"/>
      <c r="S40" s="568"/>
      <c r="T40" s="568"/>
      <c r="U40" s="568"/>
      <c r="V40" s="568"/>
      <c r="W40" s="568"/>
      <c r="X40" s="568"/>
      <c r="Y40" s="568"/>
    </row>
    <row r="41" spans="1:25" ht="17" customHeight="1">
      <c r="A41" s="1311"/>
      <c r="B41" s="1285" t="s">
        <v>3623</v>
      </c>
      <c r="C41" s="1295" t="s">
        <v>2223</v>
      </c>
      <c r="D41" s="1229"/>
      <c r="E41" s="568" t="s">
        <v>121</v>
      </c>
      <c r="F41" s="641"/>
      <c r="G41" s="568"/>
      <c r="H41" s="1284">
        <v>39033</v>
      </c>
      <c r="I41" s="580"/>
      <c r="J41" s="568"/>
      <c r="K41" s="1284"/>
      <c r="L41" s="568"/>
      <c r="M41" s="568"/>
      <c r="N41" s="568"/>
      <c r="O41" s="568"/>
      <c r="P41" s="568"/>
      <c r="Q41" s="568"/>
      <c r="R41" s="568"/>
      <c r="S41" s="568"/>
      <c r="T41" s="568"/>
      <c r="U41" s="568"/>
      <c r="V41" s="568"/>
      <c r="W41" s="568"/>
      <c r="X41" s="568"/>
      <c r="Y41" s="568"/>
    </row>
    <row r="42" spans="1:25" ht="17" customHeight="1">
      <c r="A42" s="1311"/>
      <c r="B42" s="1285" t="s">
        <v>3624</v>
      </c>
      <c r="C42" s="1295" t="s">
        <v>2577</v>
      </c>
      <c r="D42" s="1229"/>
      <c r="E42" s="568" t="s">
        <v>122</v>
      </c>
      <c r="F42" s="641"/>
      <c r="G42" s="568"/>
      <c r="H42" s="1284">
        <v>8690</v>
      </c>
      <c r="I42" s="580"/>
      <c r="J42" s="568"/>
      <c r="K42" s="568"/>
      <c r="L42" s="568"/>
      <c r="M42" s="568"/>
      <c r="N42" s="568"/>
      <c r="O42" s="568"/>
      <c r="P42" s="568"/>
      <c r="Q42" s="568"/>
      <c r="R42" s="568"/>
      <c r="S42" s="568"/>
      <c r="T42" s="568"/>
      <c r="U42" s="568"/>
      <c r="V42" s="568"/>
      <c r="W42" s="568"/>
      <c r="X42" s="568"/>
      <c r="Y42" s="568"/>
    </row>
    <row r="43" spans="1:25" ht="17" customHeight="1">
      <c r="A43" s="1311"/>
      <c r="B43" s="1285"/>
      <c r="C43" s="1295" t="s">
        <v>2580</v>
      </c>
      <c r="D43" s="1229"/>
      <c r="E43" s="568" t="s">
        <v>123</v>
      </c>
      <c r="F43" s="641"/>
      <c r="G43" s="568"/>
      <c r="H43" s="1284">
        <v>26662</v>
      </c>
      <c r="I43" s="580"/>
      <c r="J43" s="568"/>
      <c r="K43" s="568"/>
      <c r="L43" s="568"/>
      <c r="M43" s="568"/>
      <c r="N43" s="568"/>
      <c r="O43" s="568"/>
      <c r="P43" s="568"/>
      <c r="Q43" s="568"/>
      <c r="R43" s="568"/>
      <c r="S43" s="568"/>
      <c r="T43" s="568"/>
      <c r="U43" s="568"/>
      <c r="V43" s="568"/>
      <c r="W43" s="568"/>
      <c r="X43" s="568"/>
      <c r="Y43" s="568"/>
    </row>
    <row r="44" spans="1:25" ht="17" customHeight="1">
      <c r="A44" s="1311"/>
      <c r="B44" s="1285" t="s">
        <v>3625</v>
      </c>
      <c r="C44" s="1295" t="s">
        <v>2583</v>
      </c>
      <c r="D44" s="1229"/>
      <c r="E44" s="568" t="s">
        <v>124</v>
      </c>
      <c r="F44" s="641"/>
      <c r="G44" s="568"/>
      <c r="H44" s="1284">
        <v>3681</v>
      </c>
      <c r="I44" s="580"/>
      <c r="J44" s="568"/>
      <c r="K44" s="568"/>
      <c r="L44" s="568"/>
      <c r="M44" s="568"/>
      <c r="N44" s="568"/>
      <c r="O44" s="568"/>
      <c r="P44" s="568"/>
      <c r="Q44" s="568"/>
      <c r="R44" s="568"/>
      <c r="S44" s="568"/>
      <c r="T44" s="568"/>
      <c r="U44" s="568"/>
      <c r="V44" s="568"/>
      <c r="W44" s="568"/>
      <c r="X44" s="568"/>
      <c r="Y44" s="568"/>
    </row>
    <row r="45" spans="1:25" ht="17" customHeight="1">
      <c r="A45" s="1311"/>
      <c r="B45" s="1285" t="s">
        <v>3626</v>
      </c>
      <c r="C45" s="1297"/>
      <c r="D45" s="636"/>
      <c r="E45" s="636"/>
      <c r="F45" s="636"/>
      <c r="G45" s="636"/>
      <c r="H45" s="636"/>
      <c r="I45" s="639"/>
      <c r="J45" s="568"/>
      <c r="K45" s="568"/>
      <c r="L45" s="568"/>
      <c r="M45" s="568"/>
      <c r="N45" s="568"/>
      <c r="O45" s="568"/>
      <c r="P45" s="568"/>
      <c r="Q45" s="568"/>
      <c r="R45" s="568"/>
      <c r="S45" s="568"/>
      <c r="T45" s="568"/>
      <c r="U45" s="568"/>
      <c r="V45" s="568"/>
      <c r="W45" s="568"/>
      <c r="X45" s="568"/>
      <c r="Y45" s="568"/>
    </row>
    <row r="46" spans="1:25" ht="17" customHeight="1">
      <c r="A46" s="1311"/>
      <c r="B46" s="1285" t="s">
        <v>3556</v>
      </c>
      <c r="C46" s="578"/>
      <c r="D46" s="1225"/>
      <c r="E46" s="570"/>
      <c r="F46" s="570"/>
      <c r="G46" s="570"/>
      <c r="H46" s="570"/>
      <c r="I46" s="580"/>
      <c r="J46" s="568"/>
      <c r="K46" s="568"/>
      <c r="L46" s="568"/>
      <c r="M46" s="568"/>
      <c r="N46" s="568"/>
      <c r="O46" s="568"/>
      <c r="P46" s="568"/>
      <c r="Q46" s="568"/>
      <c r="R46" s="568"/>
      <c r="S46" s="568"/>
      <c r="T46" s="568"/>
      <c r="U46" s="568"/>
      <c r="V46" s="568"/>
      <c r="W46" s="568"/>
      <c r="X46" s="568"/>
      <c r="Y46" s="568"/>
    </row>
    <row r="47" spans="1:25" ht="17" customHeight="1">
      <c r="A47" s="1311"/>
      <c r="B47" s="1285" t="s">
        <v>3627</v>
      </c>
      <c r="C47" s="578"/>
      <c r="D47" s="1225"/>
      <c r="E47" s="1313"/>
      <c r="F47" s="570"/>
      <c r="G47" s="570"/>
      <c r="H47" s="570"/>
      <c r="I47" s="580"/>
      <c r="J47" s="568"/>
      <c r="K47" s="568"/>
      <c r="L47" s="568"/>
      <c r="M47" s="568"/>
      <c r="N47" s="568"/>
      <c r="O47" s="568"/>
      <c r="P47" s="568"/>
      <c r="Q47" s="568"/>
      <c r="R47" s="568"/>
      <c r="S47" s="568"/>
      <c r="T47" s="568"/>
      <c r="U47" s="568"/>
      <c r="V47" s="568"/>
      <c r="W47" s="568"/>
      <c r="X47" s="568"/>
      <c r="Y47" s="568"/>
    </row>
    <row r="48" spans="1:25" ht="16.5" customHeight="1">
      <c r="A48" s="1311"/>
      <c r="B48" s="1285" t="s">
        <v>3640</v>
      </c>
      <c r="C48" s="578"/>
      <c r="D48" s="568"/>
      <c r="E48" s="1823" t="s">
        <v>3209</v>
      </c>
      <c r="F48" s="568"/>
      <c r="G48" s="568"/>
      <c r="H48" s="568"/>
      <c r="I48" s="580"/>
      <c r="J48" s="568"/>
      <c r="K48" s="568"/>
      <c r="L48" s="568"/>
      <c r="M48" s="568"/>
      <c r="N48" s="568"/>
      <c r="O48" s="568"/>
      <c r="P48" s="568"/>
      <c r="Q48" s="568"/>
      <c r="R48" s="568"/>
      <c r="S48" s="568"/>
      <c r="T48" s="568"/>
      <c r="U48" s="568"/>
      <c r="V48" s="568"/>
      <c r="W48" s="568"/>
      <c r="X48" s="568"/>
      <c r="Y48" s="568"/>
    </row>
    <row r="49" spans="1:25" ht="17" customHeight="1">
      <c r="A49" s="1311"/>
      <c r="B49" s="1285"/>
      <c r="C49" s="578"/>
      <c r="D49" s="568"/>
      <c r="E49" s="126" t="s">
        <v>3617</v>
      </c>
      <c r="F49" s="568"/>
      <c r="G49" s="568"/>
      <c r="H49" s="568"/>
      <c r="I49" s="580"/>
      <c r="J49" s="568"/>
      <c r="K49" s="568"/>
      <c r="L49" s="568"/>
      <c r="M49" s="568"/>
      <c r="N49" s="568"/>
      <c r="O49" s="568"/>
      <c r="P49" s="568"/>
      <c r="Q49" s="568"/>
      <c r="R49" s="568"/>
      <c r="S49" s="568"/>
      <c r="T49" s="568"/>
      <c r="U49" s="568"/>
      <c r="V49" s="568"/>
      <c r="W49" s="568"/>
      <c r="X49" s="568"/>
      <c r="Y49" s="568"/>
    </row>
    <row r="50" spans="1:25" ht="17" customHeight="1">
      <c r="A50" s="1311"/>
      <c r="B50" s="1285"/>
      <c r="C50" s="578"/>
      <c r="D50" s="568"/>
      <c r="E50" s="1823" t="s">
        <v>3619</v>
      </c>
      <c r="F50" s="568"/>
      <c r="G50" s="568"/>
      <c r="H50" s="568"/>
      <c r="I50" s="580"/>
      <c r="J50" s="568"/>
      <c r="K50" s="568"/>
      <c r="L50" s="568"/>
      <c r="M50" s="568"/>
      <c r="N50" s="568"/>
      <c r="O50" s="568"/>
      <c r="P50" s="568"/>
      <c r="Q50" s="568"/>
      <c r="R50" s="568"/>
      <c r="S50" s="568"/>
      <c r="T50" s="568"/>
      <c r="U50" s="568"/>
      <c r="V50" s="568"/>
      <c r="W50" s="568"/>
      <c r="X50" s="568"/>
      <c r="Y50" s="568"/>
    </row>
    <row r="51" spans="1:25" ht="17" customHeight="1">
      <c r="A51" s="1311"/>
      <c r="B51" s="1285"/>
      <c r="C51" s="578"/>
      <c r="D51" s="568"/>
      <c r="E51" s="1823" t="s">
        <v>3620</v>
      </c>
      <c r="F51" s="568"/>
      <c r="G51" s="568"/>
      <c r="H51" s="568"/>
      <c r="I51" s="580"/>
      <c r="J51" s="568"/>
      <c r="K51" s="568"/>
      <c r="L51" s="568"/>
      <c r="M51" s="568"/>
      <c r="N51" s="568"/>
      <c r="O51" s="568"/>
      <c r="P51" s="568"/>
      <c r="Q51" s="568"/>
      <c r="R51" s="568"/>
      <c r="S51" s="568"/>
      <c r="T51" s="568"/>
      <c r="U51" s="568"/>
      <c r="V51" s="568"/>
      <c r="W51" s="568"/>
      <c r="X51" s="568"/>
      <c r="Y51" s="568"/>
    </row>
    <row r="52" spans="1:25" ht="17" customHeight="1">
      <c r="A52" s="1311"/>
      <c r="B52" s="1285"/>
      <c r="C52" s="578"/>
      <c r="D52" s="568"/>
      <c r="E52" s="126" t="s">
        <v>3618</v>
      </c>
      <c r="F52" s="568"/>
      <c r="G52" s="568"/>
      <c r="H52" s="568"/>
      <c r="I52" s="580"/>
      <c r="J52" s="568"/>
      <c r="K52" s="568"/>
      <c r="L52" s="568"/>
      <c r="M52" s="568"/>
      <c r="N52" s="568"/>
      <c r="O52" s="568"/>
      <c r="P52" s="568"/>
      <c r="Q52" s="568"/>
      <c r="R52" s="568"/>
      <c r="S52" s="568"/>
      <c r="T52" s="568"/>
      <c r="U52" s="568"/>
      <c r="V52" s="568"/>
      <c r="W52" s="568"/>
      <c r="X52" s="568"/>
      <c r="Y52" s="568"/>
    </row>
    <row r="53" spans="1:25" ht="17" customHeight="1">
      <c r="A53" s="1311"/>
      <c r="B53" s="1285"/>
      <c r="C53" s="578"/>
      <c r="D53" s="568"/>
      <c r="E53" s="1823" t="s">
        <v>3621</v>
      </c>
      <c r="F53" s="568"/>
      <c r="G53" s="568"/>
      <c r="H53" s="568"/>
      <c r="I53" s="580"/>
      <c r="J53" s="568"/>
      <c r="K53" s="568"/>
      <c r="L53" s="568"/>
      <c r="M53" s="568"/>
      <c r="N53" s="568"/>
      <c r="O53" s="568"/>
      <c r="P53" s="568"/>
      <c r="Q53" s="568"/>
      <c r="R53" s="568"/>
      <c r="S53" s="568"/>
      <c r="T53" s="568"/>
      <c r="U53" s="568"/>
      <c r="V53" s="568"/>
      <c r="W53" s="568"/>
      <c r="X53" s="568"/>
      <c r="Y53" s="568"/>
    </row>
    <row r="54" spans="1:25" ht="17" customHeight="1" thickBot="1">
      <c r="A54" s="1314" t="s">
        <v>716</v>
      </c>
      <c r="B54" s="1315" t="s">
        <v>716</v>
      </c>
      <c r="C54" s="1316"/>
      <c r="D54" s="657"/>
      <c r="E54" s="657"/>
      <c r="F54" s="657"/>
      <c r="G54" s="657"/>
      <c r="H54" s="657"/>
      <c r="I54" s="1317"/>
      <c r="J54" s="568"/>
      <c r="K54" s="579"/>
      <c r="L54" s="568"/>
      <c r="M54" s="568"/>
      <c r="N54" s="568"/>
      <c r="O54" s="568"/>
      <c r="P54" s="568"/>
      <c r="Q54" s="568"/>
      <c r="R54" s="568"/>
      <c r="S54" s="568"/>
      <c r="T54" s="568"/>
      <c r="U54" s="568"/>
      <c r="V54" s="568"/>
      <c r="W54" s="568"/>
      <c r="X54" s="568"/>
      <c r="Y54" s="568"/>
    </row>
    <row r="55" spans="1:25" ht="17" customHeight="1">
      <c r="A55" s="568" t="s">
        <v>457</v>
      </c>
      <c r="B55" s="568"/>
      <c r="C55" s="568"/>
      <c r="D55" s="568"/>
      <c r="E55" s="568" t="s">
        <v>716</v>
      </c>
      <c r="F55" s="568"/>
      <c r="G55" s="568"/>
      <c r="H55" s="1305" t="s">
        <v>125</v>
      </c>
      <c r="I55" s="568"/>
      <c r="J55" s="568"/>
      <c r="K55" s="568"/>
      <c r="L55" s="568"/>
      <c r="M55" s="568"/>
      <c r="N55" s="568"/>
      <c r="O55" s="568"/>
      <c r="P55" s="568"/>
      <c r="Q55" s="568"/>
      <c r="R55" s="568"/>
      <c r="S55" s="568"/>
      <c r="T55" s="568"/>
      <c r="U55" s="568"/>
      <c r="V55" s="568"/>
      <c r="W55" s="568"/>
      <c r="X55" s="568"/>
      <c r="Y55" s="568"/>
    </row>
    <row r="56" spans="1:25" ht="17" customHeight="1">
      <c r="A56" s="570">
        <v>81</v>
      </c>
      <c r="B56" s="570"/>
      <c r="C56" s="570"/>
      <c r="D56" s="570"/>
      <c r="E56" s="570">
        <v>82</v>
      </c>
      <c r="F56" s="570"/>
      <c r="G56" s="570"/>
      <c r="H56" s="570"/>
      <c r="I56" s="570"/>
      <c r="J56" s="568"/>
      <c r="K56" s="568"/>
      <c r="L56" s="568"/>
      <c r="M56" s="568"/>
      <c r="N56" s="568"/>
      <c r="O56" s="568"/>
      <c r="P56" s="568"/>
      <c r="Q56" s="568"/>
      <c r="R56" s="568"/>
      <c r="S56" s="568"/>
      <c r="T56" s="568"/>
      <c r="U56" s="568"/>
      <c r="V56" s="568"/>
      <c r="W56" s="568"/>
      <c r="X56" s="568"/>
      <c r="Y56" s="568"/>
    </row>
    <row r="57" spans="1:25" ht="17" customHeight="1">
      <c r="A57" s="570"/>
      <c r="B57" s="570"/>
      <c r="C57" s="570"/>
      <c r="D57" s="570"/>
      <c r="E57" s="570"/>
      <c r="F57" s="570"/>
      <c r="G57" s="570"/>
      <c r="H57" s="570"/>
      <c r="I57" s="570"/>
      <c r="J57" s="568"/>
      <c r="K57" s="568"/>
      <c r="L57" s="568"/>
      <c r="M57" s="568"/>
      <c r="N57" s="568"/>
      <c r="O57" s="568"/>
      <c r="P57" s="568"/>
      <c r="Q57" s="568"/>
      <c r="R57" s="568"/>
      <c r="S57" s="568"/>
      <c r="T57" s="568"/>
      <c r="U57" s="568"/>
      <c r="V57" s="568"/>
      <c r="W57" s="568"/>
      <c r="X57" s="568"/>
      <c r="Y57" s="568"/>
    </row>
    <row r="58" spans="1:25" ht="16" thickBot="1">
      <c r="A58" s="568" t="str">
        <f>+CONAMEDATE</f>
        <v>Annual Report of VERIZON NEW YORK INC.                                      For the period ending DECEMBER 31, 2021</v>
      </c>
      <c r="B58" s="568"/>
      <c r="C58" s="568" t="str">
        <f>+CONAMEDATE2</f>
        <v>Annual Report of VERIZON NEW YORK INC.                                                 For the period ending DECEMBER 31, 2021</v>
      </c>
      <c r="D58" s="1286"/>
      <c r="E58" s="1286"/>
      <c r="F58" s="568"/>
      <c r="G58" s="1286"/>
      <c r="H58" s="1286"/>
      <c r="I58" s="1286"/>
      <c r="J58" s="568"/>
      <c r="K58" s="568"/>
      <c r="L58" s="568"/>
      <c r="M58" s="568"/>
      <c r="N58" s="568"/>
      <c r="O58" s="568"/>
      <c r="P58" s="568"/>
      <c r="Q58" s="568"/>
      <c r="R58" s="568"/>
      <c r="S58" s="568"/>
    </row>
    <row r="59" spans="1:25">
      <c r="A59" s="1288" t="s">
        <v>716</v>
      </c>
      <c r="B59" s="1289"/>
      <c r="C59" s="1288"/>
      <c r="D59" s="1290"/>
      <c r="E59" s="1290"/>
      <c r="F59" s="1290"/>
      <c r="G59" s="1290"/>
      <c r="H59" s="1290"/>
      <c r="I59" s="1289"/>
      <c r="J59" s="568"/>
      <c r="K59" s="568"/>
      <c r="L59" s="568"/>
      <c r="M59" s="568"/>
      <c r="N59" s="568"/>
      <c r="O59" s="568"/>
      <c r="P59" s="568"/>
      <c r="Q59" s="568"/>
      <c r="R59" s="568"/>
      <c r="S59" s="568"/>
    </row>
    <row r="60" spans="1:25">
      <c r="A60" s="1292" t="s">
        <v>926</v>
      </c>
      <c r="B60" s="1291"/>
      <c r="C60" s="1292" t="s">
        <v>927</v>
      </c>
      <c r="D60" s="1293"/>
      <c r="E60" s="1293"/>
      <c r="F60" s="1293"/>
      <c r="G60" s="1293"/>
      <c r="H60" s="1293"/>
      <c r="I60" s="1291"/>
      <c r="J60" s="568"/>
      <c r="K60" s="568"/>
      <c r="L60" s="568"/>
      <c r="M60" s="568"/>
      <c r="N60" s="568"/>
      <c r="O60" s="568"/>
      <c r="P60" s="568"/>
      <c r="Q60" s="568"/>
      <c r="R60" s="568"/>
      <c r="S60" s="568"/>
    </row>
    <row r="61" spans="1:25">
      <c r="A61" s="578"/>
      <c r="B61" s="645" t="s">
        <v>2967</v>
      </c>
      <c r="C61" s="578"/>
      <c r="D61" s="568"/>
      <c r="E61" s="1294" t="s">
        <v>2967</v>
      </c>
      <c r="F61" s="568"/>
      <c r="G61" s="568"/>
      <c r="H61" s="568"/>
      <c r="I61" s="580"/>
      <c r="J61" s="568"/>
      <c r="K61" s="568"/>
      <c r="L61" s="568"/>
      <c r="M61" s="568"/>
      <c r="N61" s="568"/>
      <c r="O61" s="568"/>
      <c r="P61" s="568"/>
      <c r="Q61" s="568"/>
      <c r="R61" s="568"/>
      <c r="S61" s="568"/>
    </row>
    <row r="62" spans="1:25">
      <c r="A62" s="1295" t="s">
        <v>1998</v>
      </c>
      <c r="B62" s="1296" t="s">
        <v>928</v>
      </c>
      <c r="C62" s="1297"/>
      <c r="D62" s="1221"/>
      <c r="E62" s="636" t="s">
        <v>716</v>
      </c>
      <c r="F62" s="637"/>
      <c r="G62" s="636"/>
      <c r="H62" s="636"/>
      <c r="I62" s="639"/>
      <c r="J62" s="568"/>
      <c r="K62" s="568"/>
      <c r="L62" s="568"/>
      <c r="M62" s="568"/>
      <c r="N62" s="568"/>
      <c r="O62" s="568"/>
      <c r="P62" s="568"/>
      <c r="Q62" s="568"/>
      <c r="R62" s="568"/>
      <c r="S62" s="568"/>
    </row>
    <row r="63" spans="1:25">
      <c r="A63" s="578"/>
      <c r="B63" s="1296" t="s">
        <v>929</v>
      </c>
      <c r="C63" s="578"/>
      <c r="D63" s="1229"/>
      <c r="E63" s="568"/>
      <c r="F63" s="641"/>
      <c r="G63" s="568"/>
      <c r="H63" s="1294" t="s">
        <v>262</v>
      </c>
      <c r="I63" s="580"/>
      <c r="J63" s="568"/>
      <c r="K63" s="568"/>
      <c r="L63" s="568"/>
      <c r="M63" s="568"/>
      <c r="N63" s="568"/>
      <c r="O63" s="568"/>
      <c r="P63" s="568"/>
      <c r="Q63" s="568"/>
      <c r="R63" s="568"/>
      <c r="S63" s="568"/>
      <c r="T63" s="568"/>
      <c r="U63" s="568"/>
      <c r="V63" s="568"/>
      <c r="W63" s="568"/>
      <c r="X63" s="568"/>
      <c r="Y63" s="568"/>
    </row>
    <row r="64" spans="1:25">
      <c r="A64" s="578"/>
      <c r="B64" s="1296" t="s">
        <v>930</v>
      </c>
      <c r="C64" s="1295" t="s">
        <v>35</v>
      </c>
      <c r="D64" s="1229"/>
      <c r="E64" s="1294" t="s">
        <v>549</v>
      </c>
      <c r="F64" s="641"/>
      <c r="G64" s="568"/>
      <c r="H64" s="1294" t="s">
        <v>52</v>
      </c>
      <c r="I64" s="580"/>
      <c r="J64" s="568"/>
      <c r="K64" s="568"/>
      <c r="L64" s="568"/>
      <c r="M64" s="568"/>
      <c r="N64" s="568"/>
      <c r="O64" s="568"/>
      <c r="P64" s="568"/>
      <c r="Q64" s="568"/>
      <c r="R64" s="568"/>
      <c r="S64" s="568"/>
      <c r="T64" s="568"/>
      <c r="U64" s="568"/>
      <c r="V64" s="568"/>
      <c r="W64" s="568"/>
      <c r="X64" s="568"/>
      <c r="Y64" s="568"/>
    </row>
    <row r="65" spans="1:25">
      <c r="A65" s="1295" t="s">
        <v>2012</v>
      </c>
      <c r="B65" s="1296" t="s">
        <v>931</v>
      </c>
      <c r="C65" s="1295" t="s">
        <v>47</v>
      </c>
      <c r="D65" s="1229"/>
      <c r="E65" s="1294" t="s">
        <v>462</v>
      </c>
      <c r="F65" s="641"/>
      <c r="G65" s="568"/>
      <c r="H65" s="1294" t="s">
        <v>463</v>
      </c>
      <c r="I65" s="580"/>
      <c r="J65" s="568"/>
      <c r="K65" s="568"/>
      <c r="L65" s="568"/>
      <c r="M65" s="568"/>
      <c r="N65" s="568"/>
      <c r="O65" s="568"/>
      <c r="P65" s="568"/>
      <c r="Q65" s="568"/>
      <c r="R65" s="568"/>
      <c r="S65" s="568"/>
      <c r="T65" s="568"/>
      <c r="U65" s="568"/>
      <c r="V65" s="568"/>
      <c r="W65" s="568"/>
      <c r="X65" s="568"/>
      <c r="Y65" s="568"/>
    </row>
    <row r="66" spans="1:25">
      <c r="A66" s="578"/>
      <c r="B66" s="1296" t="s">
        <v>932</v>
      </c>
      <c r="C66" s="1298"/>
      <c r="D66" s="1299"/>
      <c r="E66" s="1300"/>
      <c r="F66" s="1301"/>
      <c r="G66" s="1300"/>
      <c r="H66" s="1300"/>
      <c r="I66" s="1302"/>
      <c r="J66" s="568"/>
      <c r="K66" s="568"/>
      <c r="L66" s="568"/>
      <c r="M66" s="568"/>
      <c r="N66" s="568"/>
      <c r="O66" s="568"/>
      <c r="P66" s="568"/>
      <c r="Q66" s="568"/>
      <c r="R66" s="568"/>
      <c r="S66" s="568"/>
      <c r="T66" s="568"/>
      <c r="U66" s="568"/>
      <c r="V66" s="568"/>
      <c r="W66" s="568"/>
      <c r="X66" s="568"/>
      <c r="Y66" s="568"/>
    </row>
    <row r="67" spans="1:25">
      <c r="A67" s="578"/>
      <c r="B67" s="1296" t="s">
        <v>933</v>
      </c>
      <c r="C67" s="578"/>
      <c r="D67" s="1229"/>
      <c r="E67" s="1303" t="s">
        <v>934</v>
      </c>
      <c r="F67" s="1304"/>
      <c r="G67" s="568"/>
      <c r="H67" s="568"/>
      <c r="I67" s="580"/>
      <c r="J67" s="568"/>
      <c r="K67" s="568"/>
      <c r="L67" s="568"/>
      <c r="M67" s="568"/>
      <c r="N67" s="568"/>
      <c r="O67" s="568"/>
      <c r="P67" s="568"/>
      <c r="Q67" s="568"/>
      <c r="R67" s="568"/>
      <c r="S67" s="568"/>
      <c r="T67" s="568"/>
      <c r="U67" s="568"/>
      <c r="V67" s="568"/>
      <c r="W67" s="568"/>
      <c r="X67" s="568"/>
      <c r="Y67" s="568"/>
    </row>
    <row r="68" spans="1:25">
      <c r="A68" s="1295" t="s">
        <v>1360</v>
      </c>
      <c r="B68" s="1296" t="s">
        <v>0</v>
      </c>
      <c r="C68" s="1295" t="s">
        <v>466</v>
      </c>
      <c r="D68" s="1229"/>
      <c r="E68" s="568" t="s">
        <v>1</v>
      </c>
      <c r="F68" s="641"/>
      <c r="G68" s="1305" t="s">
        <v>1876</v>
      </c>
      <c r="H68" s="1017">
        <v>4297142000</v>
      </c>
      <c r="I68" s="580"/>
      <c r="J68" s="568"/>
      <c r="K68" s="568"/>
      <c r="L68" s="568"/>
      <c r="M68" s="568"/>
      <c r="N68" s="568"/>
      <c r="O68" s="568"/>
      <c r="P68" s="568"/>
      <c r="Q68" s="568"/>
      <c r="R68" s="568"/>
      <c r="S68" s="568"/>
      <c r="T68" s="568"/>
      <c r="U68" s="568"/>
      <c r="V68" s="568"/>
      <c r="W68" s="568"/>
      <c r="X68" s="568"/>
      <c r="Y68" s="568"/>
    </row>
    <row r="69" spans="1:25">
      <c r="A69" s="578"/>
      <c r="B69" s="1296" t="s">
        <v>2</v>
      </c>
      <c r="C69" s="1295" t="s">
        <v>955</v>
      </c>
      <c r="D69" s="1229"/>
      <c r="E69" s="568" t="s">
        <v>3</v>
      </c>
      <c r="F69" s="641"/>
      <c r="G69" s="1305" t="s">
        <v>1876</v>
      </c>
      <c r="H69" s="1017">
        <v>4297283000</v>
      </c>
      <c r="I69" s="580"/>
      <c r="J69" s="568"/>
      <c r="K69" s="568"/>
      <c r="L69" s="568"/>
      <c r="M69" s="568"/>
      <c r="N69" s="568"/>
      <c r="O69" s="568"/>
      <c r="P69" s="568"/>
      <c r="Q69" s="568"/>
      <c r="R69" s="568"/>
      <c r="S69" s="568"/>
      <c r="T69" s="568"/>
      <c r="U69" s="568"/>
      <c r="V69" s="568"/>
      <c r="W69" s="568"/>
      <c r="X69" s="568"/>
      <c r="Y69" s="568"/>
    </row>
    <row r="70" spans="1:25">
      <c r="A70" s="1295" t="s">
        <v>1380</v>
      </c>
      <c r="B70" s="1296" t="s">
        <v>4</v>
      </c>
      <c r="C70" s="1295" t="s">
        <v>1195</v>
      </c>
      <c r="D70" s="1229"/>
      <c r="E70" s="807" t="s">
        <v>5</v>
      </c>
      <c r="F70" s="1306"/>
      <c r="G70" s="1305" t="s">
        <v>1876</v>
      </c>
      <c r="H70" s="1017">
        <v>4013069000</v>
      </c>
      <c r="I70" s="580"/>
      <c r="J70" s="568"/>
      <c r="K70" s="568"/>
      <c r="L70" s="568"/>
      <c r="M70" s="568"/>
      <c r="N70" s="568"/>
      <c r="O70" s="568"/>
      <c r="P70" s="568"/>
      <c r="Q70" s="568"/>
      <c r="R70" s="568"/>
      <c r="S70" s="568"/>
      <c r="T70" s="568"/>
      <c r="U70" s="568"/>
      <c r="V70" s="568"/>
      <c r="W70" s="568"/>
      <c r="X70" s="568"/>
      <c r="Y70" s="568"/>
    </row>
    <row r="71" spans="1:25">
      <c r="A71" s="578" t="s">
        <v>716</v>
      </c>
      <c r="B71" s="1296" t="s">
        <v>6</v>
      </c>
      <c r="C71" s="1295" t="s">
        <v>70</v>
      </c>
      <c r="D71" s="1229"/>
      <c r="E71" s="568" t="s">
        <v>7</v>
      </c>
      <c r="F71" s="641"/>
      <c r="G71" s="1305" t="s">
        <v>1876</v>
      </c>
      <c r="H71" s="1017">
        <v>0</v>
      </c>
      <c r="I71" s="580"/>
      <c r="J71" s="568"/>
      <c r="K71" s="568"/>
      <c r="L71" s="568"/>
      <c r="M71" s="568"/>
      <c r="N71" s="568"/>
      <c r="O71" s="568"/>
      <c r="P71" s="568"/>
      <c r="Q71" s="568"/>
      <c r="R71" s="568"/>
      <c r="S71" s="568"/>
      <c r="T71" s="568"/>
      <c r="U71" s="568"/>
      <c r="V71" s="568"/>
      <c r="W71" s="568"/>
      <c r="X71" s="568"/>
      <c r="Y71" s="568"/>
    </row>
    <row r="72" spans="1:25">
      <c r="A72" s="1295" t="s">
        <v>1405</v>
      </c>
      <c r="B72" s="1296" t="s">
        <v>8</v>
      </c>
      <c r="C72" s="1295" t="s">
        <v>71</v>
      </c>
      <c r="D72" s="1229"/>
      <c r="E72" s="568" t="s">
        <v>9</v>
      </c>
      <c r="F72" s="641"/>
      <c r="G72" s="1305" t="s">
        <v>1876</v>
      </c>
      <c r="H72" s="1017">
        <v>0</v>
      </c>
      <c r="I72" s="580"/>
      <c r="J72" s="568"/>
      <c r="K72" s="568"/>
      <c r="L72" s="568"/>
      <c r="M72" s="568"/>
      <c r="N72" s="568"/>
      <c r="O72" s="568"/>
      <c r="P72" s="568"/>
      <c r="Q72" s="568"/>
      <c r="R72" s="568"/>
      <c r="S72" s="568"/>
      <c r="T72" s="568"/>
      <c r="U72" s="568"/>
      <c r="V72" s="568"/>
      <c r="W72" s="568"/>
      <c r="X72" s="568"/>
      <c r="Y72" s="568"/>
    </row>
    <row r="73" spans="1:25" ht="19">
      <c r="A73" s="1295" t="s">
        <v>1408</v>
      </c>
      <c r="B73" s="1296" t="s">
        <v>10</v>
      </c>
      <c r="C73" s="1295" t="s">
        <v>474</v>
      </c>
      <c r="D73" s="1229"/>
      <c r="E73" s="126" t="s">
        <v>3630</v>
      </c>
      <c r="F73" s="641"/>
      <c r="G73" s="1305" t="s">
        <v>1876</v>
      </c>
      <c r="H73" s="1017">
        <v>0</v>
      </c>
      <c r="I73" s="580"/>
      <c r="J73" s="568"/>
      <c r="K73" s="568"/>
      <c r="L73" s="568"/>
      <c r="M73" s="568"/>
      <c r="N73" s="568"/>
      <c r="O73" s="568"/>
      <c r="P73" s="568"/>
      <c r="Q73" s="568"/>
      <c r="R73" s="568"/>
      <c r="S73" s="568"/>
      <c r="T73" s="568"/>
      <c r="U73" s="568"/>
      <c r="V73" s="568"/>
      <c r="W73" s="568"/>
      <c r="X73" s="568"/>
      <c r="Y73" s="568"/>
    </row>
    <row r="74" spans="1:25">
      <c r="A74" s="1295" t="s">
        <v>2019</v>
      </c>
      <c r="B74" s="1296" t="s">
        <v>12</v>
      </c>
      <c r="C74" s="1295" t="s">
        <v>477</v>
      </c>
      <c r="D74" s="1229"/>
      <c r="E74" s="568" t="s">
        <v>13</v>
      </c>
      <c r="F74" s="641"/>
      <c r="G74" s="568"/>
      <c r="H74" s="1307">
        <v>44197</v>
      </c>
      <c r="I74" s="580"/>
      <c r="J74" s="568"/>
      <c r="K74" s="568"/>
      <c r="L74" s="568"/>
      <c r="M74" s="568"/>
      <c r="N74" s="568"/>
      <c r="O74" s="568"/>
      <c r="P74" s="568"/>
      <c r="Q74" s="568"/>
      <c r="R74" s="568"/>
      <c r="S74" s="568"/>
      <c r="T74" s="568"/>
      <c r="U74" s="568"/>
      <c r="V74" s="568"/>
      <c r="W74" s="568"/>
      <c r="X74" s="568"/>
      <c r="Y74" s="568"/>
    </row>
    <row r="75" spans="1:25">
      <c r="A75" s="578"/>
      <c r="B75" s="1296" t="s">
        <v>14</v>
      </c>
      <c r="C75" s="1295" t="s">
        <v>2204</v>
      </c>
      <c r="D75" s="1229"/>
      <c r="E75" s="568" t="s">
        <v>15</v>
      </c>
      <c r="F75" s="641"/>
      <c r="G75" s="568"/>
      <c r="H75" s="1308">
        <v>2.1999999999999999E-2</v>
      </c>
      <c r="I75" s="580" t="s">
        <v>2249</v>
      </c>
      <c r="J75" s="568"/>
      <c r="K75" s="568"/>
      <c r="L75" s="568"/>
      <c r="M75" s="568"/>
      <c r="N75" s="568"/>
      <c r="O75" s="568"/>
      <c r="P75" s="568"/>
      <c r="Q75" s="568"/>
      <c r="R75" s="568"/>
      <c r="S75" s="568"/>
      <c r="T75" s="568"/>
      <c r="U75" s="568"/>
      <c r="V75" s="568"/>
      <c r="W75" s="568"/>
      <c r="X75" s="568"/>
      <c r="Y75" s="568"/>
    </row>
    <row r="76" spans="1:25">
      <c r="A76" s="1295" t="s">
        <v>1357</v>
      </c>
      <c r="B76" s="1296" t="s">
        <v>16</v>
      </c>
      <c r="C76" s="1295" t="s">
        <v>335</v>
      </c>
      <c r="D76" s="1229"/>
      <c r="E76" s="568" t="s">
        <v>3616</v>
      </c>
      <c r="F76" s="641"/>
      <c r="G76" s="568"/>
      <c r="H76" s="1308">
        <v>6.5000000000000002E-2</v>
      </c>
      <c r="I76" s="580" t="s">
        <v>2249</v>
      </c>
      <c r="J76" s="568"/>
      <c r="K76" s="568"/>
      <c r="L76" s="568"/>
      <c r="M76" s="568"/>
      <c r="N76" s="568"/>
      <c r="O76" s="568"/>
      <c r="P76" s="568"/>
      <c r="Q76" s="568"/>
      <c r="R76" s="568"/>
      <c r="S76" s="568"/>
      <c r="T76" s="568"/>
      <c r="U76" s="568"/>
      <c r="V76" s="568"/>
      <c r="W76" s="568"/>
      <c r="X76" s="568"/>
      <c r="Y76" s="568"/>
    </row>
    <row r="77" spans="1:25">
      <c r="A77" s="578" t="s">
        <v>716</v>
      </c>
      <c r="B77" s="1296" t="s">
        <v>17</v>
      </c>
      <c r="C77" s="1295" t="s">
        <v>72</v>
      </c>
      <c r="D77" s="1229"/>
      <c r="E77" s="568" t="s">
        <v>18</v>
      </c>
      <c r="F77" s="641"/>
      <c r="G77" s="568"/>
      <c r="H77" s="1309" t="s">
        <v>3017</v>
      </c>
      <c r="I77" s="580" t="s">
        <v>2249</v>
      </c>
      <c r="J77" s="568"/>
      <c r="K77" s="568"/>
      <c r="L77" s="568"/>
      <c r="M77" s="568"/>
      <c r="N77" s="568"/>
      <c r="O77" s="568"/>
      <c r="P77" s="568"/>
      <c r="Q77" s="568"/>
      <c r="R77" s="568"/>
      <c r="S77" s="568"/>
      <c r="T77" s="568"/>
      <c r="U77" s="568"/>
      <c r="V77" s="568"/>
      <c r="W77" s="568"/>
      <c r="X77" s="568"/>
      <c r="Y77" s="568"/>
    </row>
    <row r="78" spans="1:25">
      <c r="A78" s="1295" t="s">
        <v>1378</v>
      </c>
      <c r="B78" s="1296" t="s">
        <v>19</v>
      </c>
      <c r="C78" s="578"/>
      <c r="D78" s="1229"/>
      <c r="E78" s="1294" t="s">
        <v>20</v>
      </c>
      <c r="F78" s="641"/>
      <c r="G78" s="568"/>
      <c r="H78" s="568"/>
      <c r="I78" s="580"/>
      <c r="J78" s="568"/>
      <c r="K78" s="568"/>
      <c r="L78" s="568"/>
      <c r="M78" s="568"/>
      <c r="N78" s="568"/>
      <c r="O78" s="568"/>
      <c r="P78" s="568"/>
      <c r="Q78" s="568"/>
      <c r="R78" s="568"/>
      <c r="S78" s="568"/>
      <c r="T78" s="568"/>
      <c r="U78" s="568"/>
      <c r="V78" s="568"/>
      <c r="W78" s="568"/>
      <c r="X78" s="568"/>
      <c r="Y78" s="568"/>
    </row>
    <row r="79" spans="1:25">
      <c r="A79" s="578"/>
      <c r="B79" s="1296" t="s">
        <v>21</v>
      </c>
      <c r="C79" s="1295" t="s">
        <v>73</v>
      </c>
      <c r="D79" s="1229"/>
      <c r="E79" s="568" t="s">
        <v>22</v>
      </c>
      <c r="F79" s="641"/>
      <c r="G79" s="1305" t="s">
        <v>1876</v>
      </c>
      <c r="H79" s="1284">
        <v>123000</v>
      </c>
      <c r="I79" s="580"/>
      <c r="J79" s="568"/>
      <c r="K79" s="568"/>
      <c r="L79" s="568"/>
      <c r="M79" s="568"/>
      <c r="N79" s="568"/>
      <c r="O79" s="568"/>
      <c r="P79" s="568"/>
      <c r="Q79" s="568"/>
      <c r="R79" s="568"/>
      <c r="S79" s="568"/>
      <c r="T79" s="568"/>
      <c r="U79" s="568"/>
      <c r="V79" s="568"/>
      <c r="W79" s="568"/>
      <c r="X79" s="568"/>
      <c r="Y79" s="568"/>
    </row>
    <row r="80" spans="1:25">
      <c r="A80" s="1295" t="s">
        <v>1395</v>
      </c>
      <c r="B80" s="1296" t="s">
        <v>1617</v>
      </c>
      <c r="C80" s="1295" t="s">
        <v>74</v>
      </c>
      <c r="D80" s="1229"/>
      <c r="E80" s="568" t="s">
        <v>1618</v>
      </c>
      <c r="F80" s="641"/>
      <c r="G80" s="568"/>
      <c r="H80" s="1284">
        <v>58526000</v>
      </c>
      <c r="I80" s="580"/>
      <c r="J80" s="568"/>
      <c r="K80" s="568"/>
      <c r="L80" s="568"/>
      <c r="M80" s="568"/>
      <c r="N80" s="568"/>
      <c r="O80" s="568"/>
      <c r="P80" s="568"/>
      <c r="Q80" s="568"/>
      <c r="R80" s="568"/>
      <c r="S80" s="568"/>
      <c r="T80" s="568"/>
      <c r="U80" s="568"/>
      <c r="V80" s="568"/>
      <c r="W80" s="568"/>
      <c r="X80" s="568"/>
      <c r="Y80" s="568"/>
    </row>
    <row r="81" spans="1:25" ht="21" customHeight="1">
      <c r="A81" s="578"/>
      <c r="B81" s="1296" t="s">
        <v>1619</v>
      </c>
      <c r="C81" s="1295" t="s">
        <v>75</v>
      </c>
      <c r="D81" s="1229"/>
      <c r="E81" s="568" t="s">
        <v>1620</v>
      </c>
      <c r="F81" s="641"/>
      <c r="G81" s="568"/>
      <c r="H81" s="1284">
        <v>416792000</v>
      </c>
      <c r="I81" s="580"/>
      <c r="J81" s="568"/>
      <c r="L81" s="568"/>
      <c r="M81" s="568"/>
      <c r="N81" s="568"/>
      <c r="O81" s="568"/>
      <c r="P81" s="568"/>
      <c r="Q81" s="568"/>
      <c r="R81" s="568"/>
      <c r="S81" s="568"/>
      <c r="T81" s="568"/>
      <c r="U81" s="568"/>
      <c r="V81" s="568"/>
      <c r="W81" s="568"/>
      <c r="X81" s="568"/>
      <c r="Y81" s="568"/>
    </row>
    <row r="82" spans="1:25" ht="21" customHeight="1">
      <c r="A82" s="1295" t="s">
        <v>1406</v>
      </c>
      <c r="B82" s="1296" t="s">
        <v>1621</v>
      </c>
      <c r="C82" s="1295" t="s">
        <v>76</v>
      </c>
      <c r="D82" s="1229"/>
      <c r="E82" s="126" t="s">
        <v>3018</v>
      </c>
      <c r="F82" s="641"/>
      <c r="G82" s="568"/>
      <c r="H82" s="1284">
        <v>-664435000</v>
      </c>
      <c r="I82" s="580"/>
      <c r="J82" s="568"/>
      <c r="K82" s="568"/>
      <c r="L82" s="568"/>
      <c r="M82" s="568"/>
      <c r="N82" s="568"/>
      <c r="O82" s="568"/>
      <c r="P82" s="568"/>
      <c r="Q82" s="568"/>
      <c r="R82" s="568"/>
      <c r="S82" s="568"/>
      <c r="T82" s="568"/>
      <c r="U82" s="568"/>
      <c r="V82" s="568"/>
      <c r="W82" s="568"/>
      <c r="X82" s="568"/>
      <c r="Y82" s="568"/>
    </row>
    <row r="83" spans="1:25" ht="21" customHeight="1">
      <c r="A83" s="578"/>
      <c r="B83" s="1296" t="s">
        <v>1623</v>
      </c>
      <c r="C83" s="1295" t="s">
        <v>77</v>
      </c>
      <c r="D83" s="1229"/>
      <c r="E83" s="126" t="s">
        <v>1624</v>
      </c>
      <c r="F83" s="641"/>
      <c r="G83" s="568"/>
      <c r="H83" s="1284">
        <v>0</v>
      </c>
      <c r="I83" s="580"/>
      <c r="J83" s="568"/>
      <c r="K83" s="568"/>
      <c r="L83" s="568"/>
      <c r="M83" s="568"/>
      <c r="N83" s="568"/>
      <c r="O83" s="568"/>
      <c r="P83" s="568"/>
      <c r="Q83" s="568"/>
      <c r="R83" s="568"/>
      <c r="S83" s="568"/>
      <c r="T83" s="568"/>
      <c r="U83" s="568"/>
      <c r="V83" s="568"/>
      <c r="W83" s="568"/>
      <c r="X83" s="568"/>
      <c r="Y83" s="568"/>
    </row>
    <row r="84" spans="1:25" ht="21" customHeight="1">
      <c r="A84" s="1295" t="s">
        <v>1410</v>
      </c>
      <c r="B84" s="1296" t="s">
        <v>1625</v>
      </c>
      <c r="C84" s="1295" t="s">
        <v>78</v>
      </c>
      <c r="D84" s="1229"/>
      <c r="E84" s="126" t="s">
        <v>1626</v>
      </c>
      <c r="F84" s="641"/>
      <c r="G84" s="568"/>
      <c r="H84" s="1284">
        <v>0</v>
      </c>
      <c r="I84" s="580"/>
      <c r="J84" s="568"/>
      <c r="K84" s="568"/>
      <c r="L84" s="568"/>
      <c r="M84" s="568"/>
      <c r="N84" s="568"/>
      <c r="O84" s="568"/>
      <c r="P84" s="568"/>
      <c r="Q84" s="568"/>
      <c r="R84" s="568"/>
      <c r="S84" s="568"/>
      <c r="T84" s="568"/>
      <c r="U84" s="568"/>
      <c r="V84" s="568"/>
      <c r="W84" s="568"/>
      <c r="X84" s="568"/>
      <c r="Y84" s="568"/>
    </row>
    <row r="85" spans="1:25" ht="21" customHeight="1">
      <c r="A85" s="1295" t="s">
        <v>1627</v>
      </c>
      <c r="B85" s="1296" t="s">
        <v>1628</v>
      </c>
      <c r="C85" s="1295" t="s">
        <v>79</v>
      </c>
      <c r="D85" s="1229"/>
      <c r="E85" s="126" t="s">
        <v>3019</v>
      </c>
      <c r="F85" s="641"/>
      <c r="G85" s="568" t="s">
        <v>716</v>
      </c>
      <c r="H85" s="1310">
        <v>-321581000</v>
      </c>
      <c r="I85" s="580"/>
      <c r="J85" s="568"/>
      <c r="K85" s="568"/>
      <c r="L85" s="568"/>
      <c r="M85" s="568"/>
      <c r="N85" s="568"/>
      <c r="O85" s="568"/>
      <c r="P85" s="568"/>
      <c r="Q85" s="568"/>
      <c r="R85" s="568"/>
      <c r="S85" s="568"/>
      <c r="T85" s="568"/>
      <c r="U85" s="568"/>
      <c r="V85" s="568"/>
      <c r="W85" s="568"/>
      <c r="X85" s="568"/>
      <c r="Y85" s="568"/>
    </row>
    <row r="86" spans="1:25" ht="21" customHeight="1">
      <c r="A86" s="578"/>
      <c r="B86" s="571"/>
      <c r="C86" s="1295" t="s">
        <v>80</v>
      </c>
      <c r="D86" s="1229"/>
      <c r="E86" s="1821" t="s">
        <v>3629</v>
      </c>
      <c r="F86" s="641"/>
      <c r="G86" s="1305" t="s">
        <v>1876</v>
      </c>
      <c r="H86" s="1777">
        <v>-510575000</v>
      </c>
      <c r="I86" s="580"/>
      <c r="J86" s="568"/>
      <c r="K86" s="568"/>
      <c r="L86" s="568"/>
      <c r="M86" s="568"/>
      <c r="N86" s="568"/>
      <c r="O86" s="568"/>
      <c r="P86" s="568"/>
      <c r="Q86" s="568"/>
      <c r="R86" s="568"/>
      <c r="S86" s="568"/>
      <c r="T86" s="568"/>
      <c r="U86" s="568"/>
      <c r="V86" s="568"/>
      <c r="W86" s="568"/>
      <c r="X86" s="568"/>
      <c r="Y86" s="568"/>
    </row>
    <row r="87" spans="1:25" ht="21" customHeight="1">
      <c r="A87" s="1297"/>
      <c r="B87" s="639"/>
      <c r="C87" s="1295" t="s">
        <v>81</v>
      </c>
      <c r="D87" s="1229"/>
      <c r="E87" s="568" t="s">
        <v>1630</v>
      </c>
      <c r="F87" s="641"/>
      <c r="G87" s="568"/>
      <c r="H87" s="1284">
        <v>13596</v>
      </c>
      <c r="I87" s="580"/>
      <c r="J87" s="568"/>
      <c r="K87" s="568"/>
      <c r="L87" s="568"/>
      <c r="M87" s="568"/>
      <c r="N87" s="568"/>
      <c r="O87" s="568"/>
      <c r="P87" s="568"/>
      <c r="Q87" s="568"/>
      <c r="R87" s="568"/>
      <c r="S87" s="568"/>
      <c r="T87" s="568"/>
      <c r="U87" s="568"/>
      <c r="V87" s="568"/>
      <c r="W87" s="568"/>
      <c r="X87" s="568"/>
      <c r="Y87" s="568"/>
    </row>
    <row r="88" spans="1:25" ht="21" customHeight="1">
      <c r="A88" s="578"/>
      <c r="B88" s="1296" t="s">
        <v>1631</v>
      </c>
      <c r="C88" s="1295" t="s">
        <v>82</v>
      </c>
      <c r="D88" s="1229"/>
      <c r="E88" s="568" t="s">
        <v>1632</v>
      </c>
      <c r="F88" s="641"/>
      <c r="G88" s="568"/>
      <c r="H88" s="1284">
        <v>31305</v>
      </c>
      <c r="I88" s="580"/>
      <c r="J88" s="568"/>
      <c r="K88" s="568"/>
      <c r="L88" s="568"/>
      <c r="M88" s="568"/>
      <c r="N88" s="568"/>
      <c r="O88" s="568"/>
      <c r="P88" s="568"/>
      <c r="Q88" s="568"/>
      <c r="R88" s="568"/>
      <c r="S88" s="568"/>
      <c r="T88" s="568"/>
      <c r="U88" s="568"/>
      <c r="V88" s="568"/>
      <c r="W88" s="568"/>
      <c r="X88" s="568"/>
      <c r="Y88" s="568"/>
    </row>
    <row r="89" spans="1:25" ht="21" customHeight="1">
      <c r="A89" s="578"/>
      <c r="B89" s="1296" t="s">
        <v>1633</v>
      </c>
      <c r="C89" s="1295" t="s">
        <v>83</v>
      </c>
      <c r="D89" s="1229"/>
      <c r="E89" s="568" t="s">
        <v>1634</v>
      </c>
      <c r="F89" s="641"/>
      <c r="G89" s="568"/>
      <c r="H89" s="1284">
        <v>27497</v>
      </c>
      <c r="I89" s="580"/>
      <c r="J89" s="568"/>
      <c r="K89" s="568"/>
      <c r="L89" s="568"/>
      <c r="M89" s="568"/>
      <c r="N89" s="568"/>
      <c r="O89" s="568"/>
      <c r="P89" s="568"/>
      <c r="Q89" s="568"/>
      <c r="R89" s="568"/>
      <c r="S89" s="568"/>
      <c r="T89" s="568"/>
      <c r="U89" s="568"/>
      <c r="V89" s="568"/>
      <c r="W89" s="568"/>
      <c r="X89" s="568"/>
      <c r="Y89" s="568"/>
    </row>
    <row r="90" spans="1:25" ht="21" customHeight="1">
      <c r="A90" s="578"/>
      <c r="B90" s="1296" t="s">
        <v>1635</v>
      </c>
      <c r="C90" s="578"/>
      <c r="D90" s="1229"/>
      <c r="E90" s="1303" t="s">
        <v>1636</v>
      </c>
      <c r="F90" s="1304"/>
      <c r="G90" s="568"/>
      <c r="H90" s="568"/>
      <c r="I90" s="580"/>
      <c r="J90" s="568"/>
      <c r="K90" s="568"/>
      <c r="L90" s="568"/>
      <c r="M90" s="568"/>
      <c r="N90" s="568"/>
      <c r="O90" s="568"/>
      <c r="P90" s="568"/>
      <c r="Q90" s="568"/>
      <c r="R90" s="568"/>
      <c r="S90" s="568"/>
      <c r="T90" s="568"/>
      <c r="U90" s="568"/>
      <c r="V90" s="568"/>
      <c r="W90" s="568"/>
      <c r="X90" s="568"/>
      <c r="Y90" s="568"/>
    </row>
    <row r="91" spans="1:25" ht="21" customHeight="1">
      <c r="A91" s="1311"/>
      <c r="B91" s="1285"/>
      <c r="C91" s="1295" t="s">
        <v>84</v>
      </c>
      <c r="D91" s="1229"/>
      <c r="E91" s="126" t="s">
        <v>3631</v>
      </c>
      <c r="F91" s="641"/>
      <c r="G91" s="1305" t="s">
        <v>1876</v>
      </c>
      <c r="H91" s="1284">
        <v>76348976000</v>
      </c>
      <c r="I91" s="580"/>
      <c r="J91" s="568"/>
      <c r="K91" s="568"/>
      <c r="L91" s="568"/>
      <c r="M91" s="568"/>
      <c r="N91" s="568"/>
      <c r="O91" s="568"/>
      <c r="P91" s="568"/>
      <c r="Q91" s="568"/>
      <c r="R91" s="568"/>
      <c r="S91" s="568"/>
      <c r="T91" s="568"/>
      <c r="U91" s="568"/>
      <c r="V91" s="568"/>
      <c r="W91" s="568"/>
      <c r="X91" s="568"/>
      <c r="Y91" s="568"/>
    </row>
    <row r="92" spans="1:25" ht="21" customHeight="1">
      <c r="A92" s="1311"/>
      <c r="B92" s="1285" t="s">
        <v>3020</v>
      </c>
      <c r="C92" s="1295" t="s">
        <v>85</v>
      </c>
      <c r="D92" s="1229"/>
      <c r="E92" s="126" t="s">
        <v>3632</v>
      </c>
      <c r="F92" s="641"/>
      <c r="G92" s="1305" t="s">
        <v>1876</v>
      </c>
      <c r="H92" s="1284">
        <v>0</v>
      </c>
      <c r="I92" s="580"/>
      <c r="J92" s="568"/>
      <c r="K92" s="568"/>
      <c r="L92" s="568"/>
      <c r="M92" s="568"/>
      <c r="N92" s="568"/>
      <c r="O92" s="568"/>
      <c r="P92" s="568"/>
      <c r="Q92" s="568"/>
      <c r="R92" s="568"/>
      <c r="S92" s="568"/>
      <c r="T92" s="568"/>
      <c r="U92" s="568"/>
      <c r="V92" s="568"/>
      <c r="W92" s="568"/>
      <c r="X92" s="568"/>
      <c r="Y92" s="568"/>
    </row>
    <row r="93" spans="1:25" ht="21" customHeight="1">
      <c r="A93" s="1311"/>
      <c r="B93" s="1285"/>
      <c r="C93" s="1295" t="s">
        <v>86</v>
      </c>
      <c r="D93" s="1229"/>
      <c r="E93" s="126" t="s">
        <v>3633</v>
      </c>
      <c r="F93" s="641"/>
      <c r="G93" s="1305" t="s">
        <v>1876</v>
      </c>
      <c r="H93" s="1284">
        <v>1984202225000</v>
      </c>
      <c r="I93" s="580"/>
      <c r="J93" s="568"/>
      <c r="K93" s="568"/>
      <c r="L93" s="568"/>
      <c r="M93" s="568"/>
      <c r="N93" s="568"/>
      <c r="O93" s="568"/>
      <c r="P93" s="568"/>
      <c r="Q93" s="568"/>
      <c r="R93" s="568"/>
      <c r="S93" s="568"/>
      <c r="T93" s="568"/>
      <c r="U93" s="568"/>
      <c r="V93" s="568"/>
      <c r="W93" s="568"/>
      <c r="X93" s="568"/>
      <c r="Y93" s="568"/>
    </row>
    <row r="94" spans="1:25" ht="21" customHeight="1">
      <c r="A94" s="1311"/>
      <c r="B94" s="1285" t="s">
        <v>3635</v>
      </c>
      <c r="C94" s="1295" t="s">
        <v>87</v>
      </c>
      <c r="D94" s="1229"/>
      <c r="E94" s="126" t="s">
        <v>3634</v>
      </c>
      <c r="F94" s="641"/>
      <c r="G94" s="1305" t="s">
        <v>1876</v>
      </c>
      <c r="H94" s="1312" t="s">
        <v>3017</v>
      </c>
      <c r="I94" s="580"/>
      <c r="J94" s="568"/>
      <c r="K94" s="568"/>
      <c r="L94" s="568"/>
      <c r="M94" s="568"/>
      <c r="N94" s="568"/>
      <c r="O94" s="568"/>
      <c r="P94" s="568"/>
      <c r="Q94" s="568"/>
      <c r="R94" s="568"/>
      <c r="S94" s="568"/>
      <c r="T94" s="568"/>
      <c r="U94" s="568"/>
      <c r="V94" s="568"/>
      <c r="W94" s="568"/>
      <c r="X94" s="568"/>
      <c r="Y94" s="568"/>
    </row>
    <row r="95" spans="1:25" ht="21" customHeight="1">
      <c r="A95" s="1311"/>
      <c r="B95" s="1285"/>
      <c r="C95" s="1295" t="s">
        <v>2216</v>
      </c>
      <c r="D95" s="1229"/>
      <c r="E95" s="568" t="s">
        <v>1629</v>
      </c>
      <c r="F95" s="641"/>
      <c r="G95" s="1305" t="s">
        <v>1876</v>
      </c>
      <c r="H95" s="1284">
        <v>-35435000</v>
      </c>
      <c r="I95" s="580"/>
      <c r="J95" s="568"/>
      <c r="L95" s="568"/>
      <c r="M95" s="568"/>
      <c r="N95" s="568"/>
      <c r="O95" s="568"/>
      <c r="P95" s="568"/>
      <c r="Q95" s="568"/>
      <c r="R95" s="568"/>
      <c r="S95" s="568"/>
      <c r="T95" s="568"/>
      <c r="U95" s="568"/>
      <c r="V95" s="568"/>
      <c r="W95" s="568"/>
      <c r="X95" s="568"/>
      <c r="Y95" s="568"/>
    </row>
    <row r="96" spans="1:25" ht="21" customHeight="1">
      <c r="A96" s="1311"/>
      <c r="B96" s="1285"/>
      <c r="C96" s="1295" t="s">
        <v>2218</v>
      </c>
      <c r="D96" s="1229"/>
      <c r="E96" s="568" t="s">
        <v>1637</v>
      </c>
      <c r="F96" s="641"/>
      <c r="G96" s="1305" t="s">
        <v>1876</v>
      </c>
      <c r="H96" s="1284">
        <v>0</v>
      </c>
      <c r="I96" s="580"/>
      <c r="J96" s="568"/>
      <c r="K96" s="568"/>
      <c r="L96" s="568"/>
      <c r="M96" s="568"/>
      <c r="N96" s="568"/>
      <c r="O96" s="568"/>
      <c r="P96" s="568"/>
      <c r="Q96" s="568"/>
      <c r="R96" s="568"/>
      <c r="S96" s="568"/>
      <c r="T96" s="568"/>
      <c r="U96" s="568"/>
      <c r="V96" s="568"/>
      <c r="W96" s="568"/>
      <c r="X96" s="568"/>
      <c r="Y96" s="568"/>
    </row>
    <row r="97" spans="1:27" ht="21" customHeight="1">
      <c r="A97" s="1311"/>
      <c r="B97" s="1318"/>
      <c r="C97" s="1295" t="s">
        <v>2220</v>
      </c>
      <c r="D97" s="1229"/>
      <c r="E97" s="568" t="s">
        <v>3021</v>
      </c>
      <c r="F97" s="641"/>
      <c r="G97" s="1305" t="s">
        <v>1876</v>
      </c>
      <c r="H97" s="1284">
        <v>-17096047.129999999</v>
      </c>
      <c r="I97" s="580"/>
      <c r="J97" s="568"/>
      <c r="K97" s="568"/>
      <c r="L97" s="568"/>
      <c r="O97" s="568"/>
      <c r="P97" s="568"/>
      <c r="Q97" s="568"/>
      <c r="R97" s="568"/>
      <c r="S97" s="568"/>
      <c r="T97" s="568"/>
      <c r="U97" s="568"/>
      <c r="V97" s="568"/>
      <c r="W97" s="568"/>
      <c r="X97" s="568"/>
      <c r="Y97" s="568"/>
    </row>
    <row r="98" spans="1:27" ht="21" customHeight="1">
      <c r="A98" s="1311"/>
      <c r="B98" s="1285"/>
      <c r="C98" s="1295" t="s">
        <v>2223</v>
      </c>
      <c r="D98" s="1229"/>
      <c r="E98" s="568" t="s">
        <v>121</v>
      </c>
      <c r="F98" s="641"/>
      <c r="G98" s="568"/>
      <c r="H98" s="1284">
        <v>6257</v>
      </c>
      <c r="I98" s="580"/>
      <c r="J98" s="568"/>
      <c r="K98" s="1284"/>
      <c r="L98" s="568"/>
      <c r="M98" s="568"/>
      <c r="N98" s="568"/>
      <c r="O98" s="568"/>
      <c r="P98" s="568"/>
      <c r="Q98" s="568"/>
      <c r="R98" s="568"/>
      <c r="S98" s="568"/>
      <c r="T98" s="568"/>
      <c r="U98" s="568"/>
      <c r="V98" s="568"/>
      <c r="W98" s="568"/>
      <c r="X98" s="568"/>
      <c r="Y98" s="568"/>
    </row>
    <row r="99" spans="1:27" ht="21" customHeight="1">
      <c r="A99" s="1311"/>
      <c r="B99" s="1285"/>
      <c r="C99" s="1295" t="s">
        <v>2577</v>
      </c>
      <c r="D99" s="1229"/>
      <c r="E99" s="568" t="s">
        <v>122</v>
      </c>
      <c r="F99" s="641"/>
      <c r="G99" s="568"/>
      <c r="H99" s="1284">
        <v>568</v>
      </c>
      <c r="I99" s="580"/>
      <c r="J99" s="568"/>
      <c r="K99" s="568"/>
      <c r="L99" s="568"/>
      <c r="M99" s="568"/>
      <c r="N99" s="568"/>
      <c r="O99" s="568"/>
      <c r="P99" s="568"/>
      <c r="Q99" s="568"/>
      <c r="R99" s="568"/>
      <c r="S99" s="568"/>
      <c r="T99" s="568"/>
      <c r="U99" s="568"/>
      <c r="V99" s="568"/>
      <c r="W99" s="568"/>
      <c r="X99" s="568"/>
      <c r="Y99" s="568"/>
    </row>
    <row r="100" spans="1:27" ht="21" customHeight="1">
      <c r="A100" s="1311"/>
      <c r="B100" s="1285"/>
      <c r="C100" s="1295" t="s">
        <v>2580</v>
      </c>
      <c r="D100" s="1229"/>
      <c r="E100" s="568" t="s">
        <v>123</v>
      </c>
      <c r="F100" s="641"/>
      <c r="G100" s="568"/>
      <c r="H100" s="1284">
        <v>4918</v>
      </c>
      <c r="I100" s="580"/>
      <c r="J100" s="568"/>
      <c r="K100" s="568"/>
      <c r="L100" s="568"/>
      <c r="M100" s="568"/>
      <c r="N100" s="568"/>
      <c r="O100" s="568"/>
      <c r="P100" s="568"/>
      <c r="Q100" s="568"/>
      <c r="R100" s="568"/>
      <c r="S100" s="568"/>
      <c r="T100" s="568"/>
      <c r="U100" s="568"/>
      <c r="V100" s="568"/>
      <c r="W100" s="568"/>
      <c r="X100" s="568"/>
      <c r="Y100" s="568"/>
    </row>
    <row r="101" spans="1:27" ht="21" customHeight="1">
      <c r="A101" s="1311"/>
      <c r="B101" s="1285" t="s">
        <v>3636</v>
      </c>
      <c r="C101" s="1295" t="s">
        <v>2583</v>
      </c>
      <c r="D101" s="1229"/>
      <c r="E101" s="568" t="s">
        <v>124</v>
      </c>
      <c r="F101" s="641"/>
      <c r="G101" s="568"/>
      <c r="H101" s="1284">
        <v>771</v>
      </c>
      <c r="I101" s="580"/>
      <c r="J101" s="568"/>
      <c r="K101" s="568"/>
      <c r="L101" s="568"/>
      <c r="M101" s="568"/>
      <c r="N101" s="568"/>
      <c r="O101" s="568"/>
      <c r="P101" s="568"/>
      <c r="Q101" s="568"/>
      <c r="R101" s="568"/>
      <c r="S101" s="568"/>
      <c r="T101" s="568"/>
      <c r="U101" s="568"/>
      <c r="V101" s="568"/>
      <c r="W101" s="568"/>
      <c r="X101" s="568"/>
      <c r="Y101" s="568"/>
    </row>
    <row r="102" spans="1:27" ht="21" customHeight="1">
      <c r="A102" s="1311"/>
      <c r="B102" s="1285" t="s">
        <v>3637</v>
      </c>
      <c r="C102" s="1297"/>
      <c r="D102" s="636"/>
      <c r="E102" s="636"/>
      <c r="F102" s="636"/>
      <c r="G102" s="636"/>
      <c r="H102" s="636"/>
      <c r="I102" s="639"/>
      <c r="J102" s="568"/>
      <c r="K102" s="808"/>
      <c r="L102" s="568"/>
      <c r="M102" s="568"/>
      <c r="N102" s="568"/>
      <c r="O102" s="568"/>
      <c r="P102" s="568"/>
      <c r="Q102" s="568"/>
      <c r="R102" s="568"/>
      <c r="S102" s="568"/>
      <c r="T102" s="568"/>
      <c r="U102" s="568"/>
      <c r="V102" s="568"/>
      <c r="W102" s="568"/>
      <c r="X102" s="568"/>
      <c r="Y102" s="568"/>
      <c r="Z102" s="568"/>
      <c r="AA102" s="568"/>
    </row>
    <row r="103" spans="1:27" ht="21" customHeight="1">
      <c r="A103" s="1311"/>
      <c r="B103" s="1285"/>
      <c r="C103" s="578"/>
      <c r="D103" s="1225"/>
      <c r="E103" s="570"/>
      <c r="F103" s="570"/>
      <c r="G103" s="570"/>
      <c r="H103" s="570"/>
      <c r="I103" s="580"/>
      <c r="J103" s="568"/>
      <c r="K103" s="808"/>
      <c r="L103" s="568"/>
      <c r="M103" s="568"/>
      <c r="N103" s="568"/>
      <c r="O103" s="568"/>
      <c r="P103" s="568"/>
      <c r="Q103" s="568"/>
      <c r="R103" s="568"/>
      <c r="S103" s="568"/>
      <c r="T103" s="568"/>
      <c r="U103" s="568"/>
      <c r="V103" s="568"/>
      <c r="W103" s="568"/>
      <c r="X103" s="568"/>
      <c r="Y103" s="568"/>
      <c r="Z103" s="568"/>
      <c r="AA103" s="568"/>
    </row>
    <row r="104" spans="1:27" ht="21" customHeight="1">
      <c r="A104" s="1311"/>
      <c r="B104" s="1285" t="s">
        <v>3472</v>
      </c>
      <c r="C104" s="578"/>
      <c r="D104" s="1225"/>
      <c r="E104" s="1313"/>
      <c r="F104" s="570"/>
      <c r="G104" s="570"/>
      <c r="H104" s="570"/>
      <c r="I104" s="580"/>
      <c r="J104" s="568"/>
      <c r="K104" s="808"/>
      <c r="L104" s="568"/>
      <c r="M104" s="568"/>
      <c r="N104" s="568"/>
      <c r="O104" s="568"/>
      <c r="P104" s="568"/>
      <c r="Q104" s="568"/>
      <c r="R104" s="568"/>
      <c r="S104" s="568"/>
      <c r="T104" s="568"/>
      <c r="U104" s="568"/>
      <c r="V104" s="568"/>
      <c r="W104" s="568"/>
      <c r="X104" s="568"/>
      <c r="Y104" s="568"/>
      <c r="Z104" s="568"/>
      <c r="AA104" s="568"/>
    </row>
    <row r="105" spans="1:27" ht="21" customHeight="1">
      <c r="A105" s="1311"/>
      <c r="B105" s="1285" t="s">
        <v>3557</v>
      </c>
      <c r="C105" s="578"/>
      <c r="D105" s="568"/>
      <c r="E105" s="1823" t="s">
        <v>3209</v>
      </c>
      <c r="F105" s="568"/>
      <c r="G105" s="568"/>
      <c r="H105" s="568"/>
      <c r="I105" s="580"/>
      <c r="J105" s="568"/>
      <c r="K105" s="808"/>
      <c r="L105" s="568"/>
      <c r="M105" s="568"/>
      <c r="N105" s="568"/>
      <c r="O105" s="568"/>
      <c r="P105" s="568"/>
      <c r="Q105" s="568"/>
      <c r="R105" s="568"/>
      <c r="S105" s="568"/>
      <c r="T105" s="568"/>
      <c r="U105" s="568"/>
      <c r="V105" s="568"/>
      <c r="W105" s="568"/>
      <c r="X105" s="568"/>
      <c r="Y105" s="568"/>
      <c r="Z105" s="568"/>
      <c r="AA105" s="568"/>
    </row>
    <row r="106" spans="1:27" ht="21" customHeight="1">
      <c r="A106" s="1311"/>
      <c r="B106" s="1285" t="s">
        <v>3471</v>
      </c>
      <c r="C106" s="578"/>
      <c r="D106" s="568"/>
      <c r="E106" s="126" t="s">
        <v>3617</v>
      </c>
      <c r="F106" s="568"/>
      <c r="G106" s="568"/>
      <c r="H106" s="568"/>
      <c r="I106" s="580"/>
      <c r="J106" s="568"/>
      <c r="K106" s="808"/>
      <c r="L106" s="568"/>
      <c r="M106" s="568"/>
      <c r="N106" s="568"/>
      <c r="O106" s="568"/>
      <c r="P106" s="568"/>
      <c r="Q106" s="568"/>
      <c r="R106" s="568"/>
      <c r="S106" s="568"/>
      <c r="T106" s="568"/>
      <c r="U106" s="568"/>
      <c r="V106" s="568"/>
      <c r="W106" s="568"/>
      <c r="X106" s="568"/>
      <c r="Y106" s="568"/>
      <c r="Z106" s="568"/>
      <c r="AA106" s="568"/>
    </row>
    <row r="107" spans="1:27" ht="21" customHeight="1">
      <c r="A107" s="1311"/>
      <c r="B107" s="1285" t="s">
        <v>3638</v>
      </c>
      <c r="C107" s="578"/>
      <c r="D107" s="568"/>
      <c r="E107" s="1823" t="s">
        <v>3619</v>
      </c>
      <c r="F107" s="568"/>
      <c r="G107" s="568"/>
      <c r="H107" s="568"/>
      <c r="I107" s="580"/>
      <c r="J107" s="568"/>
      <c r="K107" s="808"/>
      <c r="L107" s="568"/>
      <c r="M107" s="568"/>
      <c r="N107" s="568"/>
      <c r="O107" s="568"/>
      <c r="P107" s="568"/>
      <c r="Q107" s="568"/>
      <c r="R107" s="568"/>
      <c r="S107" s="568"/>
      <c r="T107" s="568"/>
      <c r="U107" s="568"/>
      <c r="V107" s="568"/>
      <c r="W107" s="568"/>
      <c r="X107" s="568"/>
      <c r="Y107" s="568"/>
      <c r="Z107" s="568"/>
      <c r="AA107" s="568"/>
    </row>
    <row r="108" spans="1:27" ht="21" customHeight="1">
      <c r="A108" s="1311"/>
      <c r="B108" s="1285" t="s">
        <v>3639</v>
      </c>
      <c r="C108" s="578"/>
      <c r="D108" s="568"/>
      <c r="E108" s="1823" t="s">
        <v>3620</v>
      </c>
      <c r="F108" s="568"/>
      <c r="G108" s="568"/>
      <c r="H108" s="568"/>
      <c r="I108" s="580"/>
      <c r="J108" s="568"/>
      <c r="K108" s="808"/>
      <c r="L108" s="568"/>
      <c r="M108" s="568"/>
      <c r="N108" s="568"/>
      <c r="O108" s="568"/>
      <c r="P108" s="568"/>
      <c r="Q108" s="568"/>
      <c r="R108" s="568"/>
      <c r="S108" s="568"/>
      <c r="T108" s="568"/>
      <c r="U108" s="568"/>
      <c r="V108" s="568"/>
      <c r="W108" s="568"/>
      <c r="X108" s="568"/>
      <c r="Y108" s="568"/>
      <c r="Z108" s="568"/>
      <c r="AA108" s="568"/>
    </row>
    <row r="109" spans="1:27" ht="21" customHeight="1">
      <c r="A109" s="1311"/>
      <c r="B109" s="1285"/>
      <c r="C109" s="578"/>
      <c r="D109" s="568"/>
      <c r="E109" s="126" t="s">
        <v>3618</v>
      </c>
      <c r="F109" s="568"/>
      <c r="G109" s="568"/>
      <c r="H109" s="568"/>
      <c r="I109" s="580"/>
      <c r="J109" s="568"/>
      <c r="K109" s="808"/>
      <c r="L109" s="568"/>
      <c r="M109" s="568"/>
      <c r="N109" s="568"/>
      <c r="O109" s="568"/>
      <c r="P109" s="568"/>
      <c r="Q109" s="568"/>
      <c r="R109" s="568"/>
      <c r="S109" s="568"/>
      <c r="T109" s="568"/>
      <c r="U109" s="568"/>
      <c r="V109" s="568"/>
      <c r="W109" s="568"/>
      <c r="X109" s="568"/>
      <c r="Y109" s="568"/>
      <c r="Z109" s="568"/>
      <c r="AA109" s="568"/>
    </row>
    <row r="110" spans="1:27" ht="21" customHeight="1">
      <c r="A110" s="1311"/>
      <c r="B110" s="1285"/>
      <c r="C110" s="578"/>
      <c r="D110" s="568"/>
      <c r="E110" s="1823" t="s">
        <v>3621</v>
      </c>
      <c r="F110" s="568"/>
      <c r="G110" s="568"/>
      <c r="H110" s="568"/>
      <c r="I110" s="580"/>
      <c r="J110" s="568"/>
      <c r="K110" s="808"/>
      <c r="L110" s="568"/>
      <c r="M110" s="568"/>
      <c r="N110" s="568"/>
      <c r="O110" s="568"/>
      <c r="P110" s="568"/>
      <c r="Q110" s="568"/>
      <c r="R110" s="568"/>
      <c r="S110" s="568"/>
      <c r="T110" s="568"/>
      <c r="U110" s="568"/>
      <c r="V110" s="568"/>
      <c r="W110" s="568"/>
      <c r="X110" s="568"/>
      <c r="Y110" s="568"/>
      <c r="Z110" s="568"/>
      <c r="AA110" s="568"/>
    </row>
    <row r="111" spans="1:27" ht="21" customHeight="1" thickBot="1">
      <c r="A111" s="1314" t="s">
        <v>716</v>
      </c>
      <c r="B111" s="1315" t="s">
        <v>716</v>
      </c>
      <c r="C111" s="1316"/>
      <c r="D111" s="657"/>
      <c r="E111" s="657"/>
      <c r="F111" s="657"/>
      <c r="G111" s="657"/>
      <c r="H111" s="657"/>
      <c r="I111" s="1317"/>
      <c r="J111" s="568"/>
      <c r="K111" s="808"/>
      <c r="L111" s="568"/>
      <c r="M111" s="568"/>
      <c r="N111" s="568"/>
      <c r="O111" s="568"/>
      <c r="P111" s="568"/>
      <c r="Q111" s="568"/>
      <c r="R111" s="568"/>
      <c r="S111" s="568"/>
      <c r="T111" s="568"/>
      <c r="U111" s="568"/>
      <c r="V111" s="568"/>
      <c r="W111" s="568"/>
      <c r="X111" s="568"/>
      <c r="Y111" s="568"/>
      <c r="Z111" s="568"/>
      <c r="AA111" s="568"/>
    </row>
    <row r="112" spans="1:27" ht="21" customHeight="1">
      <c r="A112" s="570" t="s">
        <v>3423</v>
      </c>
      <c r="B112" s="570"/>
      <c r="C112" s="568"/>
      <c r="D112" s="568"/>
      <c r="E112" s="570" t="s">
        <v>3424</v>
      </c>
      <c r="F112" s="568"/>
      <c r="G112" s="568"/>
      <c r="H112" s="1305" t="s">
        <v>125</v>
      </c>
      <c r="I112" s="568"/>
      <c r="J112" s="568"/>
      <c r="K112" s="808"/>
      <c r="L112" s="568"/>
      <c r="M112" s="568"/>
      <c r="N112" s="568"/>
      <c r="O112" s="568"/>
      <c r="P112" s="568"/>
      <c r="Q112" s="568"/>
      <c r="R112" s="568"/>
      <c r="S112" s="568"/>
      <c r="T112" s="568"/>
      <c r="U112" s="568"/>
      <c r="V112" s="568"/>
      <c r="W112" s="568"/>
      <c r="X112" s="568"/>
      <c r="Y112" s="568"/>
      <c r="Z112" s="568"/>
      <c r="AA112" s="568"/>
    </row>
    <row r="113" spans="3:27" ht="21" customHeight="1">
      <c r="C113" s="570"/>
      <c r="D113" s="570"/>
      <c r="E113" s="570"/>
      <c r="F113" s="570"/>
      <c r="G113" s="570"/>
      <c r="H113" s="570"/>
      <c r="I113" s="570"/>
      <c r="J113" s="568"/>
      <c r="K113" s="808"/>
      <c r="L113" s="568"/>
      <c r="M113" s="568"/>
      <c r="N113" s="568"/>
      <c r="O113" s="568"/>
      <c r="P113" s="568"/>
      <c r="Q113" s="568"/>
      <c r="R113" s="568"/>
      <c r="S113" s="568"/>
      <c r="T113" s="568"/>
      <c r="U113" s="568"/>
      <c r="V113" s="568"/>
      <c r="W113" s="568"/>
      <c r="X113" s="568"/>
      <c r="Y113" s="568"/>
      <c r="Z113" s="568"/>
      <c r="AA113" s="568"/>
    </row>
    <row r="114" spans="3:27" ht="21" customHeight="1">
      <c r="J114" s="568"/>
      <c r="K114" s="808"/>
      <c r="L114" s="568"/>
      <c r="M114" s="568"/>
      <c r="N114" s="568"/>
      <c r="O114" s="568"/>
      <c r="P114" s="568"/>
      <c r="Q114" s="568"/>
      <c r="R114" s="568"/>
      <c r="S114" s="568"/>
      <c r="T114" s="568"/>
      <c r="U114" s="568"/>
      <c r="V114" s="568"/>
      <c r="W114" s="568"/>
      <c r="X114" s="568"/>
      <c r="Y114" s="568"/>
      <c r="Z114" s="568"/>
      <c r="AA114" s="568"/>
    </row>
    <row r="115" spans="3:27" ht="21" customHeight="1">
      <c r="J115" s="568"/>
      <c r="K115" s="808"/>
      <c r="L115" s="568"/>
      <c r="M115" s="568"/>
      <c r="N115" s="568"/>
      <c r="O115" s="568"/>
      <c r="P115" s="568"/>
      <c r="Q115" s="568"/>
      <c r="R115" s="568"/>
      <c r="S115" s="568"/>
      <c r="T115" s="568"/>
      <c r="U115" s="568"/>
      <c r="V115" s="568"/>
      <c r="W115" s="568"/>
      <c r="X115" s="568"/>
      <c r="Y115" s="568"/>
      <c r="Z115" s="568"/>
      <c r="AA115" s="568"/>
    </row>
    <row r="116" spans="3:27" ht="21" customHeight="1">
      <c r="J116" s="568"/>
      <c r="K116" s="808"/>
      <c r="M116" s="568"/>
      <c r="N116" s="568"/>
      <c r="O116" s="568"/>
      <c r="P116" s="568"/>
      <c r="Q116" s="568"/>
      <c r="R116" s="568"/>
      <c r="S116" s="568"/>
      <c r="T116" s="568"/>
      <c r="U116" s="568"/>
      <c r="V116" s="568"/>
      <c r="W116" s="568"/>
      <c r="X116" s="568"/>
      <c r="Y116" s="568"/>
      <c r="Z116" s="568"/>
      <c r="AA116" s="568"/>
    </row>
    <row r="117" spans="3:27" ht="21" customHeight="1">
      <c r="J117" s="568"/>
      <c r="K117" s="808"/>
      <c r="L117" s="568"/>
      <c r="M117" s="568"/>
      <c r="N117" s="568"/>
      <c r="O117" s="568"/>
      <c r="P117" s="568"/>
      <c r="Q117" s="568"/>
      <c r="R117" s="568"/>
      <c r="S117" s="568"/>
      <c r="T117" s="568"/>
      <c r="U117" s="568"/>
      <c r="V117" s="568"/>
      <c r="W117" s="568"/>
      <c r="X117" s="568"/>
      <c r="Y117" s="568"/>
      <c r="Z117" s="568"/>
      <c r="AA117" s="568"/>
    </row>
    <row r="118" spans="3:27" ht="21" customHeight="1">
      <c r="J118" s="568"/>
      <c r="K118" s="808"/>
      <c r="L118" s="568"/>
      <c r="M118" s="568"/>
      <c r="N118" s="568"/>
      <c r="O118" s="568"/>
      <c r="P118" s="568"/>
      <c r="Q118" s="568"/>
      <c r="R118" s="568"/>
      <c r="S118" s="568"/>
      <c r="T118" s="568"/>
      <c r="U118" s="568"/>
      <c r="V118" s="568"/>
      <c r="W118" s="568"/>
      <c r="X118" s="568"/>
      <c r="Y118" s="568"/>
      <c r="Z118" s="568"/>
      <c r="AA118" s="568"/>
    </row>
    <row r="119" spans="3:27" ht="21" customHeight="1">
      <c r="J119" s="568"/>
      <c r="K119" s="808"/>
      <c r="L119" s="568"/>
      <c r="M119" s="568"/>
      <c r="N119" s="568"/>
      <c r="O119" s="568"/>
      <c r="P119" s="568"/>
      <c r="Q119" s="568"/>
      <c r="R119" s="568"/>
      <c r="S119" s="568"/>
      <c r="T119" s="568"/>
      <c r="U119" s="568"/>
      <c r="V119" s="568"/>
      <c r="W119" s="568"/>
      <c r="X119" s="568"/>
      <c r="Y119" s="568"/>
      <c r="Z119" s="568"/>
      <c r="AA119" s="568"/>
    </row>
    <row r="120" spans="3:27" ht="21" customHeight="1">
      <c r="J120" s="568"/>
      <c r="K120" s="808"/>
      <c r="L120" s="568"/>
      <c r="M120" s="568"/>
      <c r="N120" s="568"/>
      <c r="O120" s="568"/>
      <c r="P120" s="568"/>
      <c r="Q120" s="568"/>
      <c r="R120" s="568"/>
      <c r="S120" s="568"/>
      <c r="T120" s="568"/>
      <c r="U120" s="568"/>
      <c r="V120" s="568"/>
      <c r="W120" s="568"/>
      <c r="X120" s="568"/>
      <c r="Y120" s="568"/>
      <c r="Z120" s="568"/>
      <c r="AA120" s="568"/>
    </row>
    <row r="121" spans="3:27" ht="21" customHeight="1">
      <c r="J121" s="568"/>
      <c r="K121" s="808"/>
      <c r="L121" s="568"/>
      <c r="M121" s="568"/>
      <c r="N121" s="568"/>
      <c r="O121" s="568"/>
      <c r="P121" s="568"/>
      <c r="Q121" s="568"/>
      <c r="R121" s="568"/>
      <c r="S121" s="568"/>
      <c r="T121" s="568"/>
      <c r="U121" s="568"/>
      <c r="V121" s="568"/>
      <c r="W121" s="568"/>
      <c r="X121" s="568"/>
      <c r="Y121" s="568"/>
      <c r="Z121" s="568"/>
      <c r="AA121" s="568"/>
    </row>
    <row r="122" spans="3:27" ht="21" customHeight="1">
      <c r="J122" s="568"/>
      <c r="K122" s="808"/>
      <c r="L122" s="568"/>
      <c r="M122" s="568"/>
      <c r="N122" s="568"/>
      <c r="O122" s="568"/>
      <c r="P122" s="568"/>
      <c r="Q122" s="568"/>
      <c r="R122" s="568"/>
      <c r="S122" s="568"/>
      <c r="T122" s="568"/>
      <c r="U122" s="568"/>
      <c r="V122" s="568"/>
      <c r="W122" s="568"/>
      <c r="X122" s="568"/>
      <c r="Y122" s="568"/>
      <c r="Z122" s="568"/>
      <c r="AA122" s="568"/>
    </row>
    <row r="123" spans="3:27" ht="21" customHeight="1">
      <c r="J123" s="568"/>
      <c r="K123" s="808"/>
      <c r="L123" s="568"/>
      <c r="M123" s="568"/>
      <c r="N123" s="568"/>
      <c r="O123" s="568"/>
      <c r="P123" s="568"/>
      <c r="Q123" s="568"/>
      <c r="R123" s="568"/>
      <c r="S123" s="568"/>
      <c r="T123" s="568"/>
      <c r="U123" s="568"/>
      <c r="V123" s="568"/>
      <c r="W123" s="568"/>
      <c r="X123" s="568"/>
      <c r="Y123" s="568"/>
      <c r="Z123" s="568"/>
      <c r="AA123" s="568"/>
    </row>
    <row r="124" spans="3:27" ht="21" customHeight="1">
      <c r="J124" s="568"/>
      <c r="K124" s="808"/>
      <c r="L124" s="568"/>
      <c r="M124" s="568"/>
      <c r="N124" s="568"/>
      <c r="O124" s="568"/>
      <c r="P124" s="568"/>
      <c r="Q124" s="568"/>
      <c r="R124" s="568"/>
      <c r="S124" s="568"/>
      <c r="T124" s="568"/>
      <c r="U124" s="568"/>
      <c r="V124" s="568"/>
      <c r="W124" s="568"/>
      <c r="X124" s="568"/>
      <c r="Y124" s="568"/>
      <c r="Z124" s="568"/>
      <c r="AA124" s="568"/>
    </row>
    <row r="125" spans="3:27" ht="21" customHeight="1">
      <c r="J125" s="568"/>
      <c r="K125" s="808"/>
      <c r="L125" s="568"/>
      <c r="M125" s="568"/>
      <c r="N125" s="568"/>
      <c r="O125" s="568"/>
      <c r="P125" s="568"/>
      <c r="Q125" s="568"/>
      <c r="R125" s="568"/>
      <c r="S125" s="568"/>
      <c r="T125" s="568"/>
      <c r="U125" s="568"/>
      <c r="V125" s="568"/>
      <c r="W125" s="568"/>
      <c r="X125" s="568"/>
      <c r="Y125" s="568"/>
      <c r="Z125" s="568"/>
      <c r="AA125" s="568"/>
    </row>
    <row r="126" spans="3:27" ht="21" customHeight="1">
      <c r="J126" s="568"/>
      <c r="K126" s="808"/>
      <c r="L126" s="568"/>
      <c r="M126" s="568"/>
      <c r="N126" s="568"/>
      <c r="O126" s="568"/>
      <c r="P126" s="568"/>
      <c r="Q126" s="568"/>
      <c r="R126" s="568"/>
      <c r="S126" s="568"/>
      <c r="T126" s="568"/>
      <c r="U126" s="568"/>
      <c r="V126" s="568"/>
      <c r="W126" s="568"/>
      <c r="X126" s="568"/>
      <c r="Y126" s="568"/>
      <c r="Z126" s="568"/>
      <c r="AA126" s="568"/>
    </row>
    <row r="127" spans="3:27" ht="21" customHeight="1">
      <c r="J127" s="568"/>
      <c r="K127" s="808"/>
      <c r="L127" s="568"/>
      <c r="M127" s="568"/>
      <c r="N127" s="568"/>
      <c r="O127" s="568"/>
      <c r="P127" s="568"/>
      <c r="Q127" s="568"/>
      <c r="R127" s="568"/>
      <c r="S127" s="568"/>
      <c r="T127" s="568"/>
      <c r="U127" s="568"/>
      <c r="V127" s="568"/>
      <c r="W127" s="568"/>
      <c r="X127" s="568"/>
      <c r="Y127" s="568"/>
      <c r="Z127" s="568"/>
      <c r="AA127" s="568"/>
    </row>
    <row r="128" spans="3:27" ht="21" customHeight="1">
      <c r="J128" s="568"/>
      <c r="K128" s="808"/>
      <c r="L128" s="568"/>
      <c r="M128" s="568"/>
      <c r="N128" s="568"/>
      <c r="O128" s="568"/>
      <c r="P128" s="568"/>
      <c r="Q128" s="568"/>
      <c r="R128" s="568"/>
      <c r="S128" s="568"/>
      <c r="T128" s="568"/>
      <c r="U128" s="568"/>
      <c r="V128" s="568"/>
      <c r="W128" s="568"/>
      <c r="X128" s="568"/>
      <c r="Y128" s="568"/>
      <c r="Z128" s="568"/>
      <c r="AA128" s="568"/>
    </row>
    <row r="129" spans="10:27" ht="21" customHeight="1">
      <c r="J129" s="568"/>
      <c r="K129" s="808"/>
      <c r="L129" s="568"/>
      <c r="M129" s="568"/>
      <c r="N129" s="568"/>
      <c r="O129" s="568"/>
      <c r="P129" s="568"/>
      <c r="Q129" s="568"/>
      <c r="R129" s="568"/>
      <c r="S129" s="568"/>
      <c r="T129" s="568"/>
      <c r="U129" s="568"/>
      <c r="V129" s="568"/>
      <c r="W129" s="568"/>
      <c r="X129" s="568"/>
      <c r="Y129" s="568"/>
      <c r="Z129" s="568"/>
      <c r="AA129" s="568"/>
    </row>
    <row r="130" spans="10:27" ht="21" customHeight="1">
      <c r="J130" s="568"/>
      <c r="K130" s="808"/>
      <c r="L130" s="568"/>
      <c r="M130" s="568"/>
      <c r="N130" s="568"/>
      <c r="O130" s="568"/>
      <c r="P130" s="568"/>
      <c r="Q130" s="568"/>
      <c r="R130" s="568"/>
      <c r="S130" s="568"/>
      <c r="T130" s="568"/>
      <c r="U130" s="568"/>
      <c r="V130" s="568"/>
      <c r="W130" s="568"/>
      <c r="X130" s="568"/>
      <c r="Y130" s="568"/>
      <c r="Z130" s="568"/>
      <c r="AA130" s="568"/>
    </row>
    <row r="131" spans="10:27" ht="21" customHeight="1">
      <c r="J131" s="568"/>
      <c r="K131" s="808"/>
      <c r="L131" s="568"/>
      <c r="M131" s="568"/>
      <c r="N131" s="568"/>
      <c r="O131" s="568"/>
      <c r="P131" s="568"/>
      <c r="Q131" s="568"/>
      <c r="R131" s="568"/>
      <c r="S131" s="568"/>
      <c r="T131" s="568"/>
      <c r="U131" s="568"/>
      <c r="V131" s="568"/>
      <c r="W131" s="568"/>
      <c r="X131" s="568"/>
      <c r="Y131" s="568"/>
      <c r="Z131" s="568"/>
      <c r="AA131" s="568"/>
    </row>
    <row r="132" spans="10:27" ht="21" customHeight="1">
      <c r="J132" s="568"/>
      <c r="K132" s="808"/>
      <c r="L132" s="568"/>
      <c r="M132" s="568"/>
      <c r="N132" s="568"/>
      <c r="O132" s="568"/>
      <c r="P132" s="568"/>
      <c r="Q132" s="568"/>
      <c r="R132" s="568"/>
      <c r="S132" s="568"/>
      <c r="T132" s="568"/>
      <c r="U132" s="568"/>
      <c r="V132" s="568"/>
      <c r="W132" s="568"/>
      <c r="X132" s="568"/>
      <c r="Y132" s="568"/>
      <c r="Z132" s="568"/>
      <c r="AA132" s="568"/>
    </row>
    <row r="133" spans="10:27" ht="21" customHeight="1">
      <c r="J133" s="568"/>
      <c r="K133" s="808"/>
      <c r="L133" s="568"/>
      <c r="M133" s="568"/>
      <c r="N133" s="568"/>
      <c r="O133" s="568"/>
      <c r="P133" s="568"/>
      <c r="Q133" s="568"/>
      <c r="R133" s="568"/>
      <c r="S133" s="568"/>
      <c r="T133" s="568"/>
      <c r="U133" s="568"/>
      <c r="V133" s="568"/>
      <c r="W133" s="568"/>
      <c r="X133" s="568"/>
      <c r="Y133" s="568"/>
      <c r="Z133" s="568"/>
      <c r="AA133" s="568"/>
    </row>
    <row r="134" spans="10:27" ht="21" customHeight="1">
      <c r="J134" s="568"/>
      <c r="K134" s="808"/>
      <c r="L134" s="568"/>
      <c r="M134" s="568"/>
      <c r="N134" s="568"/>
      <c r="O134" s="568"/>
      <c r="P134" s="568"/>
      <c r="Q134" s="568"/>
      <c r="R134" s="568"/>
      <c r="S134" s="568"/>
      <c r="T134" s="568"/>
      <c r="U134" s="568"/>
      <c r="V134" s="568"/>
      <c r="W134" s="568"/>
      <c r="X134" s="568"/>
      <c r="Y134" s="568"/>
      <c r="Z134" s="568"/>
      <c r="AA134" s="568"/>
    </row>
  </sheetData>
  <printOptions horizontalCentered="1" verticalCentered="1"/>
  <pageMargins left="0.5" right="0.5" top="0.5" bottom="0.5" header="0" footer="0"/>
  <pageSetup scale="68" fitToWidth="2" fitToHeight="2" orientation="portrait" r:id="rId1"/>
  <headerFooter alignWithMargins="0"/>
  <rowBreaks count="1" manualBreakCount="1">
    <brk id="57" max="8" man="1"/>
  </rowBreaks>
  <colBreaks count="1" manualBreakCount="1">
    <brk id="2" max="111" man="1"/>
  </colBreaks>
  <drawing r:id="rId2"/>
  <legacyDrawing r:id="rId3"/>
  <mc:AlternateContent xmlns:mc="http://schemas.openxmlformats.org/markup-compatibility/2006">
    <mc:Choice Requires="x14">
      <controls>
        <mc:AlternateContent xmlns:mc="http://schemas.openxmlformats.org/markup-compatibility/2006">
          <mc:Choice Requires="x14">
            <control shapeId="60476" r:id="rId4" name="Button 60">
              <controlPr locked="0" defaultSize="0" autoFill="0" autoLine="0" autoPict="0">
                <anchor moveWithCells="1" sizeWithCells="1">
                  <from>
                    <xdr:col>3</xdr:col>
                    <xdr:colOff>0</xdr:colOff>
                    <xdr:row>56</xdr:row>
                    <xdr:rowOff>0</xdr:rowOff>
                  </from>
                  <to>
                    <xdr:col>3</xdr:col>
                    <xdr:colOff>0</xdr:colOff>
                    <xdr:row>56</xdr:row>
                    <xdr:rowOff>0</xdr:rowOff>
                  </to>
                </anchor>
              </controlPr>
            </control>
          </mc:Choice>
        </mc:AlternateContent>
        <mc:AlternateContent xmlns:mc="http://schemas.openxmlformats.org/markup-compatibility/2006">
          <mc:Choice Requires="x14">
            <control shapeId="60477" r:id="rId5" name="Button 61">
              <controlPr locked="0" defaultSize="0" autoFill="0" autoLine="0" autoPict="0">
                <anchor moveWithCells="1" sizeWithCells="1">
                  <from>
                    <xdr:col>3</xdr:col>
                    <xdr:colOff>0</xdr:colOff>
                    <xdr:row>56</xdr:row>
                    <xdr:rowOff>0</xdr:rowOff>
                  </from>
                  <to>
                    <xdr:col>3</xdr:col>
                    <xdr:colOff>0</xdr:colOff>
                    <xdr:row>56</xdr:row>
                    <xdr:rowOff>0</xdr:rowOff>
                  </to>
                </anchor>
              </controlPr>
            </control>
          </mc:Choice>
        </mc:AlternateContent>
        <mc:AlternateContent xmlns:mc="http://schemas.openxmlformats.org/markup-compatibility/2006">
          <mc:Choice Requires="x14">
            <control shapeId="60478" r:id="rId6" name="Button 62">
              <controlPr locked="0" defaultSize="0" autoFill="0" autoLine="0" autoPict="0">
                <anchor moveWithCells="1" sizeWithCells="1">
                  <from>
                    <xdr:col>3</xdr:col>
                    <xdr:colOff>0</xdr:colOff>
                    <xdr:row>65593</xdr:row>
                    <xdr:rowOff>0</xdr:rowOff>
                  </from>
                  <to>
                    <xdr:col>3</xdr:col>
                    <xdr:colOff>0</xdr:colOff>
                    <xdr:row>65593</xdr:row>
                    <xdr:rowOff>0</xdr:rowOff>
                  </to>
                </anchor>
              </controlPr>
            </control>
          </mc:Choice>
        </mc:AlternateContent>
        <mc:AlternateContent xmlns:mc="http://schemas.openxmlformats.org/markup-compatibility/2006">
          <mc:Choice Requires="x14">
            <control shapeId="60479" r:id="rId7" name="Button 63">
              <controlPr locked="0" defaultSize="0" autoFill="0" autoLine="0" autoPict="0">
                <anchor moveWithCells="1" sizeWithCells="1">
                  <from>
                    <xdr:col>3</xdr:col>
                    <xdr:colOff>0</xdr:colOff>
                    <xdr:row>131129</xdr:row>
                    <xdr:rowOff>0</xdr:rowOff>
                  </from>
                  <to>
                    <xdr:col>3</xdr:col>
                    <xdr:colOff>0</xdr:colOff>
                    <xdr:row>131129</xdr:row>
                    <xdr:rowOff>0</xdr:rowOff>
                  </to>
                </anchor>
              </controlPr>
            </control>
          </mc:Choice>
        </mc:AlternateContent>
        <mc:AlternateContent xmlns:mc="http://schemas.openxmlformats.org/markup-compatibility/2006">
          <mc:Choice Requires="x14">
            <control shapeId="60480" r:id="rId8" name="Button 64">
              <controlPr locked="0" defaultSize="0" autoFill="0" autoLine="0" autoPict="0">
                <anchor moveWithCells="1" sizeWithCells="1">
                  <from>
                    <xdr:col>3</xdr:col>
                    <xdr:colOff>0</xdr:colOff>
                    <xdr:row>196665</xdr:row>
                    <xdr:rowOff>0</xdr:rowOff>
                  </from>
                  <to>
                    <xdr:col>3</xdr:col>
                    <xdr:colOff>0</xdr:colOff>
                    <xdr:row>196665</xdr:row>
                    <xdr:rowOff>0</xdr:rowOff>
                  </to>
                </anchor>
              </controlPr>
            </control>
          </mc:Choice>
        </mc:AlternateContent>
        <mc:AlternateContent xmlns:mc="http://schemas.openxmlformats.org/markup-compatibility/2006">
          <mc:Choice Requires="x14">
            <control shapeId="60481" r:id="rId9" name="Button 65">
              <controlPr locked="0" defaultSize="0" autoFill="0" autoLine="0" autoPict="0">
                <anchor moveWithCells="1" sizeWithCells="1">
                  <from>
                    <xdr:col>3</xdr:col>
                    <xdr:colOff>0</xdr:colOff>
                    <xdr:row>262201</xdr:row>
                    <xdr:rowOff>0</xdr:rowOff>
                  </from>
                  <to>
                    <xdr:col>3</xdr:col>
                    <xdr:colOff>0</xdr:colOff>
                    <xdr:row>262201</xdr:row>
                    <xdr:rowOff>0</xdr:rowOff>
                  </to>
                </anchor>
              </controlPr>
            </control>
          </mc:Choice>
        </mc:AlternateContent>
        <mc:AlternateContent xmlns:mc="http://schemas.openxmlformats.org/markup-compatibility/2006">
          <mc:Choice Requires="x14">
            <control shapeId="60482" r:id="rId10" name="Button 66">
              <controlPr locked="0" defaultSize="0" autoFill="0" autoLine="0" autoPict="0">
                <anchor moveWithCells="1" sizeWithCells="1">
                  <from>
                    <xdr:col>3</xdr:col>
                    <xdr:colOff>0</xdr:colOff>
                    <xdr:row>327737</xdr:row>
                    <xdr:rowOff>0</xdr:rowOff>
                  </from>
                  <to>
                    <xdr:col>3</xdr:col>
                    <xdr:colOff>0</xdr:colOff>
                    <xdr:row>327737</xdr:row>
                    <xdr:rowOff>0</xdr:rowOff>
                  </to>
                </anchor>
              </controlPr>
            </control>
          </mc:Choice>
        </mc:AlternateContent>
        <mc:AlternateContent xmlns:mc="http://schemas.openxmlformats.org/markup-compatibility/2006">
          <mc:Choice Requires="x14">
            <control shapeId="60483" r:id="rId11" name="Button 67">
              <controlPr locked="0" defaultSize="0" autoFill="0" autoLine="0" autoPict="0">
                <anchor moveWithCells="1" sizeWithCells="1">
                  <from>
                    <xdr:col>3</xdr:col>
                    <xdr:colOff>0</xdr:colOff>
                    <xdr:row>393273</xdr:row>
                    <xdr:rowOff>0</xdr:rowOff>
                  </from>
                  <to>
                    <xdr:col>3</xdr:col>
                    <xdr:colOff>0</xdr:colOff>
                    <xdr:row>393273</xdr:row>
                    <xdr:rowOff>0</xdr:rowOff>
                  </to>
                </anchor>
              </controlPr>
            </control>
          </mc:Choice>
        </mc:AlternateContent>
        <mc:AlternateContent xmlns:mc="http://schemas.openxmlformats.org/markup-compatibility/2006">
          <mc:Choice Requires="x14">
            <control shapeId="60484" r:id="rId12" name="Button 68">
              <controlPr locked="0" defaultSize="0" autoFill="0" autoLine="0" autoPict="0">
                <anchor moveWithCells="1" sizeWithCells="1">
                  <from>
                    <xdr:col>3</xdr:col>
                    <xdr:colOff>0</xdr:colOff>
                    <xdr:row>458809</xdr:row>
                    <xdr:rowOff>0</xdr:rowOff>
                  </from>
                  <to>
                    <xdr:col>3</xdr:col>
                    <xdr:colOff>0</xdr:colOff>
                    <xdr:row>458809</xdr:row>
                    <xdr:rowOff>0</xdr:rowOff>
                  </to>
                </anchor>
              </controlPr>
            </control>
          </mc:Choice>
        </mc:AlternateContent>
        <mc:AlternateContent xmlns:mc="http://schemas.openxmlformats.org/markup-compatibility/2006">
          <mc:Choice Requires="x14">
            <control shapeId="60485" r:id="rId13" name="Button 69">
              <controlPr locked="0" defaultSize="0" autoFill="0" autoLine="0" autoPict="0">
                <anchor moveWithCells="1" sizeWithCells="1">
                  <from>
                    <xdr:col>3</xdr:col>
                    <xdr:colOff>0</xdr:colOff>
                    <xdr:row>524345</xdr:row>
                    <xdr:rowOff>0</xdr:rowOff>
                  </from>
                  <to>
                    <xdr:col>3</xdr:col>
                    <xdr:colOff>0</xdr:colOff>
                    <xdr:row>524345</xdr:row>
                    <xdr:rowOff>0</xdr:rowOff>
                  </to>
                </anchor>
              </controlPr>
            </control>
          </mc:Choice>
        </mc:AlternateContent>
        <mc:AlternateContent xmlns:mc="http://schemas.openxmlformats.org/markup-compatibility/2006">
          <mc:Choice Requires="x14">
            <control shapeId="60486" r:id="rId14" name="Button 70">
              <controlPr locked="0" defaultSize="0" autoFill="0" autoLine="0" autoPict="0">
                <anchor moveWithCells="1" sizeWithCells="1">
                  <from>
                    <xdr:col>3</xdr:col>
                    <xdr:colOff>0</xdr:colOff>
                    <xdr:row>589881</xdr:row>
                    <xdr:rowOff>0</xdr:rowOff>
                  </from>
                  <to>
                    <xdr:col>3</xdr:col>
                    <xdr:colOff>0</xdr:colOff>
                    <xdr:row>589881</xdr:row>
                    <xdr:rowOff>0</xdr:rowOff>
                  </to>
                </anchor>
              </controlPr>
            </control>
          </mc:Choice>
        </mc:AlternateContent>
        <mc:AlternateContent xmlns:mc="http://schemas.openxmlformats.org/markup-compatibility/2006">
          <mc:Choice Requires="x14">
            <control shapeId="60487" r:id="rId15" name="Button 71">
              <controlPr locked="0" defaultSize="0" autoFill="0" autoLine="0" autoPict="0">
                <anchor moveWithCells="1" sizeWithCells="1">
                  <from>
                    <xdr:col>3</xdr:col>
                    <xdr:colOff>0</xdr:colOff>
                    <xdr:row>655417</xdr:row>
                    <xdr:rowOff>0</xdr:rowOff>
                  </from>
                  <to>
                    <xdr:col>3</xdr:col>
                    <xdr:colOff>0</xdr:colOff>
                    <xdr:row>655417</xdr:row>
                    <xdr:rowOff>0</xdr:rowOff>
                  </to>
                </anchor>
              </controlPr>
            </control>
          </mc:Choice>
        </mc:AlternateContent>
        <mc:AlternateContent xmlns:mc="http://schemas.openxmlformats.org/markup-compatibility/2006">
          <mc:Choice Requires="x14">
            <control shapeId="60488" r:id="rId16" name="Button 72">
              <controlPr locked="0" defaultSize="0" autoFill="0" autoLine="0" autoPict="0">
                <anchor moveWithCells="1" sizeWithCells="1">
                  <from>
                    <xdr:col>3</xdr:col>
                    <xdr:colOff>0</xdr:colOff>
                    <xdr:row>720953</xdr:row>
                    <xdr:rowOff>0</xdr:rowOff>
                  </from>
                  <to>
                    <xdr:col>3</xdr:col>
                    <xdr:colOff>0</xdr:colOff>
                    <xdr:row>720953</xdr:row>
                    <xdr:rowOff>0</xdr:rowOff>
                  </to>
                </anchor>
              </controlPr>
            </control>
          </mc:Choice>
        </mc:AlternateContent>
        <mc:AlternateContent xmlns:mc="http://schemas.openxmlformats.org/markup-compatibility/2006">
          <mc:Choice Requires="x14">
            <control shapeId="60489" r:id="rId17" name="Button 73">
              <controlPr locked="0" defaultSize="0" autoFill="0" autoLine="0" autoPict="0">
                <anchor moveWithCells="1" sizeWithCells="1">
                  <from>
                    <xdr:col>3</xdr:col>
                    <xdr:colOff>0</xdr:colOff>
                    <xdr:row>786489</xdr:row>
                    <xdr:rowOff>0</xdr:rowOff>
                  </from>
                  <to>
                    <xdr:col>3</xdr:col>
                    <xdr:colOff>0</xdr:colOff>
                    <xdr:row>786489</xdr:row>
                    <xdr:rowOff>0</xdr:rowOff>
                  </to>
                </anchor>
              </controlPr>
            </control>
          </mc:Choice>
        </mc:AlternateContent>
        <mc:AlternateContent xmlns:mc="http://schemas.openxmlformats.org/markup-compatibility/2006">
          <mc:Choice Requires="x14">
            <control shapeId="60490" r:id="rId18" name="Button 74">
              <controlPr locked="0" defaultSize="0" autoFill="0" autoLine="0" autoPict="0">
                <anchor moveWithCells="1" sizeWithCells="1">
                  <from>
                    <xdr:col>3</xdr:col>
                    <xdr:colOff>0</xdr:colOff>
                    <xdr:row>852025</xdr:row>
                    <xdr:rowOff>0</xdr:rowOff>
                  </from>
                  <to>
                    <xdr:col>3</xdr:col>
                    <xdr:colOff>0</xdr:colOff>
                    <xdr:row>852025</xdr:row>
                    <xdr:rowOff>0</xdr:rowOff>
                  </to>
                </anchor>
              </controlPr>
            </control>
          </mc:Choice>
        </mc:AlternateContent>
        <mc:AlternateContent xmlns:mc="http://schemas.openxmlformats.org/markup-compatibility/2006">
          <mc:Choice Requires="x14">
            <control shapeId="60491" r:id="rId19" name="Button 75">
              <controlPr locked="0" defaultSize="0" autoFill="0" autoLine="0" autoPict="0">
                <anchor moveWithCells="1" sizeWithCells="1">
                  <from>
                    <xdr:col>3</xdr:col>
                    <xdr:colOff>0</xdr:colOff>
                    <xdr:row>917561</xdr:row>
                    <xdr:rowOff>0</xdr:rowOff>
                  </from>
                  <to>
                    <xdr:col>3</xdr:col>
                    <xdr:colOff>0</xdr:colOff>
                    <xdr:row>917561</xdr:row>
                    <xdr:rowOff>0</xdr:rowOff>
                  </to>
                </anchor>
              </controlPr>
            </control>
          </mc:Choice>
        </mc:AlternateContent>
        <mc:AlternateContent xmlns:mc="http://schemas.openxmlformats.org/markup-compatibility/2006">
          <mc:Choice Requires="x14">
            <control shapeId="60492" r:id="rId20" name="Button 76">
              <controlPr locked="0" defaultSize="0" autoFill="0" autoLine="0" autoPict="0">
                <anchor moveWithCells="1" sizeWithCells="1">
                  <from>
                    <xdr:col>3</xdr:col>
                    <xdr:colOff>0</xdr:colOff>
                    <xdr:row>983097</xdr:row>
                    <xdr:rowOff>0</xdr:rowOff>
                  </from>
                  <to>
                    <xdr:col>3</xdr:col>
                    <xdr:colOff>0</xdr:colOff>
                    <xdr:row>983097</xdr:row>
                    <xdr:rowOff>0</xdr:rowOff>
                  </to>
                </anchor>
              </controlPr>
            </control>
          </mc:Choice>
        </mc:AlternateContent>
        <mc:AlternateContent xmlns:mc="http://schemas.openxmlformats.org/markup-compatibility/2006">
          <mc:Choice Requires="x14">
            <control shapeId="60493" r:id="rId21" name="Button 77">
              <controlPr locked="0" defaultSize="0" autoFill="0" autoLine="0" autoPict="0">
                <anchor moveWithCells="1" sizeWithCells="1">
                  <from>
                    <xdr:col>257</xdr:col>
                    <xdr:colOff>0</xdr:colOff>
                    <xdr:row>56</xdr:row>
                    <xdr:rowOff>0</xdr:rowOff>
                  </from>
                  <to>
                    <xdr:col>257</xdr:col>
                    <xdr:colOff>0</xdr:colOff>
                    <xdr:row>56</xdr:row>
                    <xdr:rowOff>0</xdr:rowOff>
                  </to>
                </anchor>
              </controlPr>
            </control>
          </mc:Choice>
        </mc:AlternateContent>
        <mc:AlternateContent xmlns:mc="http://schemas.openxmlformats.org/markup-compatibility/2006">
          <mc:Choice Requires="x14">
            <control shapeId="60494" r:id="rId22" name="Button 78">
              <controlPr locked="0" defaultSize="0" autoFill="0" autoLine="0" autoPict="0">
                <anchor moveWithCells="1" sizeWithCells="1">
                  <from>
                    <xdr:col>259</xdr:col>
                    <xdr:colOff>0</xdr:colOff>
                    <xdr:row>65593</xdr:row>
                    <xdr:rowOff>0</xdr:rowOff>
                  </from>
                  <to>
                    <xdr:col>259</xdr:col>
                    <xdr:colOff>0</xdr:colOff>
                    <xdr:row>65593</xdr:row>
                    <xdr:rowOff>0</xdr:rowOff>
                  </to>
                </anchor>
              </controlPr>
            </control>
          </mc:Choice>
        </mc:AlternateContent>
        <mc:AlternateContent xmlns:mc="http://schemas.openxmlformats.org/markup-compatibility/2006">
          <mc:Choice Requires="x14">
            <control shapeId="60495" r:id="rId23" name="Button 79">
              <controlPr locked="0" defaultSize="0" autoFill="0" autoLine="0" autoPict="0">
                <anchor moveWithCells="1" sizeWithCells="1">
                  <from>
                    <xdr:col>259</xdr:col>
                    <xdr:colOff>0</xdr:colOff>
                    <xdr:row>131129</xdr:row>
                    <xdr:rowOff>0</xdr:rowOff>
                  </from>
                  <to>
                    <xdr:col>259</xdr:col>
                    <xdr:colOff>0</xdr:colOff>
                    <xdr:row>131129</xdr:row>
                    <xdr:rowOff>0</xdr:rowOff>
                  </to>
                </anchor>
              </controlPr>
            </control>
          </mc:Choice>
        </mc:AlternateContent>
        <mc:AlternateContent xmlns:mc="http://schemas.openxmlformats.org/markup-compatibility/2006">
          <mc:Choice Requires="x14">
            <control shapeId="60496" r:id="rId24" name="Button 80">
              <controlPr locked="0" defaultSize="0" autoFill="0" autoLine="0" autoPict="0">
                <anchor moveWithCells="1" sizeWithCells="1">
                  <from>
                    <xdr:col>259</xdr:col>
                    <xdr:colOff>0</xdr:colOff>
                    <xdr:row>196665</xdr:row>
                    <xdr:rowOff>0</xdr:rowOff>
                  </from>
                  <to>
                    <xdr:col>259</xdr:col>
                    <xdr:colOff>0</xdr:colOff>
                    <xdr:row>196665</xdr:row>
                    <xdr:rowOff>0</xdr:rowOff>
                  </to>
                </anchor>
              </controlPr>
            </control>
          </mc:Choice>
        </mc:AlternateContent>
        <mc:AlternateContent xmlns:mc="http://schemas.openxmlformats.org/markup-compatibility/2006">
          <mc:Choice Requires="x14">
            <control shapeId="60497" r:id="rId25" name="Button 81">
              <controlPr locked="0" defaultSize="0" autoFill="0" autoLine="0" autoPict="0">
                <anchor moveWithCells="1" sizeWithCells="1">
                  <from>
                    <xdr:col>259</xdr:col>
                    <xdr:colOff>0</xdr:colOff>
                    <xdr:row>262201</xdr:row>
                    <xdr:rowOff>0</xdr:rowOff>
                  </from>
                  <to>
                    <xdr:col>259</xdr:col>
                    <xdr:colOff>0</xdr:colOff>
                    <xdr:row>262201</xdr:row>
                    <xdr:rowOff>0</xdr:rowOff>
                  </to>
                </anchor>
              </controlPr>
            </control>
          </mc:Choice>
        </mc:AlternateContent>
        <mc:AlternateContent xmlns:mc="http://schemas.openxmlformats.org/markup-compatibility/2006">
          <mc:Choice Requires="x14">
            <control shapeId="60498" r:id="rId26" name="Button 82">
              <controlPr locked="0" defaultSize="0" autoFill="0" autoLine="0" autoPict="0">
                <anchor moveWithCells="1" sizeWithCells="1">
                  <from>
                    <xdr:col>259</xdr:col>
                    <xdr:colOff>0</xdr:colOff>
                    <xdr:row>327737</xdr:row>
                    <xdr:rowOff>0</xdr:rowOff>
                  </from>
                  <to>
                    <xdr:col>259</xdr:col>
                    <xdr:colOff>0</xdr:colOff>
                    <xdr:row>327737</xdr:row>
                    <xdr:rowOff>0</xdr:rowOff>
                  </to>
                </anchor>
              </controlPr>
            </control>
          </mc:Choice>
        </mc:AlternateContent>
        <mc:AlternateContent xmlns:mc="http://schemas.openxmlformats.org/markup-compatibility/2006">
          <mc:Choice Requires="x14">
            <control shapeId="60499" r:id="rId27" name="Button 83">
              <controlPr locked="0" defaultSize="0" autoFill="0" autoLine="0" autoPict="0">
                <anchor moveWithCells="1" sizeWithCells="1">
                  <from>
                    <xdr:col>259</xdr:col>
                    <xdr:colOff>0</xdr:colOff>
                    <xdr:row>393273</xdr:row>
                    <xdr:rowOff>0</xdr:rowOff>
                  </from>
                  <to>
                    <xdr:col>259</xdr:col>
                    <xdr:colOff>0</xdr:colOff>
                    <xdr:row>393273</xdr:row>
                    <xdr:rowOff>0</xdr:rowOff>
                  </to>
                </anchor>
              </controlPr>
            </control>
          </mc:Choice>
        </mc:AlternateContent>
        <mc:AlternateContent xmlns:mc="http://schemas.openxmlformats.org/markup-compatibility/2006">
          <mc:Choice Requires="x14">
            <control shapeId="60500" r:id="rId28" name="Button 84">
              <controlPr locked="0" defaultSize="0" autoFill="0" autoLine="0" autoPict="0">
                <anchor moveWithCells="1" sizeWithCells="1">
                  <from>
                    <xdr:col>259</xdr:col>
                    <xdr:colOff>0</xdr:colOff>
                    <xdr:row>458809</xdr:row>
                    <xdr:rowOff>0</xdr:rowOff>
                  </from>
                  <to>
                    <xdr:col>259</xdr:col>
                    <xdr:colOff>0</xdr:colOff>
                    <xdr:row>458809</xdr:row>
                    <xdr:rowOff>0</xdr:rowOff>
                  </to>
                </anchor>
              </controlPr>
            </control>
          </mc:Choice>
        </mc:AlternateContent>
        <mc:AlternateContent xmlns:mc="http://schemas.openxmlformats.org/markup-compatibility/2006">
          <mc:Choice Requires="x14">
            <control shapeId="60501" r:id="rId29" name="Button 85">
              <controlPr locked="0" defaultSize="0" autoFill="0" autoLine="0" autoPict="0">
                <anchor moveWithCells="1" sizeWithCells="1">
                  <from>
                    <xdr:col>259</xdr:col>
                    <xdr:colOff>0</xdr:colOff>
                    <xdr:row>524345</xdr:row>
                    <xdr:rowOff>0</xdr:rowOff>
                  </from>
                  <to>
                    <xdr:col>259</xdr:col>
                    <xdr:colOff>0</xdr:colOff>
                    <xdr:row>524345</xdr:row>
                    <xdr:rowOff>0</xdr:rowOff>
                  </to>
                </anchor>
              </controlPr>
            </control>
          </mc:Choice>
        </mc:AlternateContent>
        <mc:AlternateContent xmlns:mc="http://schemas.openxmlformats.org/markup-compatibility/2006">
          <mc:Choice Requires="x14">
            <control shapeId="60502" r:id="rId30" name="Button 86">
              <controlPr locked="0" defaultSize="0" autoFill="0" autoLine="0" autoPict="0">
                <anchor moveWithCells="1" sizeWithCells="1">
                  <from>
                    <xdr:col>259</xdr:col>
                    <xdr:colOff>0</xdr:colOff>
                    <xdr:row>589881</xdr:row>
                    <xdr:rowOff>0</xdr:rowOff>
                  </from>
                  <to>
                    <xdr:col>259</xdr:col>
                    <xdr:colOff>0</xdr:colOff>
                    <xdr:row>589881</xdr:row>
                    <xdr:rowOff>0</xdr:rowOff>
                  </to>
                </anchor>
              </controlPr>
            </control>
          </mc:Choice>
        </mc:AlternateContent>
        <mc:AlternateContent xmlns:mc="http://schemas.openxmlformats.org/markup-compatibility/2006">
          <mc:Choice Requires="x14">
            <control shapeId="60503" r:id="rId31" name="Button 87">
              <controlPr locked="0" defaultSize="0" autoFill="0" autoLine="0" autoPict="0">
                <anchor moveWithCells="1" sizeWithCells="1">
                  <from>
                    <xdr:col>259</xdr:col>
                    <xdr:colOff>0</xdr:colOff>
                    <xdr:row>655417</xdr:row>
                    <xdr:rowOff>0</xdr:rowOff>
                  </from>
                  <to>
                    <xdr:col>259</xdr:col>
                    <xdr:colOff>0</xdr:colOff>
                    <xdr:row>655417</xdr:row>
                    <xdr:rowOff>0</xdr:rowOff>
                  </to>
                </anchor>
              </controlPr>
            </control>
          </mc:Choice>
        </mc:AlternateContent>
        <mc:AlternateContent xmlns:mc="http://schemas.openxmlformats.org/markup-compatibility/2006">
          <mc:Choice Requires="x14">
            <control shapeId="60504" r:id="rId32" name="Button 88">
              <controlPr locked="0" defaultSize="0" autoFill="0" autoLine="0" autoPict="0">
                <anchor moveWithCells="1" sizeWithCells="1">
                  <from>
                    <xdr:col>259</xdr:col>
                    <xdr:colOff>0</xdr:colOff>
                    <xdr:row>720953</xdr:row>
                    <xdr:rowOff>0</xdr:rowOff>
                  </from>
                  <to>
                    <xdr:col>259</xdr:col>
                    <xdr:colOff>0</xdr:colOff>
                    <xdr:row>720953</xdr:row>
                    <xdr:rowOff>0</xdr:rowOff>
                  </to>
                </anchor>
              </controlPr>
            </control>
          </mc:Choice>
        </mc:AlternateContent>
        <mc:AlternateContent xmlns:mc="http://schemas.openxmlformats.org/markup-compatibility/2006">
          <mc:Choice Requires="x14">
            <control shapeId="60505" r:id="rId33" name="Button 89">
              <controlPr locked="0" defaultSize="0" autoFill="0" autoLine="0" autoPict="0">
                <anchor moveWithCells="1" sizeWithCells="1">
                  <from>
                    <xdr:col>259</xdr:col>
                    <xdr:colOff>0</xdr:colOff>
                    <xdr:row>786489</xdr:row>
                    <xdr:rowOff>0</xdr:rowOff>
                  </from>
                  <to>
                    <xdr:col>259</xdr:col>
                    <xdr:colOff>0</xdr:colOff>
                    <xdr:row>786489</xdr:row>
                    <xdr:rowOff>0</xdr:rowOff>
                  </to>
                </anchor>
              </controlPr>
            </control>
          </mc:Choice>
        </mc:AlternateContent>
        <mc:AlternateContent xmlns:mc="http://schemas.openxmlformats.org/markup-compatibility/2006">
          <mc:Choice Requires="x14">
            <control shapeId="60506" r:id="rId34" name="Button 90">
              <controlPr locked="0" defaultSize="0" autoFill="0" autoLine="0" autoPict="0">
                <anchor moveWithCells="1" sizeWithCells="1">
                  <from>
                    <xdr:col>259</xdr:col>
                    <xdr:colOff>0</xdr:colOff>
                    <xdr:row>852025</xdr:row>
                    <xdr:rowOff>0</xdr:rowOff>
                  </from>
                  <to>
                    <xdr:col>259</xdr:col>
                    <xdr:colOff>0</xdr:colOff>
                    <xdr:row>852025</xdr:row>
                    <xdr:rowOff>0</xdr:rowOff>
                  </to>
                </anchor>
              </controlPr>
            </control>
          </mc:Choice>
        </mc:AlternateContent>
        <mc:AlternateContent xmlns:mc="http://schemas.openxmlformats.org/markup-compatibility/2006">
          <mc:Choice Requires="x14">
            <control shapeId="60507" r:id="rId35" name="Button 91">
              <controlPr locked="0" defaultSize="0" autoFill="0" autoLine="0" autoPict="0">
                <anchor moveWithCells="1" sizeWithCells="1">
                  <from>
                    <xdr:col>259</xdr:col>
                    <xdr:colOff>0</xdr:colOff>
                    <xdr:row>917561</xdr:row>
                    <xdr:rowOff>0</xdr:rowOff>
                  </from>
                  <to>
                    <xdr:col>259</xdr:col>
                    <xdr:colOff>0</xdr:colOff>
                    <xdr:row>917561</xdr:row>
                    <xdr:rowOff>0</xdr:rowOff>
                  </to>
                </anchor>
              </controlPr>
            </control>
          </mc:Choice>
        </mc:AlternateContent>
        <mc:AlternateContent xmlns:mc="http://schemas.openxmlformats.org/markup-compatibility/2006">
          <mc:Choice Requires="x14">
            <control shapeId="60508" r:id="rId36" name="Button 92">
              <controlPr locked="0" defaultSize="0" autoFill="0" autoLine="0" autoPict="0">
                <anchor moveWithCells="1" sizeWithCells="1">
                  <from>
                    <xdr:col>259</xdr:col>
                    <xdr:colOff>0</xdr:colOff>
                    <xdr:row>983097</xdr:row>
                    <xdr:rowOff>0</xdr:rowOff>
                  </from>
                  <to>
                    <xdr:col>259</xdr:col>
                    <xdr:colOff>0</xdr:colOff>
                    <xdr:row>983097</xdr:row>
                    <xdr:rowOff>0</xdr:rowOff>
                  </to>
                </anchor>
              </controlPr>
            </control>
          </mc:Choice>
        </mc:AlternateContent>
        <mc:AlternateContent xmlns:mc="http://schemas.openxmlformats.org/markup-compatibility/2006">
          <mc:Choice Requires="x14">
            <control shapeId="60509" r:id="rId37" name="Button 93">
              <controlPr locked="0" defaultSize="0" autoFill="0" autoLine="0" autoPict="0">
                <anchor moveWithCells="1" sizeWithCells="1">
                  <from>
                    <xdr:col>513</xdr:col>
                    <xdr:colOff>0</xdr:colOff>
                    <xdr:row>56</xdr:row>
                    <xdr:rowOff>0</xdr:rowOff>
                  </from>
                  <to>
                    <xdr:col>513</xdr:col>
                    <xdr:colOff>0</xdr:colOff>
                    <xdr:row>56</xdr:row>
                    <xdr:rowOff>0</xdr:rowOff>
                  </to>
                </anchor>
              </controlPr>
            </control>
          </mc:Choice>
        </mc:AlternateContent>
        <mc:AlternateContent xmlns:mc="http://schemas.openxmlformats.org/markup-compatibility/2006">
          <mc:Choice Requires="x14">
            <control shapeId="60510" r:id="rId38" name="Button 94">
              <controlPr locked="0" defaultSize="0" autoFill="0" autoLine="0" autoPict="0">
                <anchor moveWithCells="1" sizeWithCells="1">
                  <from>
                    <xdr:col>515</xdr:col>
                    <xdr:colOff>0</xdr:colOff>
                    <xdr:row>65593</xdr:row>
                    <xdr:rowOff>0</xdr:rowOff>
                  </from>
                  <to>
                    <xdr:col>515</xdr:col>
                    <xdr:colOff>0</xdr:colOff>
                    <xdr:row>65593</xdr:row>
                    <xdr:rowOff>0</xdr:rowOff>
                  </to>
                </anchor>
              </controlPr>
            </control>
          </mc:Choice>
        </mc:AlternateContent>
        <mc:AlternateContent xmlns:mc="http://schemas.openxmlformats.org/markup-compatibility/2006">
          <mc:Choice Requires="x14">
            <control shapeId="60511" r:id="rId39" name="Button 95">
              <controlPr locked="0" defaultSize="0" autoFill="0" autoLine="0" autoPict="0">
                <anchor moveWithCells="1" sizeWithCells="1">
                  <from>
                    <xdr:col>515</xdr:col>
                    <xdr:colOff>0</xdr:colOff>
                    <xdr:row>131129</xdr:row>
                    <xdr:rowOff>0</xdr:rowOff>
                  </from>
                  <to>
                    <xdr:col>515</xdr:col>
                    <xdr:colOff>0</xdr:colOff>
                    <xdr:row>131129</xdr:row>
                    <xdr:rowOff>0</xdr:rowOff>
                  </to>
                </anchor>
              </controlPr>
            </control>
          </mc:Choice>
        </mc:AlternateContent>
        <mc:AlternateContent xmlns:mc="http://schemas.openxmlformats.org/markup-compatibility/2006">
          <mc:Choice Requires="x14">
            <control shapeId="60512" r:id="rId40" name="Button 96">
              <controlPr locked="0" defaultSize="0" autoFill="0" autoLine="0" autoPict="0">
                <anchor moveWithCells="1" sizeWithCells="1">
                  <from>
                    <xdr:col>515</xdr:col>
                    <xdr:colOff>0</xdr:colOff>
                    <xdr:row>196665</xdr:row>
                    <xdr:rowOff>0</xdr:rowOff>
                  </from>
                  <to>
                    <xdr:col>515</xdr:col>
                    <xdr:colOff>0</xdr:colOff>
                    <xdr:row>196665</xdr:row>
                    <xdr:rowOff>0</xdr:rowOff>
                  </to>
                </anchor>
              </controlPr>
            </control>
          </mc:Choice>
        </mc:AlternateContent>
        <mc:AlternateContent xmlns:mc="http://schemas.openxmlformats.org/markup-compatibility/2006">
          <mc:Choice Requires="x14">
            <control shapeId="60513" r:id="rId41" name="Button 97">
              <controlPr locked="0" defaultSize="0" autoFill="0" autoLine="0" autoPict="0">
                <anchor moveWithCells="1" sizeWithCells="1">
                  <from>
                    <xdr:col>515</xdr:col>
                    <xdr:colOff>0</xdr:colOff>
                    <xdr:row>262201</xdr:row>
                    <xdr:rowOff>0</xdr:rowOff>
                  </from>
                  <to>
                    <xdr:col>515</xdr:col>
                    <xdr:colOff>0</xdr:colOff>
                    <xdr:row>262201</xdr:row>
                    <xdr:rowOff>0</xdr:rowOff>
                  </to>
                </anchor>
              </controlPr>
            </control>
          </mc:Choice>
        </mc:AlternateContent>
        <mc:AlternateContent xmlns:mc="http://schemas.openxmlformats.org/markup-compatibility/2006">
          <mc:Choice Requires="x14">
            <control shapeId="60514" r:id="rId42" name="Button 98">
              <controlPr locked="0" defaultSize="0" autoFill="0" autoLine="0" autoPict="0">
                <anchor moveWithCells="1" sizeWithCells="1">
                  <from>
                    <xdr:col>515</xdr:col>
                    <xdr:colOff>0</xdr:colOff>
                    <xdr:row>327737</xdr:row>
                    <xdr:rowOff>0</xdr:rowOff>
                  </from>
                  <to>
                    <xdr:col>515</xdr:col>
                    <xdr:colOff>0</xdr:colOff>
                    <xdr:row>327737</xdr:row>
                    <xdr:rowOff>0</xdr:rowOff>
                  </to>
                </anchor>
              </controlPr>
            </control>
          </mc:Choice>
        </mc:AlternateContent>
        <mc:AlternateContent xmlns:mc="http://schemas.openxmlformats.org/markup-compatibility/2006">
          <mc:Choice Requires="x14">
            <control shapeId="60515" r:id="rId43" name="Button 99">
              <controlPr locked="0" defaultSize="0" autoFill="0" autoLine="0" autoPict="0">
                <anchor moveWithCells="1" sizeWithCells="1">
                  <from>
                    <xdr:col>515</xdr:col>
                    <xdr:colOff>0</xdr:colOff>
                    <xdr:row>393273</xdr:row>
                    <xdr:rowOff>0</xdr:rowOff>
                  </from>
                  <to>
                    <xdr:col>515</xdr:col>
                    <xdr:colOff>0</xdr:colOff>
                    <xdr:row>393273</xdr:row>
                    <xdr:rowOff>0</xdr:rowOff>
                  </to>
                </anchor>
              </controlPr>
            </control>
          </mc:Choice>
        </mc:AlternateContent>
        <mc:AlternateContent xmlns:mc="http://schemas.openxmlformats.org/markup-compatibility/2006">
          <mc:Choice Requires="x14">
            <control shapeId="60516" r:id="rId44" name="Button 100">
              <controlPr locked="0" defaultSize="0" autoFill="0" autoLine="0" autoPict="0">
                <anchor moveWithCells="1" sizeWithCells="1">
                  <from>
                    <xdr:col>515</xdr:col>
                    <xdr:colOff>0</xdr:colOff>
                    <xdr:row>458809</xdr:row>
                    <xdr:rowOff>0</xdr:rowOff>
                  </from>
                  <to>
                    <xdr:col>515</xdr:col>
                    <xdr:colOff>0</xdr:colOff>
                    <xdr:row>458809</xdr:row>
                    <xdr:rowOff>0</xdr:rowOff>
                  </to>
                </anchor>
              </controlPr>
            </control>
          </mc:Choice>
        </mc:AlternateContent>
        <mc:AlternateContent xmlns:mc="http://schemas.openxmlformats.org/markup-compatibility/2006">
          <mc:Choice Requires="x14">
            <control shapeId="60517" r:id="rId45" name="Button 101">
              <controlPr locked="0" defaultSize="0" autoFill="0" autoLine="0" autoPict="0">
                <anchor moveWithCells="1" sizeWithCells="1">
                  <from>
                    <xdr:col>515</xdr:col>
                    <xdr:colOff>0</xdr:colOff>
                    <xdr:row>524345</xdr:row>
                    <xdr:rowOff>0</xdr:rowOff>
                  </from>
                  <to>
                    <xdr:col>515</xdr:col>
                    <xdr:colOff>0</xdr:colOff>
                    <xdr:row>524345</xdr:row>
                    <xdr:rowOff>0</xdr:rowOff>
                  </to>
                </anchor>
              </controlPr>
            </control>
          </mc:Choice>
        </mc:AlternateContent>
        <mc:AlternateContent xmlns:mc="http://schemas.openxmlformats.org/markup-compatibility/2006">
          <mc:Choice Requires="x14">
            <control shapeId="60518" r:id="rId46" name="Button 102">
              <controlPr locked="0" defaultSize="0" autoFill="0" autoLine="0" autoPict="0">
                <anchor moveWithCells="1" sizeWithCells="1">
                  <from>
                    <xdr:col>515</xdr:col>
                    <xdr:colOff>0</xdr:colOff>
                    <xdr:row>589881</xdr:row>
                    <xdr:rowOff>0</xdr:rowOff>
                  </from>
                  <to>
                    <xdr:col>515</xdr:col>
                    <xdr:colOff>0</xdr:colOff>
                    <xdr:row>589881</xdr:row>
                    <xdr:rowOff>0</xdr:rowOff>
                  </to>
                </anchor>
              </controlPr>
            </control>
          </mc:Choice>
        </mc:AlternateContent>
        <mc:AlternateContent xmlns:mc="http://schemas.openxmlformats.org/markup-compatibility/2006">
          <mc:Choice Requires="x14">
            <control shapeId="60519" r:id="rId47" name="Button 103">
              <controlPr locked="0" defaultSize="0" autoFill="0" autoLine="0" autoPict="0">
                <anchor moveWithCells="1" sizeWithCells="1">
                  <from>
                    <xdr:col>515</xdr:col>
                    <xdr:colOff>0</xdr:colOff>
                    <xdr:row>655417</xdr:row>
                    <xdr:rowOff>0</xdr:rowOff>
                  </from>
                  <to>
                    <xdr:col>515</xdr:col>
                    <xdr:colOff>0</xdr:colOff>
                    <xdr:row>655417</xdr:row>
                    <xdr:rowOff>0</xdr:rowOff>
                  </to>
                </anchor>
              </controlPr>
            </control>
          </mc:Choice>
        </mc:AlternateContent>
        <mc:AlternateContent xmlns:mc="http://schemas.openxmlformats.org/markup-compatibility/2006">
          <mc:Choice Requires="x14">
            <control shapeId="60520" r:id="rId48" name="Button 104">
              <controlPr locked="0" defaultSize="0" autoFill="0" autoLine="0" autoPict="0">
                <anchor moveWithCells="1" sizeWithCells="1">
                  <from>
                    <xdr:col>515</xdr:col>
                    <xdr:colOff>0</xdr:colOff>
                    <xdr:row>720953</xdr:row>
                    <xdr:rowOff>0</xdr:rowOff>
                  </from>
                  <to>
                    <xdr:col>515</xdr:col>
                    <xdr:colOff>0</xdr:colOff>
                    <xdr:row>720953</xdr:row>
                    <xdr:rowOff>0</xdr:rowOff>
                  </to>
                </anchor>
              </controlPr>
            </control>
          </mc:Choice>
        </mc:AlternateContent>
        <mc:AlternateContent xmlns:mc="http://schemas.openxmlformats.org/markup-compatibility/2006">
          <mc:Choice Requires="x14">
            <control shapeId="60521" r:id="rId49" name="Button 105">
              <controlPr locked="0" defaultSize="0" autoFill="0" autoLine="0" autoPict="0">
                <anchor moveWithCells="1" sizeWithCells="1">
                  <from>
                    <xdr:col>515</xdr:col>
                    <xdr:colOff>0</xdr:colOff>
                    <xdr:row>786489</xdr:row>
                    <xdr:rowOff>0</xdr:rowOff>
                  </from>
                  <to>
                    <xdr:col>515</xdr:col>
                    <xdr:colOff>0</xdr:colOff>
                    <xdr:row>786489</xdr:row>
                    <xdr:rowOff>0</xdr:rowOff>
                  </to>
                </anchor>
              </controlPr>
            </control>
          </mc:Choice>
        </mc:AlternateContent>
        <mc:AlternateContent xmlns:mc="http://schemas.openxmlformats.org/markup-compatibility/2006">
          <mc:Choice Requires="x14">
            <control shapeId="60522" r:id="rId50" name="Button 106">
              <controlPr locked="0" defaultSize="0" autoFill="0" autoLine="0" autoPict="0">
                <anchor moveWithCells="1" sizeWithCells="1">
                  <from>
                    <xdr:col>515</xdr:col>
                    <xdr:colOff>0</xdr:colOff>
                    <xdr:row>852025</xdr:row>
                    <xdr:rowOff>0</xdr:rowOff>
                  </from>
                  <to>
                    <xdr:col>515</xdr:col>
                    <xdr:colOff>0</xdr:colOff>
                    <xdr:row>852025</xdr:row>
                    <xdr:rowOff>0</xdr:rowOff>
                  </to>
                </anchor>
              </controlPr>
            </control>
          </mc:Choice>
        </mc:AlternateContent>
        <mc:AlternateContent xmlns:mc="http://schemas.openxmlformats.org/markup-compatibility/2006">
          <mc:Choice Requires="x14">
            <control shapeId="60523" r:id="rId51" name="Button 107">
              <controlPr locked="0" defaultSize="0" autoFill="0" autoLine="0" autoPict="0">
                <anchor moveWithCells="1" sizeWithCells="1">
                  <from>
                    <xdr:col>515</xdr:col>
                    <xdr:colOff>0</xdr:colOff>
                    <xdr:row>917561</xdr:row>
                    <xdr:rowOff>0</xdr:rowOff>
                  </from>
                  <to>
                    <xdr:col>515</xdr:col>
                    <xdr:colOff>0</xdr:colOff>
                    <xdr:row>917561</xdr:row>
                    <xdr:rowOff>0</xdr:rowOff>
                  </to>
                </anchor>
              </controlPr>
            </control>
          </mc:Choice>
        </mc:AlternateContent>
        <mc:AlternateContent xmlns:mc="http://schemas.openxmlformats.org/markup-compatibility/2006">
          <mc:Choice Requires="x14">
            <control shapeId="60524" r:id="rId52" name="Button 108">
              <controlPr locked="0" defaultSize="0" autoFill="0" autoLine="0" autoPict="0">
                <anchor moveWithCells="1" sizeWithCells="1">
                  <from>
                    <xdr:col>515</xdr:col>
                    <xdr:colOff>0</xdr:colOff>
                    <xdr:row>983097</xdr:row>
                    <xdr:rowOff>0</xdr:rowOff>
                  </from>
                  <to>
                    <xdr:col>515</xdr:col>
                    <xdr:colOff>0</xdr:colOff>
                    <xdr:row>983097</xdr:row>
                    <xdr:rowOff>0</xdr:rowOff>
                  </to>
                </anchor>
              </controlPr>
            </control>
          </mc:Choice>
        </mc:AlternateContent>
        <mc:AlternateContent xmlns:mc="http://schemas.openxmlformats.org/markup-compatibility/2006">
          <mc:Choice Requires="x14">
            <control shapeId="60525" r:id="rId53" name="Button 109">
              <controlPr locked="0" defaultSize="0" autoFill="0" autoLine="0" autoPict="0">
                <anchor moveWithCells="1" sizeWithCells="1">
                  <from>
                    <xdr:col>769</xdr:col>
                    <xdr:colOff>0</xdr:colOff>
                    <xdr:row>56</xdr:row>
                    <xdr:rowOff>0</xdr:rowOff>
                  </from>
                  <to>
                    <xdr:col>769</xdr:col>
                    <xdr:colOff>0</xdr:colOff>
                    <xdr:row>56</xdr:row>
                    <xdr:rowOff>0</xdr:rowOff>
                  </to>
                </anchor>
              </controlPr>
            </control>
          </mc:Choice>
        </mc:AlternateContent>
        <mc:AlternateContent xmlns:mc="http://schemas.openxmlformats.org/markup-compatibility/2006">
          <mc:Choice Requires="x14">
            <control shapeId="60526" r:id="rId54" name="Button 110">
              <controlPr locked="0" defaultSize="0" autoFill="0" autoLine="0" autoPict="0">
                <anchor moveWithCells="1" sizeWithCells="1">
                  <from>
                    <xdr:col>771</xdr:col>
                    <xdr:colOff>0</xdr:colOff>
                    <xdr:row>65593</xdr:row>
                    <xdr:rowOff>0</xdr:rowOff>
                  </from>
                  <to>
                    <xdr:col>771</xdr:col>
                    <xdr:colOff>0</xdr:colOff>
                    <xdr:row>65593</xdr:row>
                    <xdr:rowOff>0</xdr:rowOff>
                  </to>
                </anchor>
              </controlPr>
            </control>
          </mc:Choice>
        </mc:AlternateContent>
        <mc:AlternateContent xmlns:mc="http://schemas.openxmlformats.org/markup-compatibility/2006">
          <mc:Choice Requires="x14">
            <control shapeId="60527" r:id="rId55" name="Button 111">
              <controlPr locked="0" defaultSize="0" autoFill="0" autoLine="0" autoPict="0">
                <anchor moveWithCells="1" sizeWithCells="1">
                  <from>
                    <xdr:col>771</xdr:col>
                    <xdr:colOff>0</xdr:colOff>
                    <xdr:row>131129</xdr:row>
                    <xdr:rowOff>0</xdr:rowOff>
                  </from>
                  <to>
                    <xdr:col>771</xdr:col>
                    <xdr:colOff>0</xdr:colOff>
                    <xdr:row>131129</xdr:row>
                    <xdr:rowOff>0</xdr:rowOff>
                  </to>
                </anchor>
              </controlPr>
            </control>
          </mc:Choice>
        </mc:AlternateContent>
        <mc:AlternateContent xmlns:mc="http://schemas.openxmlformats.org/markup-compatibility/2006">
          <mc:Choice Requires="x14">
            <control shapeId="60528" r:id="rId56" name="Button 112">
              <controlPr locked="0" defaultSize="0" autoFill="0" autoLine="0" autoPict="0">
                <anchor moveWithCells="1" sizeWithCells="1">
                  <from>
                    <xdr:col>771</xdr:col>
                    <xdr:colOff>0</xdr:colOff>
                    <xdr:row>196665</xdr:row>
                    <xdr:rowOff>0</xdr:rowOff>
                  </from>
                  <to>
                    <xdr:col>771</xdr:col>
                    <xdr:colOff>0</xdr:colOff>
                    <xdr:row>196665</xdr:row>
                    <xdr:rowOff>0</xdr:rowOff>
                  </to>
                </anchor>
              </controlPr>
            </control>
          </mc:Choice>
        </mc:AlternateContent>
        <mc:AlternateContent xmlns:mc="http://schemas.openxmlformats.org/markup-compatibility/2006">
          <mc:Choice Requires="x14">
            <control shapeId="60529" r:id="rId57" name="Button 113">
              <controlPr locked="0" defaultSize="0" autoFill="0" autoLine="0" autoPict="0">
                <anchor moveWithCells="1" sizeWithCells="1">
                  <from>
                    <xdr:col>771</xdr:col>
                    <xdr:colOff>0</xdr:colOff>
                    <xdr:row>262201</xdr:row>
                    <xdr:rowOff>0</xdr:rowOff>
                  </from>
                  <to>
                    <xdr:col>771</xdr:col>
                    <xdr:colOff>0</xdr:colOff>
                    <xdr:row>262201</xdr:row>
                    <xdr:rowOff>0</xdr:rowOff>
                  </to>
                </anchor>
              </controlPr>
            </control>
          </mc:Choice>
        </mc:AlternateContent>
        <mc:AlternateContent xmlns:mc="http://schemas.openxmlformats.org/markup-compatibility/2006">
          <mc:Choice Requires="x14">
            <control shapeId="60530" r:id="rId58" name="Button 114">
              <controlPr locked="0" defaultSize="0" autoFill="0" autoLine="0" autoPict="0">
                <anchor moveWithCells="1" sizeWithCells="1">
                  <from>
                    <xdr:col>771</xdr:col>
                    <xdr:colOff>0</xdr:colOff>
                    <xdr:row>327737</xdr:row>
                    <xdr:rowOff>0</xdr:rowOff>
                  </from>
                  <to>
                    <xdr:col>771</xdr:col>
                    <xdr:colOff>0</xdr:colOff>
                    <xdr:row>327737</xdr:row>
                    <xdr:rowOff>0</xdr:rowOff>
                  </to>
                </anchor>
              </controlPr>
            </control>
          </mc:Choice>
        </mc:AlternateContent>
        <mc:AlternateContent xmlns:mc="http://schemas.openxmlformats.org/markup-compatibility/2006">
          <mc:Choice Requires="x14">
            <control shapeId="60531" r:id="rId59" name="Button 115">
              <controlPr locked="0" defaultSize="0" autoFill="0" autoLine="0" autoPict="0">
                <anchor moveWithCells="1" sizeWithCells="1">
                  <from>
                    <xdr:col>771</xdr:col>
                    <xdr:colOff>0</xdr:colOff>
                    <xdr:row>393273</xdr:row>
                    <xdr:rowOff>0</xdr:rowOff>
                  </from>
                  <to>
                    <xdr:col>771</xdr:col>
                    <xdr:colOff>0</xdr:colOff>
                    <xdr:row>393273</xdr:row>
                    <xdr:rowOff>0</xdr:rowOff>
                  </to>
                </anchor>
              </controlPr>
            </control>
          </mc:Choice>
        </mc:AlternateContent>
        <mc:AlternateContent xmlns:mc="http://schemas.openxmlformats.org/markup-compatibility/2006">
          <mc:Choice Requires="x14">
            <control shapeId="60532" r:id="rId60" name="Button 116">
              <controlPr locked="0" defaultSize="0" autoFill="0" autoLine="0" autoPict="0">
                <anchor moveWithCells="1" sizeWithCells="1">
                  <from>
                    <xdr:col>771</xdr:col>
                    <xdr:colOff>0</xdr:colOff>
                    <xdr:row>458809</xdr:row>
                    <xdr:rowOff>0</xdr:rowOff>
                  </from>
                  <to>
                    <xdr:col>771</xdr:col>
                    <xdr:colOff>0</xdr:colOff>
                    <xdr:row>458809</xdr:row>
                    <xdr:rowOff>0</xdr:rowOff>
                  </to>
                </anchor>
              </controlPr>
            </control>
          </mc:Choice>
        </mc:AlternateContent>
        <mc:AlternateContent xmlns:mc="http://schemas.openxmlformats.org/markup-compatibility/2006">
          <mc:Choice Requires="x14">
            <control shapeId="60533" r:id="rId61" name="Button 117">
              <controlPr locked="0" defaultSize="0" autoFill="0" autoLine="0" autoPict="0">
                <anchor moveWithCells="1" sizeWithCells="1">
                  <from>
                    <xdr:col>771</xdr:col>
                    <xdr:colOff>0</xdr:colOff>
                    <xdr:row>524345</xdr:row>
                    <xdr:rowOff>0</xdr:rowOff>
                  </from>
                  <to>
                    <xdr:col>771</xdr:col>
                    <xdr:colOff>0</xdr:colOff>
                    <xdr:row>524345</xdr:row>
                    <xdr:rowOff>0</xdr:rowOff>
                  </to>
                </anchor>
              </controlPr>
            </control>
          </mc:Choice>
        </mc:AlternateContent>
        <mc:AlternateContent xmlns:mc="http://schemas.openxmlformats.org/markup-compatibility/2006">
          <mc:Choice Requires="x14">
            <control shapeId="60534" r:id="rId62" name="Button 118">
              <controlPr locked="0" defaultSize="0" autoFill="0" autoLine="0" autoPict="0">
                <anchor moveWithCells="1" sizeWithCells="1">
                  <from>
                    <xdr:col>771</xdr:col>
                    <xdr:colOff>0</xdr:colOff>
                    <xdr:row>589881</xdr:row>
                    <xdr:rowOff>0</xdr:rowOff>
                  </from>
                  <to>
                    <xdr:col>771</xdr:col>
                    <xdr:colOff>0</xdr:colOff>
                    <xdr:row>589881</xdr:row>
                    <xdr:rowOff>0</xdr:rowOff>
                  </to>
                </anchor>
              </controlPr>
            </control>
          </mc:Choice>
        </mc:AlternateContent>
        <mc:AlternateContent xmlns:mc="http://schemas.openxmlformats.org/markup-compatibility/2006">
          <mc:Choice Requires="x14">
            <control shapeId="60535" r:id="rId63" name="Button 119">
              <controlPr locked="0" defaultSize="0" autoFill="0" autoLine="0" autoPict="0">
                <anchor moveWithCells="1" sizeWithCells="1">
                  <from>
                    <xdr:col>771</xdr:col>
                    <xdr:colOff>0</xdr:colOff>
                    <xdr:row>655417</xdr:row>
                    <xdr:rowOff>0</xdr:rowOff>
                  </from>
                  <to>
                    <xdr:col>771</xdr:col>
                    <xdr:colOff>0</xdr:colOff>
                    <xdr:row>655417</xdr:row>
                    <xdr:rowOff>0</xdr:rowOff>
                  </to>
                </anchor>
              </controlPr>
            </control>
          </mc:Choice>
        </mc:AlternateContent>
        <mc:AlternateContent xmlns:mc="http://schemas.openxmlformats.org/markup-compatibility/2006">
          <mc:Choice Requires="x14">
            <control shapeId="60536" r:id="rId64" name="Button 120">
              <controlPr locked="0" defaultSize="0" autoFill="0" autoLine="0" autoPict="0">
                <anchor moveWithCells="1" sizeWithCells="1">
                  <from>
                    <xdr:col>771</xdr:col>
                    <xdr:colOff>0</xdr:colOff>
                    <xdr:row>720953</xdr:row>
                    <xdr:rowOff>0</xdr:rowOff>
                  </from>
                  <to>
                    <xdr:col>771</xdr:col>
                    <xdr:colOff>0</xdr:colOff>
                    <xdr:row>720953</xdr:row>
                    <xdr:rowOff>0</xdr:rowOff>
                  </to>
                </anchor>
              </controlPr>
            </control>
          </mc:Choice>
        </mc:AlternateContent>
        <mc:AlternateContent xmlns:mc="http://schemas.openxmlformats.org/markup-compatibility/2006">
          <mc:Choice Requires="x14">
            <control shapeId="60537" r:id="rId65" name="Button 121">
              <controlPr locked="0" defaultSize="0" autoFill="0" autoLine="0" autoPict="0">
                <anchor moveWithCells="1" sizeWithCells="1">
                  <from>
                    <xdr:col>771</xdr:col>
                    <xdr:colOff>0</xdr:colOff>
                    <xdr:row>786489</xdr:row>
                    <xdr:rowOff>0</xdr:rowOff>
                  </from>
                  <to>
                    <xdr:col>771</xdr:col>
                    <xdr:colOff>0</xdr:colOff>
                    <xdr:row>786489</xdr:row>
                    <xdr:rowOff>0</xdr:rowOff>
                  </to>
                </anchor>
              </controlPr>
            </control>
          </mc:Choice>
        </mc:AlternateContent>
        <mc:AlternateContent xmlns:mc="http://schemas.openxmlformats.org/markup-compatibility/2006">
          <mc:Choice Requires="x14">
            <control shapeId="60538" r:id="rId66" name="Button 122">
              <controlPr locked="0" defaultSize="0" autoFill="0" autoLine="0" autoPict="0">
                <anchor moveWithCells="1" sizeWithCells="1">
                  <from>
                    <xdr:col>771</xdr:col>
                    <xdr:colOff>0</xdr:colOff>
                    <xdr:row>852025</xdr:row>
                    <xdr:rowOff>0</xdr:rowOff>
                  </from>
                  <to>
                    <xdr:col>771</xdr:col>
                    <xdr:colOff>0</xdr:colOff>
                    <xdr:row>852025</xdr:row>
                    <xdr:rowOff>0</xdr:rowOff>
                  </to>
                </anchor>
              </controlPr>
            </control>
          </mc:Choice>
        </mc:AlternateContent>
        <mc:AlternateContent xmlns:mc="http://schemas.openxmlformats.org/markup-compatibility/2006">
          <mc:Choice Requires="x14">
            <control shapeId="60539" r:id="rId67" name="Button 123">
              <controlPr locked="0" defaultSize="0" autoFill="0" autoLine="0" autoPict="0">
                <anchor moveWithCells="1" sizeWithCells="1">
                  <from>
                    <xdr:col>771</xdr:col>
                    <xdr:colOff>0</xdr:colOff>
                    <xdr:row>917561</xdr:row>
                    <xdr:rowOff>0</xdr:rowOff>
                  </from>
                  <to>
                    <xdr:col>771</xdr:col>
                    <xdr:colOff>0</xdr:colOff>
                    <xdr:row>917561</xdr:row>
                    <xdr:rowOff>0</xdr:rowOff>
                  </to>
                </anchor>
              </controlPr>
            </control>
          </mc:Choice>
        </mc:AlternateContent>
        <mc:AlternateContent xmlns:mc="http://schemas.openxmlformats.org/markup-compatibility/2006">
          <mc:Choice Requires="x14">
            <control shapeId="60540" r:id="rId68" name="Button 124">
              <controlPr locked="0" defaultSize="0" autoFill="0" autoLine="0" autoPict="0">
                <anchor moveWithCells="1" sizeWithCells="1">
                  <from>
                    <xdr:col>771</xdr:col>
                    <xdr:colOff>0</xdr:colOff>
                    <xdr:row>983097</xdr:row>
                    <xdr:rowOff>0</xdr:rowOff>
                  </from>
                  <to>
                    <xdr:col>771</xdr:col>
                    <xdr:colOff>0</xdr:colOff>
                    <xdr:row>983097</xdr:row>
                    <xdr:rowOff>0</xdr:rowOff>
                  </to>
                </anchor>
              </controlPr>
            </control>
          </mc:Choice>
        </mc:AlternateContent>
        <mc:AlternateContent xmlns:mc="http://schemas.openxmlformats.org/markup-compatibility/2006">
          <mc:Choice Requires="x14">
            <control shapeId="60541" r:id="rId69" name="Button 125">
              <controlPr locked="0" defaultSize="0" autoFill="0" autoLine="0" autoPict="0">
                <anchor moveWithCells="1" sizeWithCells="1">
                  <from>
                    <xdr:col>1025</xdr:col>
                    <xdr:colOff>0</xdr:colOff>
                    <xdr:row>56</xdr:row>
                    <xdr:rowOff>0</xdr:rowOff>
                  </from>
                  <to>
                    <xdr:col>1025</xdr:col>
                    <xdr:colOff>0</xdr:colOff>
                    <xdr:row>56</xdr:row>
                    <xdr:rowOff>0</xdr:rowOff>
                  </to>
                </anchor>
              </controlPr>
            </control>
          </mc:Choice>
        </mc:AlternateContent>
        <mc:AlternateContent xmlns:mc="http://schemas.openxmlformats.org/markup-compatibility/2006">
          <mc:Choice Requires="x14">
            <control shapeId="60542" r:id="rId70" name="Button 126">
              <controlPr locked="0" defaultSize="0" autoFill="0" autoLine="0" autoPict="0">
                <anchor moveWithCells="1" sizeWithCells="1">
                  <from>
                    <xdr:col>1027</xdr:col>
                    <xdr:colOff>0</xdr:colOff>
                    <xdr:row>65593</xdr:row>
                    <xdr:rowOff>0</xdr:rowOff>
                  </from>
                  <to>
                    <xdr:col>1027</xdr:col>
                    <xdr:colOff>0</xdr:colOff>
                    <xdr:row>65593</xdr:row>
                    <xdr:rowOff>0</xdr:rowOff>
                  </to>
                </anchor>
              </controlPr>
            </control>
          </mc:Choice>
        </mc:AlternateContent>
        <mc:AlternateContent xmlns:mc="http://schemas.openxmlformats.org/markup-compatibility/2006">
          <mc:Choice Requires="x14">
            <control shapeId="60543" r:id="rId71" name="Button 127">
              <controlPr locked="0" defaultSize="0" autoFill="0" autoLine="0" autoPict="0">
                <anchor moveWithCells="1" sizeWithCells="1">
                  <from>
                    <xdr:col>1027</xdr:col>
                    <xdr:colOff>0</xdr:colOff>
                    <xdr:row>131129</xdr:row>
                    <xdr:rowOff>0</xdr:rowOff>
                  </from>
                  <to>
                    <xdr:col>1027</xdr:col>
                    <xdr:colOff>0</xdr:colOff>
                    <xdr:row>131129</xdr:row>
                    <xdr:rowOff>0</xdr:rowOff>
                  </to>
                </anchor>
              </controlPr>
            </control>
          </mc:Choice>
        </mc:AlternateContent>
        <mc:AlternateContent xmlns:mc="http://schemas.openxmlformats.org/markup-compatibility/2006">
          <mc:Choice Requires="x14">
            <control shapeId="60544" r:id="rId72" name="Button 128">
              <controlPr locked="0" defaultSize="0" autoFill="0" autoLine="0" autoPict="0">
                <anchor moveWithCells="1" sizeWithCells="1">
                  <from>
                    <xdr:col>1027</xdr:col>
                    <xdr:colOff>0</xdr:colOff>
                    <xdr:row>196665</xdr:row>
                    <xdr:rowOff>0</xdr:rowOff>
                  </from>
                  <to>
                    <xdr:col>1027</xdr:col>
                    <xdr:colOff>0</xdr:colOff>
                    <xdr:row>196665</xdr:row>
                    <xdr:rowOff>0</xdr:rowOff>
                  </to>
                </anchor>
              </controlPr>
            </control>
          </mc:Choice>
        </mc:AlternateContent>
        <mc:AlternateContent xmlns:mc="http://schemas.openxmlformats.org/markup-compatibility/2006">
          <mc:Choice Requires="x14">
            <control shapeId="60545" r:id="rId73" name="Button 129">
              <controlPr locked="0" defaultSize="0" autoFill="0" autoLine="0" autoPict="0">
                <anchor moveWithCells="1" sizeWithCells="1">
                  <from>
                    <xdr:col>1027</xdr:col>
                    <xdr:colOff>0</xdr:colOff>
                    <xdr:row>262201</xdr:row>
                    <xdr:rowOff>0</xdr:rowOff>
                  </from>
                  <to>
                    <xdr:col>1027</xdr:col>
                    <xdr:colOff>0</xdr:colOff>
                    <xdr:row>262201</xdr:row>
                    <xdr:rowOff>0</xdr:rowOff>
                  </to>
                </anchor>
              </controlPr>
            </control>
          </mc:Choice>
        </mc:AlternateContent>
        <mc:AlternateContent xmlns:mc="http://schemas.openxmlformats.org/markup-compatibility/2006">
          <mc:Choice Requires="x14">
            <control shapeId="60546" r:id="rId74" name="Button 130">
              <controlPr locked="0" defaultSize="0" autoFill="0" autoLine="0" autoPict="0">
                <anchor moveWithCells="1" sizeWithCells="1">
                  <from>
                    <xdr:col>1027</xdr:col>
                    <xdr:colOff>0</xdr:colOff>
                    <xdr:row>327737</xdr:row>
                    <xdr:rowOff>0</xdr:rowOff>
                  </from>
                  <to>
                    <xdr:col>1027</xdr:col>
                    <xdr:colOff>0</xdr:colOff>
                    <xdr:row>327737</xdr:row>
                    <xdr:rowOff>0</xdr:rowOff>
                  </to>
                </anchor>
              </controlPr>
            </control>
          </mc:Choice>
        </mc:AlternateContent>
        <mc:AlternateContent xmlns:mc="http://schemas.openxmlformats.org/markup-compatibility/2006">
          <mc:Choice Requires="x14">
            <control shapeId="60547" r:id="rId75" name="Button 131">
              <controlPr locked="0" defaultSize="0" autoFill="0" autoLine="0" autoPict="0">
                <anchor moveWithCells="1" sizeWithCells="1">
                  <from>
                    <xdr:col>1027</xdr:col>
                    <xdr:colOff>0</xdr:colOff>
                    <xdr:row>393273</xdr:row>
                    <xdr:rowOff>0</xdr:rowOff>
                  </from>
                  <to>
                    <xdr:col>1027</xdr:col>
                    <xdr:colOff>0</xdr:colOff>
                    <xdr:row>393273</xdr:row>
                    <xdr:rowOff>0</xdr:rowOff>
                  </to>
                </anchor>
              </controlPr>
            </control>
          </mc:Choice>
        </mc:AlternateContent>
        <mc:AlternateContent xmlns:mc="http://schemas.openxmlformats.org/markup-compatibility/2006">
          <mc:Choice Requires="x14">
            <control shapeId="60548" r:id="rId76" name="Button 132">
              <controlPr locked="0" defaultSize="0" autoFill="0" autoLine="0" autoPict="0">
                <anchor moveWithCells="1" sizeWithCells="1">
                  <from>
                    <xdr:col>1027</xdr:col>
                    <xdr:colOff>0</xdr:colOff>
                    <xdr:row>458809</xdr:row>
                    <xdr:rowOff>0</xdr:rowOff>
                  </from>
                  <to>
                    <xdr:col>1027</xdr:col>
                    <xdr:colOff>0</xdr:colOff>
                    <xdr:row>458809</xdr:row>
                    <xdr:rowOff>0</xdr:rowOff>
                  </to>
                </anchor>
              </controlPr>
            </control>
          </mc:Choice>
        </mc:AlternateContent>
        <mc:AlternateContent xmlns:mc="http://schemas.openxmlformats.org/markup-compatibility/2006">
          <mc:Choice Requires="x14">
            <control shapeId="60549" r:id="rId77" name="Button 133">
              <controlPr locked="0" defaultSize="0" autoFill="0" autoLine="0" autoPict="0">
                <anchor moveWithCells="1" sizeWithCells="1">
                  <from>
                    <xdr:col>1027</xdr:col>
                    <xdr:colOff>0</xdr:colOff>
                    <xdr:row>524345</xdr:row>
                    <xdr:rowOff>0</xdr:rowOff>
                  </from>
                  <to>
                    <xdr:col>1027</xdr:col>
                    <xdr:colOff>0</xdr:colOff>
                    <xdr:row>524345</xdr:row>
                    <xdr:rowOff>0</xdr:rowOff>
                  </to>
                </anchor>
              </controlPr>
            </control>
          </mc:Choice>
        </mc:AlternateContent>
        <mc:AlternateContent xmlns:mc="http://schemas.openxmlformats.org/markup-compatibility/2006">
          <mc:Choice Requires="x14">
            <control shapeId="60550" r:id="rId78" name="Button 134">
              <controlPr locked="0" defaultSize="0" autoFill="0" autoLine="0" autoPict="0">
                <anchor moveWithCells="1" sizeWithCells="1">
                  <from>
                    <xdr:col>1027</xdr:col>
                    <xdr:colOff>0</xdr:colOff>
                    <xdr:row>589881</xdr:row>
                    <xdr:rowOff>0</xdr:rowOff>
                  </from>
                  <to>
                    <xdr:col>1027</xdr:col>
                    <xdr:colOff>0</xdr:colOff>
                    <xdr:row>589881</xdr:row>
                    <xdr:rowOff>0</xdr:rowOff>
                  </to>
                </anchor>
              </controlPr>
            </control>
          </mc:Choice>
        </mc:AlternateContent>
        <mc:AlternateContent xmlns:mc="http://schemas.openxmlformats.org/markup-compatibility/2006">
          <mc:Choice Requires="x14">
            <control shapeId="60551" r:id="rId79" name="Button 135">
              <controlPr locked="0" defaultSize="0" autoFill="0" autoLine="0" autoPict="0">
                <anchor moveWithCells="1" sizeWithCells="1">
                  <from>
                    <xdr:col>1027</xdr:col>
                    <xdr:colOff>0</xdr:colOff>
                    <xdr:row>655417</xdr:row>
                    <xdr:rowOff>0</xdr:rowOff>
                  </from>
                  <to>
                    <xdr:col>1027</xdr:col>
                    <xdr:colOff>0</xdr:colOff>
                    <xdr:row>655417</xdr:row>
                    <xdr:rowOff>0</xdr:rowOff>
                  </to>
                </anchor>
              </controlPr>
            </control>
          </mc:Choice>
        </mc:AlternateContent>
        <mc:AlternateContent xmlns:mc="http://schemas.openxmlformats.org/markup-compatibility/2006">
          <mc:Choice Requires="x14">
            <control shapeId="60552" r:id="rId80" name="Button 136">
              <controlPr locked="0" defaultSize="0" autoFill="0" autoLine="0" autoPict="0">
                <anchor moveWithCells="1" sizeWithCells="1">
                  <from>
                    <xdr:col>1027</xdr:col>
                    <xdr:colOff>0</xdr:colOff>
                    <xdr:row>720953</xdr:row>
                    <xdr:rowOff>0</xdr:rowOff>
                  </from>
                  <to>
                    <xdr:col>1027</xdr:col>
                    <xdr:colOff>0</xdr:colOff>
                    <xdr:row>720953</xdr:row>
                    <xdr:rowOff>0</xdr:rowOff>
                  </to>
                </anchor>
              </controlPr>
            </control>
          </mc:Choice>
        </mc:AlternateContent>
        <mc:AlternateContent xmlns:mc="http://schemas.openxmlformats.org/markup-compatibility/2006">
          <mc:Choice Requires="x14">
            <control shapeId="60553" r:id="rId81" name="Button 137">
              <controlPr locked="0" defaultSize="0" autoFill="0" autoLine="0" autoPict="0">
                <anchor moveWithCells="1" sizeWithCells="1">
                  <from>
                    <xdr:col>1027</xdr:col>
                    <xdr:colOff>0</xdr:colOff>
                    <xdr:row>786489</xdr:row>
                    <xdr:rowOff>0</xdr:rowOff>
                  </from>
                  <to>
                    <xdr:col>1027</xdr:col>
                    <xdr:colOff>0</xdr:colOff>
                    <xdr:row>786489</xdr:row>
                    <xdr:rowOff>0</xdr:rowOff>
                  </to>
                </anchor>
              </controlPr>
            </control>
          </mc:Choice>
        </mc:AlternateContent>
        <mc:AlternateContent xmlns:mc="http://schemas.openxmlformats.org/markup-compatibility/2006">
          <mc:Choice Requires="x14">
            <control shapeId="60554" r:id="rId82" name="Button 138">
              <controlPr locked="0" defaultSize="0" autoFill="0" autoLine="0" autoPict="0">
                <anchor moveWithCells="1" sizeWithCells="1">
                  <from>
                    <xdr:col>1027</xdr:col>
                    <xdr:colOff>0</xdr:colOff>
                    <xdr:row>852025</xdr:row>
                    <xdr:rowOff>0</xdr:rowOff>
                  </from>
                  <to>
                    <xdr:col>1027</xdr:col>
                    <xdr:colOff>0</xdr:colOff>
                    <xdr:row>852025</xdr:row>
                    <xdr:rowOff>0</xdr:rowOff>
                  </to>
                </anchor>
              </controlPr>
            </control>
          </mc:Choice>
        </mc:AlternateContent>
        <mc:AlternateContent xmlns:mc="http://schemas.openxmlformats.org/markup-compatibility/2006">
          <mc:Choice Requires="x14">
            <control shapeId="60555" r:id="rId83" name="Button 139">
              <controlPr locked="0" defaultSize="0" autoFill="0" autoLine="0" autoPict="0">
                <anchor moveWithCells="1" sizeWithCells="1">
                  <from>
                    <xdr:col>1027</xdr:col>
                    <xdr:colOff>0</xdr:colOff>
                    <xdr:row>917561</xdr:row>
                    <xdr:rowOff>0</xdr:rowOff>
                  </from>
                  <to>
                    <xdr:col>1027</xdr:col>
                    <xdr:colOff>0</xdr:colOff>
                    <xdr:row>917561</xdr:row>
                    <xdr:rowOff>0</xdr:rowOff>
                  </to>
                </anchor>
              </controlPr>
            </control>
          </mc:Choice>
        </mc:AlternateContent>
        <mc:AlternateContent xmlns:mc="http://schemas.openxmlformats.org/markup-compatibility/2006">
          <mc:Choice Requires="x14">
            <control shapeId="60556" r:id="rId84" name="Button 140">
              <controlPr locked="0" defaultSize="0" autoFill="0" autoLine="0" autoPict="0">
                <anchor moveWithCells="1" sizeWithCells="1">
                  <from>
                    <xdr:col>1027</xdr:col>
                    <xdr:colOff>0</xdr:colOff>
                    <xdr:row>983097</xdr:row>
                    <xdr:rowOff>0</xdr:rowOff>
                  </from>
                  <to>
                    <xdr:col>1027</xdr:col>
                    <xdr:colOff>0</xdr:colOff>
                    <xdr:row>983097</xdr:row>
                    <xdr:rowOff>0</xdr:rowOff>
                  </to>
                </anchor>
              </controlPr>
            </control>
          </mc:Choice>
        </mc:AlternateContent>
        <mc:AlternateContent xmlns:mc="http://schemas.openxmlformats.org/markup-compatibility/2006">
          <mc:Choice Requires="x14">
            <control shapeId="60557" r:id="rId85" name="Button 141">
              <controlPr locked="0" defaultSize="0" autoFill="0" autoLine="0" autoPict="0">
                <anchor moveWithCells="1" sizeWithCells="1">
                  <from>
                    <xdr:col>1281</xdr:col>
                    <xdr:colOff>0</xdr:colOff>
                    <xdr:row>56</xdr:row>
                    <xdr:rowOff>0</xdr:rowOff>
                  </from>
                  <to>
                    <xdr:col>1281</xdr:col>
                    <xdr:colOff>0</xdr:colOff>
                    <xdr:row>56</xdr:row>
                    <xdr:rowOff>0</xdr:rowOff>
                  </to>
                </anchor>
              </controlPr>
            </control>
          </mc:Choice>
        </mc:AlternateContent>
        <mc:AlternateContent xmlns:mc="http://schemas.openxmlformats.org/markup-compatibility/2006">
          <mc:Choice Requires="x14">
            <control shapeId="60558" r:id="rId86" name="Button 142">
              <controlPr locked="0" defaultSize="0" autoFill="0" autoLine="0" autoPict="0">
                <anchor moveWithCells="1" sizeWithCells="1">
                  <from>
                    <xdr:col>1283</xdr:col>
                    <xdr:colOff>0</xdr:colOff>
                    <xdr:row>65593</xdr:row>
                    <xdr:rowOff>0</xdr:rowOff>
                  </from>
                  <to>
                    <xdr:col>1283</xdr:col>
                    <xdr:colOff>0</xdr:colOff>
                    <xdr:row>65593</xdr:row>
                    <xdr:rowOff>0</xdr:rowOff>
                  </to>
                </anchor>
              </controlPr>
            </control>
          </mc:Choice>
        </mc:AlternateContent>
        <mc:AlternateContent xmlns:mc="http://schemas.openxmlformats.org/markup-compatibility/2006">
          <mc:Choice Requires="x14">
            <control shapeId="60559" r:id="rId87" name="Button 143">
              <controlPr locked="0" defaultSize="0" autoFill="0" autoLine="0" autoPict="0">
                <anchor moveWithCells="1" sizeWithCells="1">
                  <from>
                    <xdr:col>1283</xdr:col>
                    <xdr:colOff>0</xdr:colOff>
                    <xdr:row>131129</xdr:row>
                    <xdr:rowOff>0</xdr:rowOff>
                  </from>
                  <to>
                    <xdr:col>1283</xdr:col>
                    <xdr:colOff>0</xdr:colOff>
                    <xdr:row>131129</xdr:row>
                    <xdr:rowOff>0</xdr:rowOff>
                  </to>
                </anchor>
              </controlPr>
            </control>
          </mc:Choice>
        </mc:AlternateContent>
        <mc:AlternateContent xmlns:mc="http://schemas.openxmlformats.org/markup-compatibility/2006">
          <mc:Choice Requires="x14">
            <control shapeId="60560" r:id="rId88" name="Button 144">
              <controlPr locked="0" defaultSize="0" autoFill="0" autoLine="0" autoPict="0">
                <anchor moveWithCells="1" sizeWithCells="1">
                  <from>
                    <xdr:col>1283</xdr:col>
                    <xdr:colOff>0</xdr:colOff>
                    <xdr:row>196665</xdr:row>
                    <xdr:rowOff>0</xdr:rowOff>
                  </from>
                  <to>
                    <xdr:col>1283</xdr:col>
                    <xdr:colOff>0</xdr:colOff>
                    <xdr:row>196665</xdr:row>
                    <xdr:rowOff>0</xdr:rowOff>
                  </to>
                </anchor>
              </controlPr>
            </control>
          </mc:Choice>
        </mc:AlternateContent>
        <mc:AlternateContent xmlns:mc="http://schemas.openxmlformats.org/markup-compatibility/2006">
          <mc:Choice Requires="x14">
            <control shapeId="60561" r:id="rId89" name="Button 145">
              <controlPr locked="0" defaultSize="0" autoFill="0" autoLine="0" autoPict="0">
                <anchor moveWithCells="1" sizeWithCells="1">
                  <from>
                    <xdr:col>1283</xdr:col>
                    <xdr:colOff>0</xdr:colOff>
                    <xdr:row>262201</xdr:row>
                    <xdr:rowOff>0</xdr:rowOff>
                  </from>
                  <to>
                    <xdr:col>1283</xdr:col>
                    <xdr:colOff>0</xdr:colOff>
                    <xdr:row>262201</xdr:row>
                    <xdr:rowOff>0</xdr:rowOff>
                  </to>
                </anchor>
              </controlPr>
            </control>
          </mc:Choice>
        </mc:AlternateContent>
        <mc:AlternateContent xmlns:mc="http://schemas.openxmlformats.org/markup-compatibility/2006">
          <mc:Choice Requires="x14">
            <control shapeId="60562" r:id="rId90" name="Button 146">
              <controlPr locked="0" defaultSize="0" autoFill="0" autoLine="0" autoPict="0">
                <anchor moveWithCells="1" sizeWithCells="1">
                  <from>
                    <xdr:col>1283</xdr:col>
                    <xdr:colOff>0</xdr:colOff>
                    <xdr:row>327737</xdr:row>
                    <xdr:rowOff>0</xdr:rowOff>
                  </from>
                  <to>
                    <xdr:col>1283</xdr:col>
                    <xdr:colOff>0</xdr:colOff>
                    <xdr:row>327737</xdr:row>
                    <xdr:rowOff>0</xdr:rowOff>
                  </to>
                </anchor>
              </controlPr>
            </control>
          </mc:Choice>
        </mc:AlternateContent>
        <mc:AlternateContent xmlns:mc="http://schemas.openxmlformats.org/markup-compatibility/2006">
          <mc:Choice Requires="x14">
            <control shapeId="60563" r:id="rId91" name="Button 147">
              <controlPr locked="0" defaultSize="0" autoFill="0" autoLine="0" autoPict="0">
                <anchor moveWithCells="1" sizeWithCells="1">
                  <from>
                    <xdr:col>1283</xdr:col>
                    <xdr:colOff>0</xdr:colOff>
                    <xdr:row>393273</xdr:row>
                    <xdr:rowOff>0</xdr:rowOff>
                  </from>
                  <to>
                    <xdr:col>1283</xdr:col>
                    <xdr:colOff>0</xdr:colOff>
                    <xdr:row>393273</xdr:row>
                    <xdr:rowOff>0</xdr:rowOff>
                  </to>
                </anchor>
              </controlPr>
            </control>
          </mc:Choice>
        </mc:AlternateContent>
        <mc:AlternateContent xmlns:mc="http://schemas.openxmlformats.org/markup-compatibility/2006">
          <mc:Choice Requires="x14">
            <control shapeId="60564" r:id="rId92" name="Button 148">
              <controlPr locked="0" defaultSize="0" autoFill="0" autoLine="0" autoPict="0">
                <anchor moveWithCells="1" sizeWithCells="1">
                  <from>
                    <xdr:col>1283</xdr:col>
                    <xdr:colOff>0</xdr:colOff>
                    <xdr:row>458809</xdr:row>
                    <xdr:rowOff>0</xdr:rowOff>
                  </from>
                  <to>
                    <xdr:col>1283</xdr:col>
                    <xdr:colOff>0</xdr:colOff>
                    <xdr:row>458809</xdr:row>
                    <xdr:rowOff>0</xdr:rowOff>
                  </to>
                </anchor>
              </controlPr>
            </control>
          </mc:Choice>
        </mc:AlternateContent>
        <mc:AlternateContent xmlns:mc="http://schemas.openxmlformats.org/markup-compatibility/2006">
          <mc:Choice Requires="x14">
            <control shapeId="60565" r:id="rId93" name="Button 149">
              <controlPr locked="0" defaultSize="0" autoFill="0" autoLine="0" autoPict="0">
                <anchor moveWithCells="1" sizeWithCells="1">
                  <from>
                    <xdr:col>1283</xdr:col>
                    <xdr:colOff>0</xdr:colOff>
                    <xdr:row>524345</xdr:row>
                    <xdr:rowOff>0</xdr:rowOff>
                  </from>
                  <to>
                    <xdr:col>1283</xdr:col>
                    <xdr:colOff>0</xdr:colOff>
                    <xdr:row>524345</xdr:row>
                    <xdr:rowOff>0</xdr:rowOff>
                  </to>
                </anchor>
              </controlPr>
            </control>
          </mc:Choice>
        </mc:AlternateContent>
        <mc:AlternateContent xmlns:mc="http://schemas.openxmlformats.org/markup-compatibility/2006">
          <mc:Choice Requires="x14">
            <control shapeId="60566" r:id="rId94" name="Button 150">
              <controlPr locked="0" defaultSize="0" autoFill="0" autoLine="0" autoPict="0">
                <anchor moveWithCells="1" sizeWithCells="1">
                  <from>
                    <xdr:col>1283</xdr:col>
                    <xdr:colOff>0</xdr:colOff>
                    <xdr:row>589881</xdr:row>
                    <xdr:rowOff>0</xdr:rowOff>
                  </from>
                  <to>
                    <xdr:col>1283</xdr:col>
                    <xdr:colOff>0</xdr:colOff>
                    <xdr:row>589881</xdr:row>
                    <xdr:rowOff>0</xdr:rowOff>
                  </to>
                </anchor>
              </controlPr>
            </control>
          </mc:Choice>
        </mc:AlternateContent>
        <mc:AlternateContent xmlns:mc="http://schemas.openxmlformats.org/markup-compatibility/2006">
          <mc:Choice Requires="x14">
            <control shapeId="60567" r:id="rId95" name="Button 151">
              <controlPr locked="0" defaultSize="0" autoFill="0" autoLine="0" autoPict="0">
                <anchor moveWithCells="1" sizeWithCells="1">
                  <from>
                    <xdr:col>1283</xdr:col>
                    <xdr:colOff>0</xdr:colOff>
                    <xdr:row>655417</xdr:row>
                    <xdr:rowOff>0</xdr:rowOff>
                  </from>
                  <to>
                    <xdr:col>1283</xdr:col>
                    <xdr:colOff>0</xdr:colOff>
                    <xdr:row>655417</xdr:row>
                    <xdr:rowOff>0</xdr:rowOff>
                  </to>
                </anchor>
              </controlPr>
            </control>
          </mc:Choice>
        </mc:AlternateContent>
        <mc:AlternateContent xmlns:mc="http://schemas.openxmlformats.org/markup-compatibility/2006">
          <mc:Choice Requires="x14">
            <control shapeId="60568" r:id="rId96" name="Button 152">
              <controlPr locked="0" defaultSize="0" autoFill="0" autoLine="0" autoPict="0">
                <anchor moveWithCells="1" sizeWithCells="1">
                  <from>
                    <xdr:col>1283</xdr:col>
                    <xdr:colOff>0</xdr:colOff>
                    <xdr:row>720953</xdr:row>
                    <xdr:rowOff>0</xdr:rowOff>
                  </from>
                  <to>
                    <xdr:col>1283</xdr:col>
                    <xdr:colOff>0</xdr:colOff>
                    <xdr:row>720953</xdr:row>
                    <xdr:rowOff>0</xdr:rowOff>
                  </to>
                </anchor>
              </controlPr>
            </control>
          </mc:Choice>
        </mc:AlternateContent>
        <mc:AlternateContent xmlns:mc="http://schemas.openxmlformats.org/markup-compatibility/2006">
          <mc:Choice Requires="x14">
            <control shapeId="60569" r:id="rId97" name="Button 153">
              <controlPr locked="0" defaultSize="0" autoFill="0" autoLine="0" autoPict="0">
                <anchor moveWithCells="1" sizeWithCells="1">
                  <from>
                    <xdr:col>1283</xdr:col>
                    <xdr:colOff>0</xdr:colOff>
                    <xdr:row>786489</xdr:row>
                    <xdr:rowOff>0</xdr:rowOff>
                  </from>
                  <to>
                    <xdr:col>1283</xdr:col>
                    <xdr:colOff>0</xdr:colOff>
                    <xdr:row>786489</xdr:row>
                    <xdr:rowOff>0</xdr:rowOff>
                  </to>
                </anchor>
              </controlPr>
            </control>
          </mc:Choice>
        </mc:AlternateContent>
        <mc:AlternateContent xmlns:mc="http://schemas.openxmlformats.org/markup-compatibility/2006">
          <mc:Choice Requires="x14">
            <control shapeId="60570" r:id="rId98" name="Button 154">
              <controlPr locked="0" defaultSize="0" autoFill="0" autoLine="0" autoPict="0">
                <anchor moveWithCells="1" sizeWithCells="1">
                  <from>
                    <xdr:col>1283</xdr:col>
                    <xdr:colOff>0</xdr:colOff>
                    <xdr:row>852025</xdr:row>
                    <xdr:rowOff>0</xdr:rowOff>
                  </from>
                  <to>
                    <xdr:col>1283</xdr:col>
                    <xdr:colOff>0</xdr:colOff>
                    <xdr:row>852025</xdr:row>
                    <xdr:rowOff>0</xdr:rowOff>
                  </to>
                </anchor>
              </controlPr>
            </control>
          </mc:Choice>
        </mc:AlternateContent>
        <mc:AlternateContent xmlns:mc="http://schemas.openxmlformats.org/markup-compatibility/2006">
          <mc:Choice Requires="x14">
            <control shapeId="60571" r:id="rId99" name="Button 155">
              <controlPr locked="0" defaultSize="0" autoFill="0" autoLine="0" autoPict="0">
                <anchor moveWithCells="1" sizeWithCells="1">
                  <from>
                    <xdr:col>1283</xdr:col>
                    <xdr:colOff>0</xdr:colOff>
                    <xdr:row>917561</xdr:row>
                    <xdr:rowOff>0</xdr:rowOff>
                  </from>
                  <to>
                    <xdr:col>1283</xdr:col>
                    <xdr:colOff>0</xdr:colOff>
                    <xdr:row>917561</xdr:row>
                    <xdr:rowOff>0</xdr:rowOff>
                  </to>
                </anchor>
              </controlPr>
            </control>
          </mc:Choice>
        </mc:AlternateContent>
        <mc:AlternateContent xmlns:mc="http://schemas.openxmlformats.org/markup-compatibility/2006">
          <mc:Choice Requires="x14">
            <control shapeId="60572" r:id="rId100" name="Button 156">
              <controlPr locked="0" defaultSize="0" autoFill="0" autoLine="0" autoPict="0">
                <anchor moveWithCells="1" sizeWithCells="1">
                  <from>
                    <xdr:col>1283</xdr:col>
                    <xdr:colOff>0</xdr:colOff>
                    <xdr:row>983097</xdr:row>
                    <xdr:rowOff>0</xdr:rowOff>
                  </from>
                  <to>
                    <xdr:col>1283</xdr:col>
                    <xdr:colOff>0</xdr:colOff>
                    <xdr:row>983097</xdr:row>
                    <xdr:rowOff>0</xdr:rowOff>
                  </to>
                </anchor>
              </controlPr>
            </control>
          </mc:Choice>
        </mc:AlternateContent>
        <mc:AlternateContent xmlns:mc="http://schemas.openxmlformats.org/markup-compatibility/2006">
          <mc:Choice Requires="x14">
            <control shapeId="60573" r:id="rId101" name="Button 157">
              <controlPr locked="0" defaultSize="0" autoFill="0" autoLine="0" autoPict="0">
                <anchor moveWithCells="1" sizeWithCells="1">
                  <from>
                    <xdr:col>1537</xdr:col>
                    <xdr:colOff>0</xdr:colOff>
                    <xdr:row>56</xdr:row>
                    <xdr:rowOff>0</xdr:rowOff>
                  </from>
                  <to>
                    <xdr:col>1537</xdr:col>
                    <xdr:colOff>0</xdr:colOff>
                    <xdr:row>56</xdr:row>
                    <xdr:rowOff>0</xdr:rowOff>
                  </to>
                </anchor>
              </controlPr>
            </control>
          </mc:Choice>
        </mc:AlternateContent>
        <mc:AlternateContent xmlns:mc="http://schemas.openxmlformats.org/markup-compatibility/2006">
          <mc:Choice Requires="x14">
            <control shapeId="60574" r:id="rId102" name="Button 158">
              <controlPr locked="0" defaultSize="0" autoFill="0" autoLine="0" autoPict="0">
                <anchor moveWithCells="1" sizeWithCells="1">
                  <from>
                    <xdr:col>1539</xdr:col>
                    <xdr:colOff>0</xdr:colOff>
                    <xdr:row>65593</xdr:row>
                    <xdr:rowOff>0</xdr:rowOff>
                  </from>
                  <to>
                    <xdr:col>1539</xdr:col>
                    <xdr:colOff>0</xdr:colOff>
                    <xdr:row>65593</xdr:row>
                    <xdr:rowOff>0</xdr:rowOff>
                  </to>
                </anchor>
              </controlPr>
            </control>
          </mc:Choice>
        </mc:AlternateContent>
        <mc:AlternateContent xmlns:mc="http://schemas.openxmlformats.org/markup-compatibility/2006">
          <mc:Choice Requires="x14">
            <control shapeId="60575" r:id="rId103" name="Button 159">
              <controlPr locked="0" defaultSize="0" autoFill="0" autoLine="0" autoPict="0">
                <anchor moveWithCells="1" sizeWithCells="1">
                  <from>
                    <xdr:col>1539</xdr:col>
                    <xdr:colOff>0</xdr:colOff>
                    <xdr:row>131129</xdr:row>
                    <xdr:rowOff>0</xdr:rowOff>
                  </from>
                  <to>
                    <xdr:col>1539</xdr:col>
                    <xdr:colOff>0</xdr:colOff>
                    <xdr:row>131129</xdr:row>
                    <xdr:rowOff>0</xdr:rowOff>
                  </to>
                </anchor>
              </controlPr>
            </control>
          </mc:Choice>
        </mc:AlternateContent>
        <mc:AlternateContent xmlns:mc="http://schemas.openxmlformats.org/markup-compatibility/2006">
          <mc:Choice Requires="x14">
            <control shapeId="60576" r:id="rId104" name="Button 160">
              <controlPr locked="0" defaultSize="0" autoFill="0" autoLine="0" autoPict="0">
                <anchor moveWithCells="1" sizeWithCells="1">
                  <from>
                    <xdr:col>1539</xdr:col>
                    <xdr:colOff>0</xdr:colOff>
                    <xdr:row>196665</xdr:row>
                    <xdr:rowOff>0</xdr:rowOff>
                  </from>
                  <to>
                    <xdr:col>1539</xdr:col>
                    <xdr:colOff>0</xdr:colOff>
                    <xdr:row>196665</xdr:row>
                    <xdr:rowOff>0</xdr:rowOff>
                  </to>
                </anchor>
              </controlPr>
            </control>
          </mc:Choice>
        </mc:AlternateContent>
        <mc:AlternateContent xmlns:mc="http://schemas.openxmlformats.org/markup-compatibility/2006">
          <mc:Choice Requires="x14">
            <control shapeId="60577" r:id="rId105" name="Button 161">
              <controlPr locked="0" defaultSize="0" autoFill="0" autoLine="0" autoPict="0">
                <anchor moveWithCells="1" sizeWithCells="1">
                  <from>
                    <xdr:col>1539</xdr:col>
                    <xdr:colOff>0</xdr:colOff>
                    <xdr:row>262201</xdr:row>
                    <xdr:rowOff>0</xdr:rowOff>
                  </from>
                  <to>
                    <xdr:col>1539</xdr:col>
                    <xdr:colOff>0</xdr:colOff>
                    <xdr:row>262201</xdr:row>
                    <xdr:rowOff>0</xdr:rowOff>
                  </to>
                </anchor>
              </controlPr>
            </control>
          </mc:Choice>
        </mc:AlternateContent>
        <mc:AlternateContent xmlns:mc="http://schemas.openxmlformats.org/markup-compatibility/2006">
          <mc:Choice Requires="x14">
            <control shapeId="60578" r:id="rId106" name="Button 162">
              <controlPr locked="0" defaultSize="0" autoFill="0" autoLine="0" autoPict="0">
                <anchor moveWithCells="1" sizeWithCells="1">
                  <from>
                    <xdr:col>1539</xdr:col>
                    <xdr:colOff>0</xdr:colOff>
                    <xdr:row>327737</xdr:row>
                    <xdr:rowOff>0</xdr:rowOff>
                  </from>
                  <to>
                    <xdr:col>1539</xdr:col>
                    <xdr:colOff>0</xdr:colOff>
                    <xdr:row>327737</xdr:row>
                    <xdr:rowOff>0</xdr:rowOff>
                  </to>
                </anchor>
              </controlPr>
            </control>
          </mc:Choice>
        </mc:AlternateContent>
        <mc:AlternateContent xmlns:mc="http://schemas.openxmlformats.org/markup-compatibility/2006">
          <mc:Choice Requires="x14">
            <control shapeId="60579" r:id="rId107" name="Button 163">
              <controlPr locked="0" defaultSize="0" autoFill="0" autoLine="0" autoPict="0">
                <anchor moveWithCells="1" sizeWithCells="1">
                  <from>
                    <xdr:col>1539</xdr:col>
                    <xdr:colOff>0</xdr:colOff>
                    <xdr:row>393273</xdr:row>
                    <xdr:rowOff>0</xdr:rowOff>
                  </from>
                  <to>
                    <xdr:col>1539</xdr:col>
                    <xdr:colOff>0</xdr:colOff>
                    <xdr:row>393273</xdr:row>
                    <xdr:rowOff>0</xdr:rowOff>
                  </to>
                </anchor>
              </controlPr>
            </control>
          </mc:Choice>
        </mc:AlternateContent>
        <mc:AlternateContent xmlns:mc="http://schemas.openxmlformats.org/markup-compatibility/2006">
          <mc:Choice Requires="x14">
            <control shapeId="60580" r:id="rId108" name="Button 164">
              <controlPr locked="0" defaultSize="0" autoFill="0" autoLine="0" autoPict="0">
                <anchor moveWithCells="1" sizeWithCells="1">
                  <from>
                    <xdr:col>1539</xdr:col>
                    <xdr:colOff>0</xdr:colOff>
                    <xdr:row>458809</xdr:row>
                    <xdr:rowOff>0</xdr:rowOff>
                  </from>
                  <to>
                    <xdr:col>1539</xdr:col>
                    <xdr:colOff>0</xdr:colOff>
                    <xdr:row>458809</xdr:row>
                    <xdr:rowOff>0</xdr:rowOff>
                  </to>
                </anchor>
              </controlPr>
            </control>
          </mc:Choice>
        </mc:AlternateContent>
        <mc:AlternateContent xmlns:mc="http://schemas.openxmlformats.org/markup-compatibility/2006">
          <mc:Choice Requires="x14">
            <control shapeId="60581" r:id="rId109" name="Button 165">
              <controlPr locked="0" defaultSize="0" autoFill="0" autoLine="0" autoPict="0">
                <anchor moveWithCells="1" sizeWithCells="1">
                  <from>
                    <xdr:col>1539</xdr:col>
                    <xdr:colOff>0</xdr:colOff>
                    <xdr:row>524345</xdr:row>
                    <xdr:rowOff>0</xdr:rowOff>
                  </from>
                  <to>
                    <xdr:col>1539</xdr:col>
                    <xdr:colOff>0</xdr:colOff>
                    <xdr:row>524345</xdr:row>
                    <xdr:rowOff>0</xdr:rowOff>
                  </to>
                </anchor>
              </controlPr>
            </control>
          </mc:Choice>
        </mc:AlternateContent>
        <mc:AlternateContent xmlns:mc="http://schemas.openxmlformats.org/markup-compatibility/2006">
          <mc:Choice Requires="x14">
            <control shapeId="60582" r:id="rId110" name="Button 166">
              <controlPr locked="0" defaultSize="0" autoFill="0" autoLine="0" autoPict="0">
                <anchor moveWithCells="1" sizeWithCells="1">
                  <from>
                    <xdr:col>1539</xdr:col>
                    <xdr:colOff>0</xdr:colOff>
                    <xdr:row>589881</xdr:row>
                    <xdr:rowOff>0</xdr:rowOff>
                  </from>
                  <to>
                    <xdr:col>1539</xdr:col>
                    <xdr:colOff>0</xdr:colOff>
                    <xdr:row>589881</xdr:row>
                    <xdr:rowOff>0</xdr:rowOff>
                  </to>
                </anchor>
              </controlPr>
            </control>
          </mc:Choice>
        </mc:AlternateContent>
        <mc:AlternateContent xmlns:mc="http://schemas.openxmlformats.org/markup-compatibility/2006">
          <mc:Choice Requires="x14">
            <control shapeId="60583" r:id="rId111" name="Button 167">
              <controlPr locked="0" defaultSize="0" autoFill="0" autoLine="0" autoPict="0">
                <anchor moveWithCells="1" sizeWithCells="1">
                  <from>
                    <xdr:col>1539</xdr:col>
                    <xdr:colOff>0</xdr:colOff>
                    <xdr:row>655417</xdr:row>
                    <xdr:rowOff>0</xdr:rowOff>
                  </from>
                  <to>
                    <xdr:col>1539</xdr:col>
                    <xdr:colOff>0</xdr:colOff>
                    <xdr:row>655417</xdr:row>
                    <xdr:rowOff>0</xdr:rowOff>
                  </to>
                </anchor>
              </controlPr>
            </control>
          </mc:Choice>
        </mc:AlternateContent>
        <mc:AlternateContent xmlns:mc="http://schemas.openxmlformats.org/markup-compatibility/2006">
          <mc:Choice Requires="x14">
            <control shapeId="60584" r:id="rId112" name="Button 168">
              <controlPr locked="0" defaultSize="0" autoFill="0" autoLine="0" autoPict="0">
                <anchor moveWithCells="1" sizeWithCells="1">
                  <from>
                    <xdr:col>1539</xdr:col>
                    <xdr:colOff>0</xdr:colOff>
                    <xdr:row>720953</xdr:row>
                    <xdr:rowOff>0</xdr:rowOff>
                  </from>
                  <to>
                    <xdr:col>1539</xdr:col>
                    <xdr:colOff>0</xdr:colOff>
                    <xdr:row>720953</xdr:row>
                    <xdr:rowOff>0</xdr:rowOff>
                  </to>
                </anchor>
              </controlPr>
            </control>
          </mc:Choice>
        </mc:AlternateContent>
        <mc:AlternateContent xmlns:mc="http://schemas.openxmlformats.org/markup-compatibility/2006">
          <mc:Choice Requires="x14">
            <control shapeId="60585" r:id="rId113" name="Button 169">
              <controlPr locked="0" defaultSize="0" autoFill="0" autoLine="0" autoPict="0">
                <anchor moveWithCells="1" sizeWithCells="1">
                  <from>
                    <xdr:col>1539</xdr:col>
                    <xdr:colOff>0</xdr:colOff>
                    <xdr:row>786489</xdr:row>
                    <xdr:rowOff>0</xdr:rowOff>
                  </from>
                  <to>
                    <xdr:col>1539</xdr:col>
                    <xdr:colOff>0</xdr:colOff>
                    <xdr:row>786489</xdr:row>
                    <xdr:rowOff>0</xdr:rowOff>
                  </to>
                </anchor>
              </controlPr>
            </control>
          </mc:Choice>
        </mc:AlternateContent>
        <mc:AlternateContent xmlns:mc="http://schemas.openxmlformats.org/markup-compatibility/2006">
          <mc:Choice Requires="x14">
            <control shapeId="60586" r:id="rId114" name="Button 170">
              <controlPr locked="0" defaultSize="0" autoFill="0" autoLine="0" autoPict="0">
                <anchor moveWithCells="1" sizeWithCells="1">
                  <from>
                    <xdr:col>1539</xdr:col>
                    <xdr:colOff>0</xdr:colOff>
                    <xdr:row>852025</xdr:row>
                    <xdr:rowOff>0</xdr:rowOff>
                  </from>
                  <to>
                    <xdr:col>1539</xdr:col>
                    <xdr:colOff>0</xdr:colOff>
                    <xdr:row>852025</xdr:row>
                    <xdr:rowOff>0</xdr:rowOff>
                  </to>
                </anchor>
              </controlPr>
            </control>
          </mc:Choice>
        </mc:AlternateContent>
        <mc:AlternateContent xmlns:mc="http://schemas.openxmlformats.org/markup-compatibility/2006">
          <mc:Choice Requires="x14">
            <control shapeId="60587" r:id="rId115" name="Button 171">
              <controlPr locked="0" defaultSize="0" autoFill="0" autoLine="0" autoPict="0">
                <anchor moveWithCells="1" sizeWithCells="1">
                  <from>
                    <xdr:col>1539</xdr:col>
                    <xdr:colOff>0</xdr:colOff>
                    <xdr:row>917561</xdr:row>
                    <xdr:rowOff>0</xdr:rowOff>
                  </from>
                  <to>
                    <xdr:col>1539</xdr:col>
                    <xdr:colOff>0</xdr:colOff>
                    <xdr:row>917561</xdr:row>
                    <xdr:rowOff>0</xdr:rowOff>
                  </to>
                </anchor>
              </controlPr>
            </control>
          </mc:Choice>
        </mc:AlternateContent>
        <mc:AlternateContent xmlns:mc="http://schemas.openxmlformats.org/markup-compatibility/2006">
          <mc:Choice Requires="x14">
            <control shapeId="60588" r:id="rId116" name="Button 172">
              <controlPr locked="0" defaultSize="0" autoFill="0" autoLine="0" autoPict="0">
                <anchor moveWithCells="1" sizeWithCells="1">
                  <from>
                    <xdr:col>1539</xdr:col>
                    <xdr:colOff>0</xdr:colOff>
                    <xdr:row>983097</xdr:row>
                    <xdr:rowOff>0</xdr:rowOff>
                  </from>
                  <to>
                    <xdr:col>1539</xdr:col>
                    <xdr:colOff>0</xdr:colOff>
                    <xdr:row>983097</xdr:row>
                    <xdr:rowOff>0</xdr:rowOff>
                  </to>
                </anchor>
              </controlPr>
            </control>
          </mc:Choice>
        </mc:AlternateContent>
        <mc:AlternateContent xmlns:mc="http://schemas.openxmlformats.org/markup-compatibility/2006">
          <mc:Choice Requires="x14">
            <control shapeId="60589" r:id="rId117" name="Button 173">
              <controlPr locked="0" defaultSize="0" autoFill="0" autoLine="0" autoPict="0">
                <anchor moveWithCells="1" sizeWithCells="1">
                  <from>
                    <xdr:col>1793</xdr:col>
                    <xdr:colOff>0</xdr:colOff>
                    <xdr:row>56</xdr:row>
                    <xdr:rowOff>0</xdr:rowOff>
                  </from>
                  <to>
                    <xdr:col>1793</xdr:col>
                    <xdr:colOff>0</xdr:colOff>
                    <xdr:row>56</xdr:row>
                    <xdr:rowOff>0</xdr:rowOff>
                  </to>
                </anchor>
              </controlPr>
            </control>
          </mc:Choice>
        </mc:AlternateContent>
        <mc:AlternateContent xmlns:mc="http://schemas.openxmlformats.org/markup-compatibility/2006">
          <mc:Choice Requires="x14">
            <control shapeId="60590" r:id="rId118" name="Button 174">
              <controlPr locked="0" defaultSize="0" autoFill="0" autoLine="0" autoPict="0">
                <anchor moveWithCells="1" sizeWithCells="1">
                  <from>
                    <xdr:col>1795</xdr:col>
                    <xdr:colOff>0</xdr:colOff>
                    <xdr:row>65593</xdr:row>
                    <xdr:rowOff>0</xdr:rowOff>
                  </from>
                  <to>
                    <xdr:col>1795</xdr:col>
                    <xdr:colOff>0</xdr:colOff>
                    <xdr:row>65593</xdr:row>
                    <xdr:rowOff>0</xdr:rowOff>
                  </to>
                </anchor>
              </controlPr>
            </control>
          </mc:Choice>
        </mc:AlternateContent>
        <mc:AlternateContent xmlns:mc="http://schemas.openxmlformats.org/markup-compatibility/2006">
          <mc:Choice Requires="x14">
            <control shapeId="60591" r:id="rId119" name="Button 175">
              <controlPr locked="0" defaultSize="0" autoFill="0" autoLine="0" autoPict="0">
                <anchor moveWithCells="1" sizeWithCells="1">
                  <from>
                    <xdr:col>1795</xdr:col>
                    <xdr:colOff>0</xdr:colOff>
                    <xdr:row>131129</xdr:row>
                    <xdr:rowOff>0</xdr:rowOff>
                  </from>
                  <to>
                    <xdr:col>1795</xdr:col>
                    <xdr:colOff>0</xdr:colOff>
                    <xdr:row>131129</xdr:row>
                    <xdr:rowOff>0</xdr:rowOff>
                  </to>
                </anchor>
              </controlPr>
            </control>
          </mc:Choice>
        </mc:AlternateContent>
        <mc:AlternateContent xmlns:mc="http://schemas.openxmlformats.org/markup-compatibility/2006">
          <mc:Choice Requires="x14">
            <control shapeId="60592" r:id="rId120" name="Button 176">
              <controlPr locked="0" defaultSize="0" autoFill="0" autoLine="0" autoPict="0">
                <anchor moveWithCells="1" sizeWithCells="1">
                  <from>
                    <xdr:col>1795</xdr:col>
                    <xdr:colOff>0</xdr:colOff>
                    <xdr:row>196665</xdr:row>
                    <xdr:rowOff>0</xdr:rowOff>
                  </from>
                  <to>
                    <xdr:col>1795</xdr:col>
                    <xdr:colOff>0</xdr:colOff>
                    <xdr:row>196665</xdr:row>
                    <xdr:rowOff>0</xdr:rowOff>
                  </to>
                </anchor>
              </controlPr>
            </control>
          </mc:Choice>
        </mc:AlternateContent>
        <mc:AlternateContent xmlns:mc="http://schemas.openxmlformats.org/markup-compatibility/2006">
          <mc:Choice Requires="x14">
            <control shapeId="60593" r:id="rId121" name="Button 177">
              <controlPr locked="0" defaultSize="0" autoFill="0" autoLine="0" autoPict="0">
                <anchor moveWithCells="1" sizeWithCells="1">
                  <from>
                    <xdr:col>1795</xdr:col>
                    <xdr:colOff>0</xdr:colOff>
                    <xdr:row>262201</xdr:row>
                    <xdr:rowOff>0</xdr:rowOff>
                  </from>
                  <to>
                    <xdr:col>1795</xdr:col>
                    <xdr:colOff>0</xdr:colOff>
                    <xdr:row>262201</xdr:row>
                    <xdr:rowOff>0</xdr:rowOff>
                  </to>
                </anchor>
              </controlPr>
            </control>
          </mc:Choice>
        </mc:AlternateContent>
        <mc:AlternateContent xmlns:mc="http://schemas.openxmlformats.org/markup-compatibility/2006">
          <mc:Choice Requires="x14">
            <control shapeId="60594" r:id="rId122" name="Button 178">
              <controlPr locked="0" defaultSize="0" autoFill="0" autoLine="0" autoPict="0">
                <anchor moveWithCells="1" sizeWithCells="1">
                  <from>
                    <xdr:col>1795</xdr:col>
                    <xdr:colOff>0</xdr:colOff>
                    <xdr:row>327737</xdr:row>
                    <xdr:rowOff>0</xdr:rowOff>
                  </from>
                  <to>
                    <xdr:col>1795</xdr:col>
                    <xdr:colOff>0</xdr:colOff>
                    <xdr:row>327737</xdr:row>
                    <xdr:rowOff>0</xdr:rowOff>
                  </to>
                </anchor>
              </controlPr>
            </control>
          </mc:Choice>
        </mc:AlternateContent>
        <mc:AlternateContent xmlns:mc="http://schemas.openxmlformats.org/markup-compatibility/2006">
          <mc:Choice Requires="x14">
            <control shapeId="60595" r:id="rId123" name="Button 179">
              <controlPr locked="0" defaultSize="0" autoFill="0" autoLine="0" autoPict="0">
                <anchor moveWithCells="1" sizeWithCells="1">
                  <from>
                    <xdr:col>1795</xdr:col>
                    <xdr:colOff>0</xdr:colOff>
                    <xdr:row>393273</xdr:row>
                    <xdr:rowOff>0</xdr:rowOff>
                  </from>
                  <to>
                    <xdr:col>1795</xdr:col>
                    <xdr:colOff>0</xdr:colOff>
                    <xdr:row>393273</xdr:row>
                    <xdr:rowOff>0</xdr:rowOff>
                  </to>
                </anchor>
              </controlPr>
            </control>
          </mc:Choice>
        </mc:AlternateContent>
        <mc:AlternateContent xmlns:mc="http://schemas.openxmlformats.org/markup-compatibility/2006">
          <mc:Choice Requires="x14">
            <control shapeId="60596" r:id="rId124" name="Button 180">
              <controlPr locked="0" defaultSize="0" autoFill="0" autoLine="0" autoPict="0">
                <anchor moveWithCells="1" sizeWithCells="1">
                  <from>
                    <xdr:col>1795</xdr:col>
                    <xdr:colOff>0</xdr:colOff>
                    <xdr:row>458809</xdr:row>
                    <xdr:rowOff>0</xdr:rowOff>
                  </from>
                  <to>
                    <xdr:col>1795</xdr:col>
                    <xdr:colOff>0</xdr:colOff>
                    <xdr:row>458809</xdr:row>
                    <xdr:rowOff>0</xdr:rowOff>
                  </to>
                </anchor>
              </controlPr>
            </control>
          </mc:Choice>
        </mc:AlternateContent>
        <mc:AlternateContent xmlns:mc="http://schemas.openxmlformats.org/markup-compatibility/2006">
          <mc:Choice Requires="x14">
            <control shapeId="60597" r:id="rId125" name="Button 181">
              <controlPr locked="0" defaultSize="0" autoFill="0" autoLine="0" autoPict="0">
                <anchor moveWithCells="1" sizeWithCells="1">
                  <from>
                    <xdr:col>1795</xdr:col>
                    <xdr:colOff>0</xdr:colOff>
                    <xdr:row>524345</xdr:row>
                    <xdr:rowOff>0</xdr:rowOff>
                  </from>
                  <to>
                    <xdr:col>1795</xdr:col>
                    <xdr:colOff>0</xdr:colOff>
                    <xdr:row>524345</xdr:row>
                    <xdr:rowOff>0</xdr:rowOff>
                  </to>
                </anchor>
              </controlPr>
            </control>
          </mc:Choice>
        </mc:AlternateContent>
        <mc:AlternateContent xmlns:mc="http://schemas.openxmlformats.org/markup-compatibility/2006">
          <mc:Choice Requires="x14">
            <control shapeId="60598" r:id="rId126" name="Button 182">
              <controlPr locked="0" defaultSize="0" autoFill="0" autoLine="0" autoPict="0">
                <anchor moveWithCells="1" sizeWithCells="1">
                  <from>
                    <xdr:col>1795</xdr:col>
                    <xdr:colOff>0</xdr:colOff>
                    <xdr:row>589881</xdr:row>
                    <xdr:rowOff>0</xdr:rowOff>
                  </from>
                  <to>
                    <xdr:col>1795</xdr:col>
                    <xdr:colOff>0</xdr:colOff>
                    <xdr:row>589881</xdr:row>
                    <xdr:rowOff>0</xdr:rowOff>
                  </to>
                </anchor>
              </controlPr>
            </control>
          </mc:Choice>
        </mc:AlternateContent>
        <mc:AlternateContent xmlns:mc="http://schemas.openxmlformats.org/markup-compatibility/2006">
          <mc:Choice Requires="x14">
            <control shapeId="60599" r:id="rId127" name="Button 183">
              <controlPr locked="0" defaultSize="0" autoFill="0" autoLine="0" autoPict="0">
                <anchor moveWithCells="1" sizeWithCells="1">
                  <from>
                    <xdr:col>1795</xdr:col>
                    <xdr:colOff>0</xdr:colOff>
                    <xdr:row>655417</xdr:row>
                    <xdr:rowOff>0</xdr:rowOff>
                  </from>
                  <to>
                    <xdr:col>1795</xdr:col>
                    <xdr:colOff>0</xdr:colOff>
                    <xdr:row>655417</xdr:row>
                    <xdr:rowOff>0</xdr:rowOff>
                  </to>
                </anchor>
              </controlPr>
            </control>
          </mc:Choice>
        </mc:AlternateContent>
        <mc:AlternateContent xmlns:mc="http://schemas.openxmlformats.org/markup-compatibility/2006">
          <mc:Choice Requires="x14">
            <control shapeId="60600" r:id="rId128" name="Button 184">
              <controlPr locked="0" defaultSize="0" autoFill="0" autoLine="0" autoPict="0">
                <anchor moveWithCells="1" sizeWithCells="1">
                  <from>
                    <xdr:col>1795</xdr:col>
                    <xdr:colOff>0</xdr:colOff>
                    <xdr:row>720953</xdr:row>
                    <xdr:rowOff>0</xdr:rowOff>
                  </from>
                  <to>
                    <xdr:col>1795</xdr:col>
                    <xdr:colOff>0</xdr:colOff>
                    <xdr:row>720953</xdr:row>
                    <xdr:rowOff>0</xdr:rowOff>
                  </to>
                </anchor>
              </controlPr>
            </control>
          </mc:Choice>
        </mc:AlternateContent>
        <mc:AlternateContent xmlns:mc="http://schemas.openxmlformats.org/markup-compatibility/2006">
          <mc:Choice Requires="x14">
            <control shapeId="60601" r:id="rId129" name="Button 185">
              <controlPr locked="0" defaultSize="0" autoFill="0" autoLine="0" autoPict="0">
                <anchor moveWithCells="1" sizeWithCells="1">
                  <from>
                    <xdr:col>1795</xdr:col>
                    <xdr:colOff>0</xdr:colOff>
                    <xdr:row>786489</xdr:row>
                    <xdr:rowOff>0</xdr:rowOff>
                  </from>
                  <to>
                    <xdr:col>1795</xdr:col>
                    <xdr:colOff>0</xdr:colOff>
                    <xdr:row>786489</xdr:row>
                    <xdr:rowOff>0</xdr:rowOff>
                  </to>
                </anchor>
              </controlPr>
            </control>
          </mc:Choice>
        </mc:AlternateContent>
        <mc:AlternateContent xmlns:mc="http://schemas.openxmlformats.org/markup-compatibility/2006">
          <mc:Choice Requires="x14">
            <control shapeId="60602" r:id="rId130" name="Button 186">
              <controlPr locked="0" defaultSize="0" autoFill="0" autoLine="0" autoPict="0">
                <anchor moveWithCells="1" sizeWithCells="1">
                  <from>
                    <xdr:col>1795</xdr:col>
                    <xdr:colOff>0</xdr:colOff>
                    <xdr:row>852025</xdr:row>
                    <xdr:rowOff>0</xdr:rowOff>
                  </from>
                  <to>
                    <xdr:col>1795</xdr:col>
                    <xdr:colOff>0</xdr:colOff>
                    <xdr:row>852025</xdr:row>
                    <xdr:rowOff>0</xdr:rowOff>
                  </to>
                </anchor>
              </controlPr>
            </control>
          </mc:Choice>
        </mc:AlternateContent>
        <mc:AlternateContent xmlns:mc="http://schemas.openxmlformats.org/markup-compatibility/2006">
          <mc:Choice Requires="x14">
            <control shapeId="60603" r:id="rId131" name="Button 187">
              <controlPr locked="0" defaultSize="0" autoFill="0" autoLine="0" autoPict="0">
                <anchor moveWithCells="1" sizeWithCells="1">
                  <from>
                    <xdr:col>1795</xdr:col>
                    <xdr:colOff>0</xdr:colOff>
                    <xdr:row>917561</xdr:row>
                    <xdr:rowOff>0</xdr:rowOff>
                  </from>
                  <to>
                    <xdr:col>1795</xdr:col>
                    <xdr:colOff>0</xdr:colOff>
                    <xdr:row>917561</xdr:row>
                    <xdr:rowOff>0</xdr:rowOff>
                  </to>
                </anchor>
              </controlPr>
            </control>
          </mc:Choice>
        </mc:AlternateContent>
        <mc:AlternateContent xmlns:mc="http://schemas.openxmlformats.org/markup-compatibility/2006">
          <mc:Choice Requires="x14">
            <control shapeId="60604" r:id="rId132" name="Button 188">
              <controlPr locked="0" defaultSize="0" autoFill="0" autoLine="0" autoPict="0">
                <anchor moveWithCells="1" sizeWithCells="1">
                  <from>
                    <xdr:col>1795</xdr:col>
                    <xdr:colOff>0</xdr:colOff>
                    <xdr:row>983097</xdr:row>
                    <xdr:rowOff>0</xdr:rowOff>
                  </from>
                  <to>
                    <xdr:col>1795</xdr:col>
                    <xdr:colOff>0</xdr:colOff>
                    <xdr:row>983097</xdr:row>
                    <xdr:rowOff>0</xdr:rowOff>
                  </to>
                </anchor>
              </controlPr>
            </control>
          </mc:Choice>
        </mc:AlternateContent>
        <mc:AlternateContent xmlns:mc="http://schemas.openxmlformats.org/markup-compatibility/2006">
          <mc:Choice Requires="x14">
            <control shapeId="60605" r:id="rId133" name="Button 189">
              <controlPr locked="0" defaultSize="0" autoFill="0" autoLine="0" autoPict="0">
                <anchor moveWithCells="1" sizeWithCells="1">
                  <from>
                    <xdr:col>2049</xdr:col>
                    <xdr:colOff>0</xdr:colOff>
                    <xdr:row>56</xdr:row>
                    <xdr:rowOff>0</xdr:rowOff>
                  </from>
                  <to>
                    <xdr:col>2049</xdr:col>
                    <xdr:colOff>0</xdr:colOff>
                    <xdr:row>56</xdr:row>
                    <xdr:rowOff>0</xdr:rowOff>
                  </to>
                </anchor>
              </controlPr>
            </control>
          </mc:Choice>
        </mc:AlternateContent>
        <mc:AlternateContent xmlns:mc="http://schemas.openxmlformats.org/markup-compatibility/2006">
          <mc:Choice Requires="x14">
            <control shapeId="60606" r:id="rId134" name="Button 190">
              <controlPr locked="0" defaultSize="0" autoFill="0" autoLine="0" autoPict="0">
                <anchor moveWithCells="1" sizeWithCells="1">
                  <from>
                    <xdr:col>2051</xdr:col>
                    <xdr:colOff>0</xdr:colOff>
                    <xdr:row>65593</xdr:row>
                    <xdr:rowOff>0</xdr:rowOff>
                  </from>
                  <to>
                    <xdr:col>2051</xdr:col>
                    <xdr:colOff>0</xdr:colOff>
                    <xdr:row>65593</xdr:row>
                    <xdr:rowOff>0</xdr:rowOff>
                  </to>
                </anchor>
              </controlPr>
            </control>
          </mc:Choice>
        </mc:AlternateContent>
        <mc:AlternateContent xmlns:mc="http://schemas.openxmlformats.org/markup-compatibility/2006">
          <mc:Choice Requires="x14">
            <control shapeId="60607" r:id="rId135" name="Button 191">
              <controlPr locked="0" defaultSize="0" autoFill="0" autoLine="0" autoPict="0">
                <anchor moveWithCells="1" sizeWithCells="1">
                  <from>
                    <xdr:col>2051</xdr:col>
                    <xdr:colOff>0</xdr:colOff>
                    <xdr:row>131129</xdr:row>
                    <xdr:rowOff>0</xdr:rowOff>
                  </from>
                  <to>
                    <xdr:col>2051</xdr:col>
                    <xdr:colOff>0</xdr:colOff>
                    <xdr:row>131129</xdr:row>
                    <xdr:rowOff>0</xdr:rowOff>
                  </to>
                </anchor>
              </controlPr>
            </control>
          </mc:Choice>
        </mc:AlternateContent>
        <mc:AlternateContent xmlns:mc="http://schemas.openxmlformats.org/markup-compatibility/2006">
          <mc:Choice Requires="x14">
            <control shapeId="60608" r:id="rId136" name="Button 192">
              <controlPr locked="0" defaultSize="0" autoFill="0" autoLine="0" autoPict="0">
                <anchor moveWithCells="1" sizeWithCells="1">
                  <from>
                    <xdr:col>2051</xdr:col>
                    <xdr:colOff>0</xdr:colOff>
                    <xdr:row>196665</xdr:row>
                    <xdr:rowOff>0</xdr:rowOff>
                  </from>
                  <to>
                    <xdr:col>2051</xdr:col>
                    <xdr:colOff>0</xdr:colOff>
                    <xdr:row>196665</xdr:row>
                    <xdr:rowOff>0</xdr:rowOff>
                  </to>
                </anchor>
              </controlPr>
            </control>
          </mc:Choice>
        </mc:AlternateContent>
        <mc:AlternateContent xmlns:mc="http://schemas.openxmlformats.org/markup-compatibility/2006">
          <mc:Choice Requires="x14">
            <control shapeId="60609" r:id="rId137" name="Button 193">
              <controlPr locked="0" defaultSize="0" autoFill="0" autoLine="0" autoPict="0">
                <anchor moveWithCells="1" sizeWithCells="1">
                  <from>
                    <xdr:col>2051</xdr:col>
                    <xdr:colOff>0</xdr:colOff>
                    <xdr:row>262201</xdr:row>
                    <xdr:rowOff>0</xdr:rowOff>
                  </from>
                  <to>
                    <xdr:col>2051</xdr:col>
                    <xdr:colOff>0</xdr:colOff>
                    <xdr:row>262201</xdr:row>
                    <xdr:rowOff>0</xdr:rowOff>
                  </to>
                </anchor>
              </controlPr>
            </control>
          </mc:Choice>
        </mc:AlternateContent>
        <mc:AlternateContent xmlns:mc="http://schemas.openxmlformats.org/markup-compatibility/2006">
          <mc:Choice Requires="x14">
            <control shapeId="60610" r:id="rId138" name="Button 194">
              <controlPr locked="0" defaultSize="0" autoFill="0" autoLine="0" autoPict="0">
                <anchor moveWithCells="1" sizeWithCells="1">
                  <from>
                    <xdr:col>2051</xdr:col>
                    <xdr:colOff>0</xdr:colOff>
                    <xdr:row>327737</xdr:row>
                    <xdr:rowOff>0</xdr:rowOff>
                  </from>
                  <to>
                    <xdr:col>2051</xdr:col>
                    <xdr:colOff>0</xdr:colOff>
                    <xdr:row>327737</xdr:row>
                    <xdr:rowOff>0</xdr:rowOff>
                  </to>
                </anchor>
              </controlPr>
            </control>
          </mc:Choice>
        </mc:AlternateContent>
        <mc:AlternateContent xmlns:mc="http://schemas.openxmlformats.org/markup-compatibility/2006">
          <mc:Choice Requires="x14">
            <control shapeId="60611" r:id="rId139" name="Button 195">
              <controlPr locked="0" defaultSize="0" autoFill="0" autoLine="0" autoPict="0">
                <anchor moveWithCells="1" sizeWithCells="1">
                  <from>
                    <xdr:col>2051</xdr:col>
                    <xdr:colOff>0</xdr:colOff>
                    <xdr:row>393273</xdr:row>
                    <xdr:rowOff>0</xdr:rowOff>
                  </from>
                  <to>
                    <xdr:col>2051</xdr:col>
                    <xdr:colOff>0</xdr:colOff>
                    <xdr:row>393273</xdr:row>
                    <xdr:rowOff>0</xdr:rowOff>
                  </to>
                </anchor>
              </controlPr>
            </control>
          </mc:Choice>
        </mc:AlternateContent>
        <mc:AlternateContent xmlns:mc="http://schemas.openxmlformats.org/markup-compatibility/2006">
          <mc:Choice Requires="x14">
            <control shapeId="60612" r:id="rId140" name="Button 196">
              <controlPr locked="0" defaultSize="0" autoFill="0" autoLine="0" autoPict="0">
                <anchor moveWithCells="1" sizeWithCells="1">
                  <from>
                    <xdr:col>2051</xdr:col>
                    <xdr:colOff>0</xdr:colOff>
                    <xdr:row>458809</xdr:row>
                    <xdr:rowOff>0</xdr:rowOff>
                  </from>
                  <to>
                    <xdr:col>2051</xdr:col>
                    <xdr:colOff>0</xdr:colOff>
                    <xdr:row>458809</xdr:row>
                    <xdr:rowOff>0</xdr:rowOff>
                  </to>
                </anchor>
              </controlPr>
            </control>
          </mc:Choice>
        </mc:AlternateContent>
        <mc:AlternateContent xmlns:mc="http://schemas.openxmlformats.org/markup-compatibility/2006">
          <mc:Choice Requires="x14">
            <control shapeId="60613" r:id="rId141" name="Button 197">
              <controlPr locked="0" defaultSize="0" autoFill="0" autoLine="0" autoPict="0">
                <anchor moveWithCells="1" sizeWithCells="1">
                  <from>
                    <xdr:col>2051</xdr:col>
                    <xdr:colOff>0</xdr:colOff>
                    <xdr:row>524345</xdr:row>
                    <xdr:rowOff>0</xdr:rowOff>
                  </from>
                  <to>
                    <xdr:col>2051</xdr:col>
                    <xdr:colOff>0</xdr:colOff>
                    <xdr:row>524345</xdr:row>
                    <xdr:rowOff>0</xdr:rowOff>
                  </to>
                </anchor>
              </controlPr>
            </control>
          </mc:Choice>
        </mc:AlternateContent>
        <mc:AlternateContent xmlns:mc="http://schemas.openxmlformats.org/markup-compatibility/2006">
          <mc:Choice Requires="x14">
            <control shapeId="60614" r:id="rId142" name="Button 198">
              <controlPr locked="0" defaultSize="0" autoFill="0" autoLine="0" autoPict="0">
                <anchor moveWithCells="1" sizeWithCells="1">
                  <from>
                    <xdr:col>2051</xdr:col>
                    <xdr:colOff>0</xdr:colOff>
                    <xdr:row>589881</xdr:row>
                    <xdr:rowOff>0</xdr:rowOff>
                  </from>
                  <to>
                    <xdr:col>2051</xdr:col>
                    <xdr:colOff>0</xdr:colOff>
                    <xdr:row>589881</xdr:row>
                    <xdr:rowOff>0</xdr:rowOff>
                  </to>
                </anchor>
              </controlPr>
            </control>
          </mc:Choice>
        </mc:AlternateContent>
        <mc:AlternateContent xmlns:mc="http://schemas.openxmlformats.org/markup-compatibility/2006">
          <mc:Choice Requires="x14">
            <control shapeId="60615" r:id="rId143" name="Button 199">
              <controlPr locked="0" defaultSize="0" autoFill="0" autoLine="0" autoPict="0">
                <anchor moveWithCells="1" sizeWithCells="1">
                  <from>
                    <xdr:col>2051</xdr:col>
                    <xdr:colOff>0</xdr:colOff>
                    <xdr:row>655417</xdr:row>
                    <xdr:rowOff>0</xdr:rowOff>
                  </from>
                  <to>
                    <xdr:col>2051</xdr:col>
                    <xdr:colOff>0</xdr:colOff>
                    <xdr:row>655417</xdr:row>
                    <xdr:rowOff>0</xdr:rowOff>
                  </to>
                </anchor>
              </controlPr>
            </control>
          </mc:Choice>
        </mc:AlternateContent>
        <mc:AlternateContent xmlns:mc="http://schemas.openxmlformats.org/markup-compatibility/2006">
          <mc:Choice Requires="x14">
            <control shapeId="60616" r:id="rId144" name="Button 200">
              <controlPr locked="0" defaultSize="0" autoFill="0" autoLine="0" autoPict="0">
                <anchor moveWithCells="1" sizeWithCells="1">
                  <from>
                    <xdr:col>2051</xdr:col>
                    <xdr:colOff>0</xdr:colOff>
                    <xdr:row>720953</xdr:row>
                    <xdr:rowOff>0</xdr:rowOff>
                  </from>
                  <to>
                    <xdr:col>2051</xdr:col>
                    <xdr:colOff>0</xdr:colOff>
                    <xdr:row>720953</xdr:row>
                    <xdr:rowOff>0</xdr:rowOff>
                  </to>
                </anchor>
              </controlPr>
            </control>
          </mc:Choice>
        </mc:AlternateContent>
        <mc:AlternateContent xmlns:mc="http://schemas.openxmlformats.org/markup-compatibility/2006">
          <mc:Choice Requires="x14">
            <control shapeId="60617" r:id="rId145" name="Button 201">
              <controlPr locked="0" defaultSize="0" autoFill="0" autoLine="0" autoPict="0">
                <anchor moveWithCells="1" sizeWithCells="1">
                  <from>
                    <xdr:col>2051</xdr:col>
                    <xdr:colOff>0</xdr:colOff>
                    <xdr:row>786489</xdr:row>
                    <xdr:rowOff>0</xdr:rowOff>
                  </from>
                  <to>
                    <xdr:col>2051</xdr:col>
                    <xdr:colOff>0</xdr:colOff>
                    <xdr:row>786489</xdr:row>
                    <xdr:rowOff>0</xdr:rowOff>
                  </to>
                </anchor>
              </controlPr>
            </control>
          </mc:Choice>
        </mc:AlternateContent>
        <mc:AlternateContent xmlns:mc="http://schemas.openxmlformats.org/markup-compatibility/2006">
          <mc:Choice Requires="x14">
            <control shapeId="60618" r:id="rId146" name="Button 202">
              <controlPr locked="0" defaultSize="0" autoFill="0" autoLine="0" autoPict="0">
                <anchor moveWithCells="1" sizeWithCells="1">
                  <from>
                    <xdr:col>2051</xdr:col>
                    <xdr:colOff>0</xdr:colOff>
                    <xdr:row>852025</xdr:row>
                    <xdr:rowOff>0</xdr:rowOff>
                  </from>
                  <to>
                    <xdr:col>2051</xdr:col>
                    <xdr:colOff>0</xdr:colOff>
                    <xdr:row>852025</xdr:row>
                    <xdr:rowOff>0</xdr:rowOff>
                  </to>
                </anchor>
              </controlPr>
            </control>
          </mc:Choice>
        </mc:AlternateContent>
        <mc:AlternateContent xmlns:mc="http://schemas.openxmlformats.org/markup-compatibility/2006">
          <mc:Choice Requires="x14">
            <control shapeId="60619" r:id="rId147" name="Button 203">
              <controlPr locked="0" defaultSize="0" autoFill="0" autoLine="0" autoPict="0">
                <anchor moveWithCells="1" sizeWithCells="1">
                  <from>
                    <xdr:col>2051</xdr:col>
                    <xdr:colOff>0</xdr:colOff>
                    <xdr:row>917561</xdr:row>
                    <xdr:rowOff>0</xdr:rowOff>
                  </from>
                  <to>
                    <xdr:col>2051</xdr:col>
                    <xdr:colOff>0</xdr:colOff>
                    <xdr:row>917561</xdr:row>
                    <xdr:rowOff>0</xdr:rowOff>
                  </to>
                </anchor>
              </controlPr>
            </control>
          </mc:Choice>
        </mc:AlternateContent>
        <mc:AlternateContent xmlns:mc="http://schemas.openxmlformats.org/markup-compatibility/2006">
          <mc:Choice Requires="x14">
            <control shapeId="60620" r:id="rId148" name="Button 204">
              <controlPr locked="0" defaultSize="0" autoFill="0" autoLine="0" autoPict="0">
                <anchor moveWithCells="1" sizeWithCells="1">
                  <from>
                    <xdr:col>2051</xdr:col>
                    <xdr:colOff>0</xdr:colOff>
                    <xdr:row>983097</xdr:row>
                    <xdr:rowOff>0</xdr:rowOff>
                  </from>
                  <to>
                    <xdr:col>2051</xdr:col>
                    <xdr:colOff>0</xdr:colOff>
                    <xdr:row>983097</xdr:row>
                    <xdr:rowOff>0</xdr:rowOff>
                  </to>
                </anchor>
              </controlPr>
            </control>
          </mc:Choice>
        </mc:AlternateContent>
        <mc:AlternateContent xmlns:mc="http://schemas.openxmlformats.org/markup-compatibility/2006">
          <mc:Choice Requires="x14">
            <control shapeId="60621" r:id="rId149" name="Button 205">
              <controlPr locked="0" defaultSize="0" autoFill="0" autoLine="0" autoPict="0">
                <anchor moveWithCells="1" sizeWithCells="1">
                  <from>
                    <xdr:col>2305</xdr:col>
                    <xdr:colOff>0</xdr:colOff>
                    <xdr:row>56</xdr:row>
                    <xdr:rowOff>0</xdr:rowOff>
                  </from>
                  <to>
                    <xdr:col>2305</xdr:col>
                    <xdr:colOff>0</xdr:colOff>
                    <xdr:row>56</xdr:row>
                    <xdr:rowOff>0</xdr:rowOff>
                  </to>
                </anchor>
              </controlPr>
            </control>
          </mc:Choice>
        </mc:AlternateContent>
        <mc:AlternateContent xmlns:mc="http://schemas.openxmlformats.org/markup-compatibility/2006">
          <mc:Choice Requires="x14">
            <control shapeId="60622" r:id="rId150" name="Button 206">
              <controlPr locked="0" defaultSize="0" autoFill="0" autoLine="0" autoPict="0">
                <anchor moveWithCells="1" sizeWithCells="1">
                  <from>
                    <xdr:col>2307</xdr:col>
                    <xdr:colOff>0</xdr:colOff>
                    <xdr:row>65593</xdr:row>
                    <xdr:rowOff>0</xdr:rowOff>
                  </from>
                  <to>
                    <xdr:col>2307</xdr:col>
                    <xdr:colOff>0</xdr:colOff>
                    <xdr:row>65593</xdr:row>
                    <xdr:rowOff>0</xdr:rowOff>
                  </to>
                </anchor>
              </controlPr>
            </control>
          </mc:Choice>
        </mc:AlternateContent>
        <mc:AlternateContent xmlns:mc="http://schemas.openxmlformats.org/markup-compatibility/2006">
          <mc:Choice Requires="x14">
            <control shapeId="60623" r:id="rId151" name="Button 207">
              <controlPr locked="0" defaultSize="0" autoFill="0" autoLine="0" autoPict="0">
                <anchor moveWithCells="1" sizeWithCells="1">
                  <from>
                    <xdr:col>2307</xdr:col>
                    <xdr:colOff>0</xdr:colOff>
                    <xdr:row>131129</xdr:row>
                    <xdr:rowOff>0</xdr:rowOff>
                  </from>
                  <to>
                    <xdr:col>2307</xdr:col>
                    <xdr:colOff>0</xdr:colOff>
                    <xdr:row>131129</xdr:row>
                    <xdr:rowOff>0</xdr:rowOff>
                  </to>
                </anchor>
              </controlPr>
            </control>
          </mc:Choice>
        </mc:AlternateContent>
        <mc:AlternateContent xmlns:mc="http://schemas.openxmlformats.org/markup-compatibility/2006">
          <mc:Choice Requires="x14">
            <control shapeId="60624" r:id="rId152" name="Button 208">
              <controlPr locked="0" defaultSize="0" autoFill="0" autoLine="0" autoPict="0">
                <anchor moveWithCells="1" sizeWithCells="1">
                  <from>
                    <xdr:col>2307</xdr:col>
                    <xdr:colOff>0</xdr:colOff>
                    <xdr:row>196665</xdr:row>
                    <xdr:rowOff>0</xdr:rowOff>
                  </from>
                  <to>
                    <xdr:col>2307</xdr:col>
                    <xdr:colOff>0</xdr:colOff>
                    <xdr:row>196665</xdr:row>
                    <xdr:rowOff>0</xdr:rowOff>
                  </to>
                </anchor>
              </controlPr>
            </control>
          </mc:Choice>
        </mc:AlternateContent>
        <mc:AlternateContent xmlns:mc="http://schemas.openxmlformats.org/markup-compatibility/2006">
          <mc:Choice Requires="x14">
            <control shapeId="60625" r:id="rId153" name="Button 209">
              <controlPr locked="0" defaultSize="0" autoFill="0" autoLine="0" autoPict="0">
                <anchor moveWithCells="1" sizeWithCells="1">
                  <from>
                    <xdr:col>2307</xdr:col>
                    <xdr:colOff>0</xdr:colOff>
                    <xdr:row>262201</xdr:row>
                    <xdr:rowOff>0</xdr:rowOff>
                  </from>
                  <to>
                    <xdr:col>2307</xdr:col>
                    <xdr:colOff>0</xdr:colOff>
                    <xdr:row>262201</xdr:row>
                    <xdr:rowOff>0</xdr:rowOff>
                  </to>
                </anchor>
              </controlPr>
            </control>
          </mc:Choice>
        </mc:AlternateContent>
        <mc:AlternateContent xmlns:mc="http://schemas.openxmlformats.org/markup-compatibility/2006">
          <mc:Choice Requires="x14">
            <control shapeId="60626" r:id="rId154" name="Button 210">
              <controlPr locked="0" defaultSize="0" autoFill="0" autoLine="0" autoPict="0">
                <anchor moveWithCells="1" sizeWithCells="1">
                  <from>
                    <xdr:col>2307</xdr:col>
                    <xdr:colOff>0</xdr:colOff>
                    <xdr:row>327737</xdr:row>
                    <xdr:rowOff>0</xdr:rowOff>
                  </from>
                  <to>
                    <xdr:col>2307</xdr:col>
                    <xdr:colOff>0</xdr:colOff>
                    <xdr:row>327737</xdr:row>
                    <xdr:rowOff>0</xdr:rowOff>
                  </to>
                </anchor>
              </controlPr>
            </control>
          </mc:Choice>
        </mc:AlternateContent>
        <mc:AlternateContent xmlns:mc="http://schemas.openxmlformats.org/markup-compatibility/2006">
          <mc:Choice Requires="x14">
            <control shapeId="60627" r:id="rId155" name="Button 211">
              <controlPr locked="0" defaultSize="0" autoFill="0" autoLine="0" autoPict="0">
                <anchor moveWithCells="1" sizeWithCells="1">
                  <from>
                    <xdr:col>2307</xdr:col>
                    <xdr:colOff>0</xdr:colOff>
                    <xdr:row>393273</xdr:row>
                    <xdr:rowOff>0</xdr:rowOff>
                  </from>
                  <to>
                    <xdr:col>2307</xdr:col>
                    <xdr:colOff>0</xdr:colOff>
                    <xdr:row>393273</xdr:row>
                    <xdr:rowOff>0</xdr:rowOff>
                  </to>
                </anchor>
              </controlPr>
            </control>
          </mc:Choice>
        </mc:AlternateContent>
        <mc:AlternateContent xmlns:mc="http://schemas.openxmlformats.org/markup-compatibility/2006">
          <mc:Choice Requires="x14">
            <control shapeId="60628" r:id="rId156" name="Button 212">
              <controlPr locked="0" defaultSize="0" autoFill="0" autoLine="0" autoPict="0">
                <anchor moveWithCells="1" sizeWithCells="1">
                  <from>
                    <xdr:col>2307</xdr:col>
                    <xdr:colOff>0</xdr:colOff>
                    <xdr:row>458809</xdr:row>
                    <xdr:rowOff>0</xdr:rowOff>
                  </from>
                  <to>
                    <xdr:col>2307</xdr:col>
                    <xdr:colOff>0</xdr:colOff>
                    <xdr:row>458809</xdr:row>
                    <xdr:rowOff>0</xdr:rowOff>
                  </to>
                </anchor>
              </controlPr>
            </control>
          </mc:Choice>
        </mc:AlternateContent>
        <mc:AlternateContent xmlns:mc="http://schemas.openxmlformats.org/markup-compatibility/2006">
          <mc:Choice Requires="x14">
            <control shapeId="60629" r:id="rId157" name="Button 213">
              <controlPr locked="0" defaultSize="0" autoFill="0" autoLine="0" autoPict="0">
                <anchor moveWithCells="1" sizeWithCells="1">
                  <from>
                    <xdr:col>2307</xdr:col>
                    <xdr:colOff>0</xdr:colOff>
                    <xdr:row>524345</xdr:row>
                    <xdr:rowOff>0</xdr:rowOff>
                  </from>
                  <to>
                    <xdr:col>2307</xdr:col>
                    <xdr:colOff>0</xdr:colOff>
                    <xdr:row>524345</xdr:row>
                    <xdr:rowOff>0</xdr:rowOff>
                  </to>
                </anchor>
              </controlPr>
            </control>
          </mc:Choice>
        </mc:AlternateContent>
        <mc:AlternateContent xmlns:mc="http://schemas.openxmlformats.org/markup-compatibility/2006">
          <mc:Choice Requires="x14">
            <control shapeId="60630" r:id="rId158" name="Button 214">
              <controlPr locked="0" defaultSize="0" autoFill="0" autoLine="0" autoPict="0">
                <anchor moveWithCells="1" sizeWithCells="1">
                  <from>
                    <xdr:col>2307</xdr:col>
                    <xdr:colOff>0</xdr:colOff>
                    <xdr:row>589881</xdr:row>
                    <xdr:rowOff>0</xdr:rowOff>
                  </from>
                  <to>
                    <xdr:col>2307</xdr:col>
                    <xdr:colOff>0</xdr:colOff>
                    <xdr:row>589881</xdr:row>
                    <xdr:rowOff>0</xdr:rowOff>
                  </to>
                </anchor>
              </controlPr>
            </control>
          </mc:Choice>
        </mc:AlternateContent>
        <mc:AlternateContent xmlns:mc="http://schemas.openxmlformats.org/markup-compatibility/2006">
          <mc:Choice Requires="x14">
            <control shapeId="60631" r:id="rId159" name="Button 215">
              <controlPr locked="0" defaultSize="0" autoFill="0" autoLine="0" autoPict="0">
                <anchor moveWithCells="1" sizeWithCells="1">
                  <from>
                    <xdr:col>2307</xdr:col>
                    <xdr:colOff>0</xdr:colOff>
                    <xdr:row>655417</xdr:row>
                    <xdr:rowOff>0</xdr:rowOff>
                  </from>
                  <to>
                    <xdr:col>2307</xdr:col>
                    <xdr:colOff>0</xdr:colOff>
                    <xdr:row>655417</xdr:row>
                    <xdr:rowOff>0</xdr:rowOff>
                  </to>
                </anchor>
              </controlPr>
            </control>
          </mc:Choice>
        </mc:AlternateContent>
        <mc:AlternateContent xmlns:mc="http://schemas.openxmlformats.org/markup-compatibility/2006">
          <mc:Choice Requires="x14">
            <control shapeId="60632" r:id="rId160" name="Button 216">
              <controlPr locked="0" defaultSize="0" autoFill="0" autoLine="0" autoPict="0">
                <anchor moveWithCells="1" sizeWithCells="1">
                  <from>
                    <xdr:col>2307</xdr:col>
                    <xdr:colOff>0</xdr:colOff>
                    <xdr:row>720953</xdr:row>
                    <xdr:rowOff>0</xdr:rowOff>
                  </from>
                  <to>
                    <xdr:col>2307</xdr:col>
                    <xdr:colOff>0</xdr:colOff>
                    <xdr:row>720953</xdr:row>
                    <xdr:rowOff>0</xdr:rowOff>
                  </to>
                </anchor>
              </controlPr>
            </control>
          </mc:Choice>
        </mc:AlternateContent>
        <mc:AlternateContent xmlns:mc="http://schemas.openxmlformats.org/markup-compatibility/2006">
          <mc:Choice Requires="x14">
            <control shapeId="60633" r:id="rId161" name="Button 217">
              <controlPr locked="0" defaultSize="0" autoFill="0" autoLine="0" autoPict="0">
                <anchor moveWithCells="1" sizeWithCells="1">
                  <from>
                    <xdr:col>2307</xdr:col>
                    <xdr:colOff>0</xdr:colOff>
                    <xdr:row>786489</xdr:row>
                    <xdr:rowOff>0</xdr:rowOff>
                  </from>
                  <to>
                    <xdr:col>2307</xdr:col>
                    <xdr:colOff>0</xdr:colOff>
                    <xdr:row>786489</xdr:row>
                    <xdr:rowOff>0</xdr:rowOff>
                  </to>
                </anchor>
              </controlPr>
            </control>
          </mc:Choice>
        </mc:AlternateContent>
        <mc:AlternateContent xmlns:mc="http://schemas.openxmlformats.org/markup-compatibility/2006">
          <mc:Choice Requires="x14">
            <control shapeId="60634" r:id="rId162" name="Button 218">
              <controlPr locked="0" defaultSize="0" autoFill="0" autoLine="0" autoPict="0">
                <anchor moveWithCells="1" sizeWithCells="1">
                  <from>
                    <xdr:col>2307</xdr:col>
                    <xdr:colOff>0</xdr:colOff>
                    <xdr:row>852025</xdr:row>
                    <xdr:rowOff>0</xdr:rowOff>
                  </from>
                  <to>
                    <xdr:col>2307</xdr:col>
                    <xdr:colOff>0</xdr:colOff>
                    <xdr:row>852025</xdr:row>
                    <xdr:rowOff>0</xdr:rowOff>
                  </to>
                </anchor>
              </controlPr>
            </control>
          </mc:Choice>
        </mc:AlternateContent>
        <mc:AlternateContent xmlns:mc="http://schemas.openxmlformats.org/markup-compatibility/2006">
          <mc:Choice Requires="x14">
            <control shapeId="60635" r:id="rId163" name="Button 219">
              <controlPr locked="0" defaultSize="0" autoFill="0" autoLine="0" autoPict="0">
                <anchor moveWithCells="1" sizeWithCells="1">
                  <from>
                    <xdr:col>2307</xdr:col>
                    <xdr:colOff>0</xdr:colOff>
                    <xdr:row>917561</xdr:row>
                    <xdr:rowOff>0</xdr:rowOff>
                  </from>
                  <to>
                    <xdr:col>2307</xdr:col>
                    <xdr:colOff>0</xdr:colOff>
                    <xdr:row>917561</xdr:row>
                    <xdr:rowOff>0</xdr:rowOff>
                  </to>
                </anchor>
              </controlPr>
            </control>
          </mc:Choice>
        </mc:AlternateContent>
        <mc:AlternateContent xmlns:mc="http://schemas.openxmlformats.org/markup-compatibility/2006">
          <mc:Choice Requires="x14">
            <control shapeId="60636" r:id="rId164" name="Button 220">
              <controlPr locked="0" defaultSize="0" autoFill="0" autoLine="0" autoPict="0">
                <anchor moveWithCells="1" sizeWithCells="1">
                  <from>
                    <xdr:col>2307</xdr:col>
                    <xdr:colOff>0</xdr:colOff>
                    <xdr:row>983097</xdr:row>
                    <xdr:rowOff>0</xdr:rowOff>
                  </from>
                  <to>
                    <xdr:col>2307</xdr:col>
                    <xdr:colOff>0</xdr:colOff>
                    <xdr:row>983097</xdr:row>
                    <xdr:rowOff>0</xdr:rowOff>
                  </to>
                </anchor>
              </controlPr>
            </control>
          </mc:Choice>
        </mc:AlternateContent>
        <mc:AlternateContent xmlns:mc="http://schemas.openxmlformats.org/markup-compatibility/2006">
          <mc:Choice Requires="x14">
            <control shapeId="60637" r:id="rId165" name="Button 221">
              <controlPr locked="0" defaultSize="0" autoFill="0" autoLine="0" autoPict="0">
                <anchor moveWithCells="1" sizeWithCells="1">
                  <from>
                    <xdr:col>2561</xdr:col>
                    <xdr:colOff>0</xdr:colOff>
                    <xdr:row>56</xdr:row>
                    <xdr:rowOff>0</xdr:rowOff>
                  </from>
                  <to>
                    <xdr:col>2561</xdr:col>
                    <xdr:colOff>0</xdr:colOff>
                    <xdr:row>56</xdr:row>
                    <xdr:rowOff>0</xdr:rowOff>
                  </to>
                </anchor>
              </controlPr>
            </control>
          </mc:Choice>
        </mc:AlternateContent>
        <mc:AlternateContent xmlns:mc="http://schemas.openxmlformats.org/markup-compatibility/2006">
          <mc:Choice Requires="x14">
            <control shapeId="60638" r:id="rId166" name="Button 222">
              <controlPr locked="0" defaultSize="0" autoFill="0" autoLine="0" autoPict="0">
                <anchor moveWithCells="1" sizeWithCells="1">
                  <from>
                    <xdr:col>2563</xdr:col>
                    <xdr:colOff>0</xdr:colOff>
                    <xdr:row>65593</xdr:row>
                    <xdr:rowOff>0</xdr:rowOff>
                  </from>
                  <to>
                    <xdr:col>2563</xdr:col>
                    <xdr:colOff>0</xdr:colOff>
                    <xdr:row>65593</xdr:row>
                    <xdr:rowOff>0</xdr:rowOff>
                  </to>
                </anchor>
              </controlPr>
            </control>
          </mc:Choice>
        </mc:AlternateContent>
        <mc:AlternateContent xmlns:mc="http://schemas.openxmlformats.org/markup-compatibility/2006">
          <mc:Choice Requires="x14">
            <control shapeId="60639" r:id="rId167" name="Button 223">
              <controlPr locked="0" defaultSize="0" autoFill="0" autoLine="0" autoPict="0">
                <anchor moveWithCells="1" sizeWithCells="1">
                  <from>
                    <xdr:col>2563</xdr:col>
                    <xdr:colOff>0</xdr:colOff>
                    <xdr:row>131129</xdr:row>
                    <xdr:rowOff>0</xdr:rowOff>
                  </from>
                  <to>
                    <xdr:col>2563</xdr:col>
                    <xdr:colOff>0</xdr:colOff>
                    <xdr:row>131129</xdr:row>
                    <xdr:rowOff>0</xdr:rowOff>
                  </to>
                </anchor>
              </controlPr>
            </control>
          </mc:Choice>
        </mc:AlternateContent>
        <mc:AlternateContent xmlns:mc="http://schemas.openxmlformats.org/markup-compatibility/2006">
          <mc:Choice Requires="x14">
            <control shapeId="60640" r:id="rId168" name="Button 224">
              <controlPr locked="0" defaultSize="0" autoFill="0" autoLine="0" autoPict="0">
                <anchor moveWithCells="1" sizeWithCells="1">
                  <from>
                    <xdr:col>2563</xdr:col>
                    <xdr:colOff>0</xdr:colOff>
                    <xdr:row>196665</xdr:row>
                    <xdr:rowOff>0</xdr:rowOff>
                  </from>
                  <to>
                    <xdr:col>2563</xdr:col>
                    <xdr:colOff>0</xdr:colOff>
                    <xdr:row>196665</xdr:row>
                    <xdr:rowOff>0</xdr:rowOff>
                  </to>
                </anchor>
              </controlPr>
            </control>
          </mc:Choice>
        </mc:AlternateContent>
        <mc:AlternateContent xmlns:mc="http://schemas.openxmlformats.org/markup-compatibility/2006">
          <mc:Choice Requires="x14">
            <control shapeId="60641" r:id="rId169" name="Button 225">
              <controlPr locked="0" defaultSize="0" autoFill="0" autoLine="0" autoPict="0">
                <anchor moveWithCells="1" sizeWithCells="1">
                  <from>
                    <xdr:col>2563</xdr:col>
                    <xdr:colOff>0</xdr:colOff>
                    <xdr:row>262201</xdr:row>
                    <xdr:rowOff>0</xdr:rowOff>
                  </from>
                  <to>
                    <xdr:col>2563</xdr:col>
                    <xdr:colOff>0</xdr:colOff>
                    <xdr:row>262201</xdr:row>
                    <xdr:rowOff>0</xdr:rowOff>
                  </to>
                </anchor>
              </controlPr>
            </control>
          </mc:Choice>
        </mc:AlternateContent>
        <mc:AlternateContent xmlns:mc="http://schemas.openxmlformats.org/markup-compatibility/2006">
          <mc:Choice Requires="x14">
            <control shapeId="60642" r:id="rId170" name="Button 226">
              <controlPr locked="0" defaultSize="0" autoFill="0" autoLine="0" autoPict="0">
                <anchor moveWithCells="1" sizeWithCells="1">
                  <from>
                    <xdr:col>2563</xdr:col>
                    <xdr:colOff>0</xdr:colOff>
                    <xdr:row>327737</xdr:row>
                    <xdr:rowOff>0</xdr:rowOff>
                  </from>
                  <to>
                    <xdr:col>2563</xdr:col>
                    <xdr:colOff>0</xdr:colOff>
                    <xdr:row>327737</xdr:row>
                    <xdr:rowOff>0</xdr:rowOff>
                  </to>
                </anchor>
              </controlPr>
            </control>
          </mc:Choice>
        </mc:AlternateContent>
        <mc:AlternateContent xmlns:mc="http://schemas.openxmlformats.org/markup-compatibility/2006">
          <mc:Choice Requires="x14">
            <control shapeId="60643" r:id="rId171" name="Button 227">
              <controlPr locked="0" defaultSize="0" autoFill="0" autoLine="0" autoPict="0">
                <anchor moveWithCells="1" sizeWithCells="1">
                  <from>
                    <xdr:col>2563</xdr:col>
                    <xdr:colOff>0</xdr:colOff>
                    <xdr:row>393273</xdr:row>
                    <xdr:rowOff>0</xdr:rowOff>
                  </from>
                  <to>
                    <xdr:col>2563</xdr:col>
                    <xdr:colOff>0</xdr:colOff>
                    <xdr:row>393273</xdr:row>
                    <xdr:rowOff>0</xdr:rowOff>
                  </to>
                </anchor>
              </controlPr>
            </control>
          </mc:Choice>
        </mc:AlternateContent>
        <mc:AlternateContent xmlns:mc="http://schemas.openxmlformats.org/markup-compatibility/2006">
          <mc:Choice Requires="x14">
            <control shapeId="60644" r:id="rId172" name="Button 228">
              <controlPr locked="0" defaultSize="0" autoFill="0" autoLine="0" autoPict="0">
                <anchor moveWithCells="1" sizeWithCells="1">
                  <from>
                    <xdr:col>2563</xdr:col>
                    <xdr:colOff>0</xdr:colOff>
                    <xdr:row>458809</xdr:row>
                    <xdr:rowOff>0</xdr:rowOff>
                  </from>
                  <to>
                    <xdr:col>2563</xdr:col>
                    <xdr:colOff>0</xdr:colOff>
                    <xdr:row>458809</xdr:row>
                    <xdr:rowOff>0</xdr:rowOff>
                  </to>
                </anchor>
              </controlPr>
            </control>
          </mc:Choice>
        </mc:AlternateContent>
        <mc:AlternateContent xmlns:mc="http://schemas.openxmlformats.org/markup-compatibility/2006">
          <mc:Choice Requires="x14">
            <control shapeId="60645" r:id="rId173" name="Button 229">
              <controlPr locked="0" defaultSize="0" autoFill="0" autoLine="0" autoPict="0">
                <anchor moveWithCells="1" sizeWithCells="1">
                  <from>
                    <xdr:col>2563</xdr:col>
                    <xdr:colOff>0</xdr:colOff>
                    <xdr:row>524345</xdr:row>
                    <xdr:rowOff>0</xdr:rowOff>
                  </from>
                  <to>
                    <xdr:col>2563</xdr:col>
                    <xdr:colOff>0</xdr:colOff>
                    <xdr:row>524345</xdr:row>
                    <xdr:rowOff>0</xdr:rowOff>
                  </to>
                </anchor>
              </controlPr>
            </control>
          </mc:Choice>
        </mc:AlternateContent>
        <mc:AlternateContent xmlns:mc="http://schemas.openxmlformats.org/markup-compatibility/2006">
          <mc:Choice Requires="x14">
            <control shapeId="60646" r:id="rId174" name="Button 230">
              <controlPr locked="0" defaultSize="0" autoFill="0" autoLine="0" autoPict="0">
                <anchor moveWithCells="1" sizeWithCells="1">
                  <from>
                    <xdr:col>2563</xdr:col>
                    <xdr:colOff>0</xdr:colOff>
                    <xdr:row>589881</xdr:row>
                    <xdr:rowOff>0</xdr:rowOff>
                  </from>
                  <to>
                    <xdr:col>2563</xdr:col>
                    <xdr:colOff>0</xdr:colOff>
                    <xdr:row>589881</xdr:row>
                    <xdr:rowOff>0</xdr:rowOff>
                  </to>
                </anchor>
              </controlPr>
            </control>
          </mc:Choice>
        </mc:AlternateContent>
        <mc:AlternateContent xmlns:mc="http://schemas.openxmlformats.org/markup-compatibility/2006">
          <mc:Choice Requires="x14">
            <control shapeId="60647" r:id="rId175" name="Button 231">
              <controlPr locked="0" defaultSize="0" autoFill="0" autoLine="0" autoPict="0">
                <anchor moveWithCells="1" sizeWithCells="1">
                  <from>
                    <xdr:col>2563</xdr:col>
                    <xdr:colOff>0</xdr:colOff>
                    <xdr:row>655417</xdr:row>
                    <xdr:rowOff>0</xdr:rowOff>
                  </from>
                  <to>
                    <xdr:col>2563</xdr:col>
                    <xdr:colOff>0</xdr:colOff>
                    <xdr:row>655417</xdr:row>
                    <xdr:rowOff>0</xdr:rowOff>
                  </to>
                </anchor>
              </controlPr>
            </control>
          </mc:Choice>
        </mc:AlternateContent>
        <mc:AlternateContent xmlns:mc="http://schemas.openxmlformats.org/markup-compatibility/2006">
          <mc:Choice Requires="x14">
            <control shapeId="60648" r:id="rId176" name="Button 232">
              <controlPr locked="0" defaultSize="0" autoFill="0" autoLine="0" autoPict="0">
                <anchor moveWithCells="1" sizeWithCells="1">
                  <from>
                    <xdr:col>2563</xdr:col>
                    <xdr:colOff>0</xdr:colOff>
                    <xdr:row>720953</xdr:row>
                    <xdr:rowOff>0</xdr:rowOff>
                  </from>
                  <to>
                    <xdr:col>2563</xdr:col>
                    <xdr:colOff>0</xdr:colOff>
                    <xdr:row>720953</xdr:row>
                    <xdr:rowOff>0</xdr:rowOff>
                  </to>
                </anchor>
              </controlPr>
            </control>
          </mc:Choice>
        </mc:AlternateContent>
        <mc:AlternateContent xmlns:mc="http://schemas.openxmlformats.org/markup-compatibility/2006">
          <mc:Choice Requires="x14">
            <control shapeId="60649" r:id="rId177" name="Button 233">
              <controlPr locked="0" defaultSize="0" autoFill="0" autoLine="0" autoPict="0">
                <anchor moveWithCells="1" sizeWithCells="1">
                  <from>
                    <xdr:col>2563</xdr:col>
                    <xdr:colOff>0</xdr:colOff>
                    <xdr:row>786489</xdr:row>
                    <xdr:rowOff>0</xdr:rowOff>
                  </from>
                  <to>
                    <xdr:col>2563</xdr:col>
                    <xdr:colOff>0</xdr:colOff>
                    <xdr:row>786489</xdr:row>
                    <xdr:rowOff>0</xdr:rowOff>
                  </to>
                </anchor>
              </controlPr>
            </control>
          </mc:Choice>
        </mc:AlternateContent>
        <mc:AlternateContent xmlns:mc="http://schemas.openxmlformats.org/markup-compatibility/2006">
          <mc:Choice Requires="x14">
            <control shapeId="60650" r:id="rId178" name="Button 234">
              <controlPr locked="0" defaultSize="0" autoFill="0" autoLine="0" autoPict="0">
                <anchor moveWithCells="1" sizeWithCells="1">
                  <from>
                    <xdr:col>2563</xdr:col>
                    <xdr:colOff>0</xdr:colOff>
                    <xdr:row>852025</xdr:row>
                    <xdr:rowOff>0</xdr:rowOff>
                  </from>
                  <to>
                    <xdr:col>2563</xdr:col>
                    <xdr:colOff>0</xdr:colOff>
                    <xdr:row>852025</xdr:row>
                    <xdr:rowOff>0</xdr:rowOff>
                  </to>
                </anchor>
              </controlPr>
            </control>
          </mc:Choice>
        </mc:AlternateContent>
        <mc:AlternateContent xmlns:mc="http://schemas.openxmlformats.org/markup-compatibility/2006">
          <mc:Choice Requires="x14">
            <control shapeId="60651" r:id="rId179" name="Button 235">
              <controlPr locked="0" defaultSize="0" autoFill="0" autoLine="0" autoPict="0">
                <anchor moveWithCells="1" sizeWithCells="1">
                  <from>
                    <xdr:col>2563</xdr:col>
                    <xdr:colOff>0</xdr:colOff>
                    <xdr:row>917561</xdr:row>
                    <xdr:rowOff>0</xdr:rowOff>
                  </from>
                  <to>
                    <xdr:col>2563</xdr:col>
                    <xdr:colOff>0</xdr:colOff>
                    <xdr:row>917561</xdr:row>
                    <xdr:rowOff>0</xdr:rowOff>
                  </to>
                </anchor>
              </controlPr>
            </control>
          </mc:Choice>
        </mc:AlternateContent>
        <mc:AlternateContent xmlns:mc="http://schemas.openxmlformats.org/markup-compatibility/2006">
          <mc:Choice Requires="x14">
            <control shapeId="60652" r:id="rId180" name="Button 236">
              <controlPr locked="0" defaultSize="0" autoFill="0" autoLine="0" autoPict="0">
                <anchor moveWithCells="1" sizeWithCells="1">
                  <from>
                    <xdr:col>2563</xdr:col>
                    <xdr:colOff>0</xdr:colOff>
                    <xdr:row>983097</xdr:row>
                    <xdr:rowOff>0</xdr:rowOff>
                  </from>
                  <to>
                    <xdr:col>2563</xdr:col>
                    <xdr:colOff>0</xdr:colOff>
                    <xdr:row>983097</xdr:row>
                    <xdr:rowOff>0</xdr:rowOff>
                  </to>
                </anchor>
              </controlPr>
            </control>
          </mc:Choice>
        </mc:AlternateContent>
        <mc:AlternateContent xmlns:mc="http://schemas.openxmlformats.org/markup-compatibility/2006">
          <mc:Choice Requires="x14">
            <control shapeId="60653" r:id="rId181" name="Button 237">
              <controlPr locked="0" defaultSize="0" autoFill="0" autoLine="0" autoPict="0">
                <anchor moveWithCells="1" sizeWithCells="1">
                  <from>
                    <xdr:col>2817</xdr:col>
                    <xdr:colOff>0</xdr:colOff>
                    <xdr:row>56</xdr:row>
                    <xdr:rowOff>0</xdr:rowOff>
                  </from>
                  <to>
                    <xdr:col>2817</xdr:col>
                    <xdr:colOff>0</xdr:colOff>
                    <xdr:row>56</xdr:row>
                    <xdr:rowOff>0</xdr:rowOff>
                  </to>
                </anchor>
              </controlPr>
            </control>
          </mc:Choice>
        </mc:AlternateContent>
        <mc:AlternateContent xmlns:mc="http://schemas.openxmlformats.org/markup-compatibility/2006">
          <mc:Choice Requires="x14">
            <control shapeId="60654" r:id="rId182" name="Button 238">
              <controlPr locked="0" defaultSize="0" autoFill="0" autoLine="0" autoPict="0">
                <anchor moveWithCells="1" sizeWithCells="1">
                  <from>
                    <xdr:col>2819</xdr:col>
                    <xdr:colOff>0</xdr:colOff>
                    <xdr:row>65593</xdr:row>
                    <xdr:rowOff>0</xdr:rowOff>
                  </from>
                  <to>
                    <xdr:col>2819</xdr:col>
                    <xdr:colOff>0</xdr:colOff>
                    <xdr:row>65593</xdr:row>
                    <xdr:rowOff>0</xdr:rowOff>
                  </to>
                </anchor>
              </controlPr>
            </control>
          </mc:Choice>
        </mc:AlternateContent>
        <mc:AlternateContent xmlns:mc="http://schemas.openxmlformats.org/markup-compatibility/2006">
          <mc:Choice Requires="x14">
            <control shapeId="60655" r:id="rId183" name="Button 239">
              <controlPr locked="0" defaultSize="0" autoFill="0" autoLine="0" autoPict="0">
                <anchor moveWithCells="1" sizeWithCells="1">
                  <from>
                    <xdr:col>2819</xdr:col>
                    <xdr:colOff>0</xdr:colOff>
                    <xdr:row>131129</xdr:row>
                    <xdr:rowOff>0</xdr:rowOff>
                  </from>
                  <to>
                    <xdr:col>2819</xdr:col>
                    <xdr:colOff>0</xdr:colOff>
                    <xdr:row>131129</xdr:row>
                    <xdr:rowOff>0</xdr:rowOff>
                  </to>
                </anchor>
              </controlPr>
            </control>
          </mc:Choice>
        </mc:AlternateContent>
        <mc:AlternateContent xmlns:mc="http://schemas.openxmlformats.org/markup-compatibility/2006">
          <mc:Choice Requires="x14">
            <control shapeId="60656" r:id="rId184" name="Button 240">
              <controlPr locked="0" defaultSize="0" autoFill="0" autoLine="0" autoPict="0">
                <anchor moveWithCells="1" sizeWithCells="1">
                  <from>
                    <xdr:col>2819</xdr:col>
                    <xdr:colOff>0</xdr:colOff>
                    <xdr:row>196665</xdr:row>
                    <xdr:rowOff>0</xdr:rowOff>
                  </from>
                  <to>
                    <xdr:col>2819</xdr:col>
                    <xdr:colOff>0</xdr:colOff>
                    <xdr:row>196665</xdr:row>
                    <xdr:rowOff>0</xdr:rowOff>
                  </to>
                </anchor>
              </controlPr>
            </control>
          </mc:Choice>
        </mc:AlternateContent>
        <mc:AlternateContent xmlns:mc="http://schemas.openxmlformats.org/markup-compatibility/2006">
          <mc:Choice Requires="x14">
            <control shapeId="60657" r:id="rId185" name="Button 241">
              <controlPr locked="0" defaultSize="0" autoFill="0" autoLine="0" autoPict="0">
                <anchor moveWithCells="1" sizeWithCells="1">
                  <from>
                    <xdr:col>2819</xdr:col>
                    <xdr:colOff>0</xdr:colOff>
                    <xdr:row>262201</xdr:row>
                    <xdr:rowOff>0</xdr:rowOff>
                  </from>
                  <to>
                    <xdr:col>2819</xdr:col>
                    <xdr:colOff>0</xdr:colOff>
                    <xdr:row>262201</xdr:row>
                    <xdr:rowOff>0</xdr:rowOff>
                  </to>
                </anchor>
              </controlPr>
            </control>
          </mc:Choice>
        </mc:AlternateContent>
        <mc:AlternateContent xmlns:mc="http://schemas.openxmlformats.org/markup-compatibility/2006">
          <mc:Choice Requires="x14">
            <control shapeId="60658" r:id="rId186" name="Button 242">
              <controlPr locked="0" defaultSize="0" autoFill="0" autoLine="0" autoPict="0">
                <anchor moveWithCells="1" sizeWithCells="1">
                  <from>
                    <xdr:col>2819</xdr:col>
                    <xdr:colOff>0</xdr:colOff>
                    <xdr:row>327737</xdr:row>
                    <xdr:rowOff>0</xdr:rowOff>
                  </from>
                  <to>
                    <xdr:col>2819</xdr:col>
                    <xdr:colOff>0</xdr:colOff>
                    <xdr:row>327737</xdr:row>
                    <xdr:rowOff>0</xdr:rowOff>
                  </to>
                </anchor>
              </controlPr>
            </control>
          </mc:Choice>
        </mc:AlternateContent>
        <mc:AlternateContent xmlns:mc="http://schemas.openxmlformats.org/markup-compatibility/2006">
          <mc:Choice Requires="x14">
            <control shapeId="60659" r:id="rId187" name="Button 243">
              <controlPr locked="0" defaultSize="0" autoFill="0" autoLine="0" autoPict="0">
                <anchor moveWithCells="1" sizeWithCells="1">
                  <from>
                    <xdr:col>2819</xdr:col>
                    <xdr:colOff>0</xdr:colOff>
                    <xdr:row>393273</xdr:row>
                    <xdr:rowOff>0</xdr:rowOff>
                  </from>
                  <to>
                    <xdr:col>2819</xdr:col>
                    <xdr:colOff>0</xdr:colOff>
                    <xdr:row>393273</xdr:row>
                    <xdr:rowOff>0</xdr:rowOff>
                  </to>
                </anchor>
              </controlPr>
            </control>
          </mc:Choice>
        </mc:AlternateContent>
        <mc:AlternateContent xmlns:mc="http://schemas.openxmlformats.org/markup-compatibility/2006">
          <mc:Choice Requires="x14">
            <control shapeId="60660" r:id="rId188" name="Button 244">
              <controlPr locked="0" defaultSize="0" autoFill="0" autoLine="0" autoPict="0">
                <anchor moveWithCells="1" sizeWithCells="1">
                  <from>
                    <xdr:col>2819</xdr:col>
                    <xdr:colOff>0</xdr:colOff>
                    <xdr:row>458809</xdr:row>
                    <xdr:rowOff>0</xdr:rowOff>
                  </from>
                  <to>
                    <xdr:col>2819</xdr:col>
                    <xdr:colOff>0</xdr:colOff>
                    <xdr:row>458809</xdr:row>
                    <xdr:rowOff>0</xdr:rowOff>
                  </to>
                </anchor>
              </controlPr>
            </control>
          </mc:Choice>
        </mc:AlternateContent>
        <mc:AlternateContent xmlns:mc="http://schemas.openxmlformats.org/markup-compatibility/2006">
          <mc:Choice Requires="x14">
            <control shapeId="60661" r:id="rId189" name="Button 245">
              <controlPr locked="0" defaultSize="0" autoFill="0" autoLine="0" autoPict="0">
                <anchor moveWithCells="1" sizeWithCells="1">
                  <from>
                    <xdr:col>2819</xdr:col>
                    <xdr:colOff>0</xdr:colOff>
                    <xdr:row>524345</xdr:row>
                    <xdr:rowOff>0</xdr:rowOff>
                  </from>
                  <to>
                    <xdr:col>2819</xdr:col>
                    <xdr:colOff>0</xdr:colOff>
                    <xdr:row>524345</xdr:row>
                    <xdr:rowOff>0</xdr:rowOff>
                  </to>
                </anchor>
              </controlPr>
            </control>
          </mc:Choice>
        </mc:AlternateContent>
        <mc:AlternateContent xmlns:mc="http://schemas.openxmlformats.org/markup-compatibility/2006">
          <mc:Choice Requires="x14">
            <control shapeId="60662" r:id="rId190" name="Button 246">
              <controlPr locked="0" defaultSize="0" autoFill="0" autoLine="0" autoPict="0">
                <anchor moveWithCells="1" sizeWithCells="1">
                  <from>
                    <xdr:col>2819</xdr:col>
                    <xdr:colOff>0</xdr:colOff>
                    <xdr:row>589881</xdr:row>
                    <xdr:rowOff>0</xdr:rowOff>
                  </from>
                  <to>
                    <xdr:col>2819</xdr:col>
                    <xdr:colOff>0</xdr:colOff>
                    <xdr:row>589881</xdr:row>
                    <xdr:rowOff>0</xdr:rowOff>
                  </to>
                </anchor>
              </controlPr>
            </control>
          </mc:Choice>
        </mc:AlternateContent>
        <mc:AlternateContent xmlns:mc="http://schemas.openxmlformats.org/markup-compatibility/2006">
          <mc:Choice Requires="x14">
            <control shapeId="60663" r:id="rId191" name="Button 247">
              <controlPr locked="0" defaultSize="0" autoFill="0" autoLine="0" autoPict="0">
                <anchor moveWithCells="1" sizeWithCells="1">
                  <from>
                    <xdr:col>2819</xdr:col>
                    <xdr:colOff>0</xdr:colOff>
                    <xdr:row>655417</xdr:row>
                    <xdr:rowOff>0</xdr:rowOff>
                  </from>
                  <to>
                    <xdr:col>2819</xdr:col>
                    <xdr:colOff>0</xdr:colOff>
                    <xdr:row>655417</xdr:row>
                    <xdr:rowOff>0</xdr:rowOff>
                  </to>
                </anchor>
              </controlPr>
            </control>
          </mc:Choice>
        </mc:AlternateContent>
        <mc:AlternateContent xmlns:mc="http://schemas.openxmlformats.org/markup-compatibility/2006">
          <mc:Choice Requires="x14">
            <control shapeId="60664" r:id="rId192" name="Button 248">
              <controlPr locked="0" defaultSize="0" autoFill="0" autoLine="0" autoPict="0">
                <anchor moveWithCells="1" sizeWithCells="1">
                  <from>
                    <xdr:col>2819</xdr:col>
                    <xdr:colOff>0</xdr:colOff>
                    <xdr:row>720953</xdr:row>
                    <xdr:rowOff>0</xdr:rowOff>
                  </from>
                  <to>
                    <xdr:col>2819</xdr:col>
                    <xdr:colOff>0</xdr:colOff>
                    <xdr:row>720953</xdr:row>
                    <xdr:rowOff>0</xdr:rowOff>
                  </to>
                </anchor>
              </controlPr>
            </control>
          </mc:Choice>
        </mc:AlternateContent>
        <mc:AlternateContent xmlns:mc="http://schemas.openxmlformats.org/markup-compatibility/2006">
          <mc:Choice Requires="x14">
            <control shapeId="60665" r:id="rId193" name="Button 249">
              <controlPr locked="0" defaultSize="0" autoFill="0" autoLine="0" autoPict="0">
                <anchor moveWithCells="1" sizeWithCells="1">
                  <from>
                    <xdr:col>2819</xdr:col>
                    <xdr:colOff>0</xdr:colOff>
                    <xdr:row>786489</xdr:row>
                    <xdr:rowOff>0</xdr:rowOff>
                  </from>
                  <to>
                    <xdr:col>2819</xdr:col>
                    <xdr:colOff>0</xdr:colOff>
                    <xdr:row>786489</xdr:row>
                    <xdr:rowOff>0</xdr:rowOff>
                  </to>
                </anchor>
              </controlPr>
            </control>
          </mc:Choice>
        </mc:AlternateContent>
        <mc:AlternateContent xmlns:mc="http://schemas.openxmlformats.org/markup-compatibility/2006">
          <mc:Choice Requires="x14">
            <control shapeId="60666" r:id="rId194" name="Button 250">
              <controlPr locked="0" defaultSize="0" autoFill="0" autoLine="0" autoPict="0">
                <anchor moveWithCells="1" sizeWithCells="1">
                  <from>
                    <xdr:col>2819</xdr:col>
                    <xdr:colOff>0</xdr:colOff>
                    <xdr:row>852025</xdr:row>
                    <xdr:rowOff>0</xdr:rowOff>
                  </from>
                  <to>
                    <xdr:col>2819</xdr:col>
                    <xdr:colOff>0</xdr:colOff>
                    <xdr:row>852025</xdr:row>
                    <xdr:rowOff>0</xdr:rowOff>
                  </to>
                </anchor>
              </controlPr>
            </control>
          </mc:Choice>
        </mc:AlternateContent>
        <mc:AlternateContent xmlns:mc="http://schemas.openxmlformats.org/markup-compatibility/2006">
          <mc:Choice Requires="x14">
            <control shapeId="60667" r:id="rId195" name="Button 251">
              <controlPr locked="0" defaultSize="0" autoFill="0" autoLine="0" autoPict="0">
                <anchor moveWithCells="1" sizeWithCells="1">
                  <from>
                    <xdr:col>2819</xdr:col>
                    <xdr:colOff>0</xdr:colOff>
                    <xdr:row>917561</xdr:row>
                    <xdr:rowOff>0</xdr:rowOff>
                  </from>
                  <to>
                    <xdr:col>2819</xdr:col>
                    <xdr:colOff>0</xdr:colOff>
                    <xdr:row>917561</xdr:row>
                    <xdr:rowOff>0</xdr:rowOff>
                  </to>
                </anchor>
              </controlPr>
            </control>
          </mc:Choice>
        </mc:AlternateContent>
        <mc:AlternateContent xmlns:mc="http://schemas.openxmlformats.org/markup-compatibility/2006">
          <mc:Choice Requires="x14">
            <control shapeId="60668" r:id="rId196" name="Button 252">
              <controlPr locked="0" defaultSize="0" autoFill="0" autoLine="0" autoPict="0">
                <anchor moveWithCells="1" sizeWithCells="1">
                  <from>
                    <xdr:col>2819</xdr:col>
                    <xdr:colOff>0</xdr:colOff>
                    <xdr:row>983097</xdr:row>
                    <xdr:rowOff>0</xdr:rowOff>
                  </from>
                  <to>
                    <xdr:col>2819</xdr:col>
                    <xdr:colOff>0</xdr:colOff>
                    <xdr:row>983097</xdr:row>
                    <xdr:rowOff>0</xdr:rowOff>
                  </to>
                </anchor>
              </controlPr>
            </control>
          </mc:Choice>
        </mc:AlternateContent>
        <mc:AlternateContent xmlns:mc="http://schemas.openxmlformats.org/markup-compatibility/2006">
          <mc:Choice Requires="x14">
            <control shapeId="60669" r:id="rId197" name="Button 253">
              <controlPr locked="0" defaultSize="0" autoFill="0" autoLine="0" autoPict="0">
                <anchor moveWithCells="1" sizeWithCells="1">
                  <from>
                    <xdr:col>3073</xdr:col>
                    <xdr:colOff>0</xdr:colOff>
                    <xdr:row>56</xdr:row>
                    <xdr:rowOff>0</xdr:rowOff>
                  </from>
                  <to>
                    <xdr:col>3073</xdr:col>
                    <xdr:colOff>0</xdr:colOff>
                    <xdr:row>56</xdr:row>
                    <xdr:rowOff>0</xdr:rowOff>
                  </to>
                </anchor>
              </controlPr>
            </control>
          </mc:Choice>
        </mc:AlternateContent>
        <mc:AlternateContent xmlns:mc="http://schemas.openxmlformats.org/markup-compatibility/2006">
          <mc:Choice Requires="x14">
            <control shapeId="60670" r:id="rId198" name="Button 254">
              <controlPr locked="0" defaultSize="0" autoFill="0" autoLine="0" autoPict="0">
                <anchor moveWithCells="1" sizeWithCells="1">
                  <from>
                    <xdr:col>3075</xdr:col>
                    <xdr:colOff>0</xdr:colOff>
                    <xdr:row>65593</xdr:row>
                    <xdr:rowOff>0</xdr:rowOff>
                  </from>
                  <to>
                    <xdr:col>3075</xdr:col>
                    <xdr:colOff>0</xdr:colOff>
                    <xdr:row>65593</xdr:row>
                    <xdr:rowOff>0</xdr:rowOff>
                  </to>
                </anchor>
              </controlPr>
            </control>
          </mc:Choice>
        </mc:AlternateContent>
        <mc:AlternateContent xmlns:mc="http://schemas.openxmlformats.org/markup-compatibility/2006">
          <mc:Choice Requires="x14">
            <control shapeId="60671" r:id="rId199" name="Button 255">
              <controlPr locked="0" defaultSize="0" autoFill="0" autoLine="0" autoPict="0">
                <anchor moveWithCells="1" sizeWithCells="1">
                  <from>
                    <xdr:col>3075</xdr:col>
                    <xdr:colOff>0</xdr:colOff>
                    <xdr:row>131129</xdr:row>
                    <xdr:rowOff>0</xdr:rowOff>
                  </from>
                  <to>
                    <xdr:col>3075</xdr:col>
                    <xdr:colOff>0</xdr:colOff>
                    <xdr:row>131129</xdr:row>
                    <xdr:rowOff>0</xdr:rowOff>
                  </to>
                </anchor>
              </controlPr>
            </control>
          </mc:Choice>
        </mc:AlternateContent>
        <mc:AlternateContent xmlns:mc="http://schemas.openxmlformats.org/markup-compatibility/2006">
          <mc:Choice Requires="x14">
            <control shapeId="60672" r:id="rId200" name="Button 256">
              <controlPr locked="0" defaultSize="0" autoFill="0" autoLine="0" autoPict="0">
                <anchor moveWithCells="1" sizeWithCells="1">
                  <from>
                    <xdr:col>3075</xdr:col>
                    <xdr:colOff>0</xdr:colOff>
                    <xdr:row>196665</xdr:row>
                    <xdr:rowOff>0</xdr:rowOff>
                  </from>
                  <to>
                    <xdr:col>3075</xdr:col>
                    <xdr:colOff>0</xdr:colOff>
                    <xdr:row>196665</xdr:row>
                    <xdr:rowOff>0</xdr:rowOff>
                  </to>
                </anchor>
              </controlPr>
            </control>
          </mc:Choice>
        </mc:AlternateContent>
        <mc:AlternateContent xmlns:mc="http://schemas.openxmlformats.org/markup-compatibility/2006">
          <mc:Choice Requires="x14">
            <control shapeId="60673" r:id="rId201" name="Button 257">
              <controlPr locked="0" defaultSize="0" autoFill="0" autoLine="0" autoPict="0">
                <anchor moveWithCells="1" sizeWithCells="1">
                  <from>
                    <xdr:col>3075</xdr:col>
                    <xdr:colOff>0</xdr:colOff>
                    <xdr:row>262201</xdr:row>
                    <xdr:rowOff>0</xdr:rowOff>
                  </from>
                  <to>
                    <xdr:col>3075</xdr:col>
                    <xdr:colOff>0</xdr:colOff>
                    <xdr:row>262201</xdr:row>
                    <xdr:rowOff>0</xdr:rowOff>
                  </to>
                </anchor>
              </controlPr>
            </control>
          </mc:Choice>
        </mc:AlternateContent>
        <mc:AlternateContent xmlns:mc="http://schemas.openxmlformats.org/markup-compatibility/2006">
          <mc:Choice Requires="x14">
            <control shapeId="60674" r:id="rId202" name="Button 258">
              <controlPr locked="0" defaultSize="0" autoFill="0" autoLine="0" autoPict="0">
                <anchor moveWithCells="1" sizeWithCells="1">
                  <from>
                    <xdr:col>3075</xdr:col>
                    <xdr:colOff>0</xdr:colOff>
                    <xdr:row>327737</xdr:row>
                    <xdr:rowOff>0</xdr:rowOff>
                  </from>
                  <to>
                    <xdr:col>3075</xdr:col>
                    <xdr:colOff>0</xdr:colOff>
                    <xdr:row>327737</xdr:row>
                    <xdr:rowOff>0</xdr:rowOff>
                  </to>
                </anchor>
              </controlPr>
            </control>
          </mc:Choice>
        </mc:AlternateContent>
        <mc:AlternateContent xmlns:mc="http://schemas.openxmlformats.org/markup-compatibility/2006">
          <mc:Choice Requires="x14">
            <control shapeId="60675" r:id="rId203" name="Button 259">
              <controlPr locked="0" defaultSize="0" autoFill="0" autoLine="0" autoPict="0">
                <anchor moveWithCells="1" sizeWithCells="1">
                  <from>
                    <xdr:col>3075</xdr:col>
                    <xdr:colOff>0</xdr:colOff>
                    <xdr:row>393273</xdr:row>
                    <xdr:rowOff>0</xdr:rowOff>
                  </from>
                  <to>
                    <xdr:col>3075</xdr:col>
                    <xdr:colOff>0</xdr:colOff>
                    <xdr:row>393273</xdr:row>
                    <xdr:rowOff>0</xdr:rowOff>
                  </to>
                </anchor>
              </controlPr>
            </control>
          </mc:Choice>
        </mc:AlternateContent>
        <mc:AlternateContent xmlns:mc="http://schemas.openxmlformats.org/markup-compatibility/2006">
          <mc:Choice Requires="x14">
            <control shapeId="60676" r:id="rId204" name="Button 260">
              <controlPr locked="0" defaultSize="0" autoFill="0" autoLine="0" autoPict="0">
                <anchor moveWithCells="1" sizeWithCells="1">
                  <from>
                    <xdr:col>3075</xdr:col>
                    <xdr:colOff>0</xdr:colOff>
                    <xdr:row>458809</xdr:row>
                    <xdr:rowOff>0</xdr:rowOff>
                  </from>
                  <to>
                    <xdr:col>3075</xdr:col>
                    <xdr:colOff>0</xdr:colOff>
                    <xdr:row>458809</xdr:row>
                    <xdr:rowOff>0</xdr:rowOff>
                  </to>
                </anchor>
              </controlPr>
            </control>
          </mc:Choice>
        </mc:AlternateContent>
        <mc:AlternateContent xmlns:mc="http://schemas.openxmlformats.org/markup-compatibility/2006">
          <mc:Choice Requires="x14">
            <control shapeId="60677" r:id="rId205" name="Button 261">
              <controlPr locked="0" defaultSize="0" autoFill="0" autoLine="0" autoPict="0">
                <anchor moveWithCells="1" sizeWithCells="1">
                  <from>
                    <xdr:col>3075</xdr:col>
                    <xdr:colOff>0</xdr:colOff>
                    <xdr:row>524345</xdr:row>
                    <xdr:rowOff>0</xdr:rowOff>
                  </from>
                  <to>
                    <xdr:col>3075</xdr:col>
                    <xdr:colOff>0</xdr:colOff>
                    <xdr:row>524345</xdr:row>
                    <xdr:rowOff>0</xdr:rowOff>
                  </to>
                </anchor>
              </controlPr>
            </control>
          </mc:Choice>
        </mc:AlternateContent>
        <mc:AlternateContent xmlns:mc="http://schemas.openxmlformats.org/markup-compatibility/2006">
          <mc:Choice Requires="x14">
            <control shapeId="60678" r:id="rId206" name="Button 262">
              <controlPr locked="0" defaultSize="0" autoFill="0" autoLine="0" autoPict="0">
                <anchor moveWithCells="1" sizeWithCells="1">
                  <from>
                    <xdr:col>3075</xdr:col>
                    <xdr:colOff>0</xdr:colOff>
                    <xdr:row>589881</xdr:row>
                    <xdr:rowOff>0</xdr:rowOff>
                  </from>
                  <to>
                    <xdr:col>3075</xdr:col>
                    <xdr:colOff>0</xdr:colOff>
                    <xdr:row>589881</xdr:row>
                    <xdr:rowOff>0</xdr:rowOff>
                  </to>
                </anchor>
              </controlPr>
            </control>
          </mc:Choice>
        </mc:AlternateContent>
        <mc:AlternateContent xmlns:mc="http://schemas.openxmlformats.org/markup-compatibility/2006">
          <mc:Choice Requires="x14">
            <control shapeId="60679" r:id="rId207" name="Button 263">
              <controlPr locked="0" defaultSize="0" autoFill="0" autoLine="0" autoPict="0">
                <anchor moveWithCells="1" sizeWithCells="1">
                  <from>
                    <xdr:col>3075</xdr:col>
                    <xdr:colOff>0</xdr:colOff>
                    <xdr:row>655417</xdr:row>
                    <xdr:rowOff>0</xdr:rowOff>
                  </from>
                  <to>
                    <xdr:col>3075</xdr:col>
                    <xdr:colOff>0</xdr:colOff>
                    <xdr:row>655417</xdr:row>
                    <xdr:rowOff>0</xdr:rowOff>
                  </to>
                </anchor>
              </controlPr>
            </control>
          </mc:Choice>
        </mc:AlternateContent>
        <mc:AlternateContent xmlns:mc="http://schemas.openxmlformats.org/markup-compatibility/2006">
          <mc:Choice Requires="x14">
            <control shapeId="60680" r:id="rId208" name="Button 264">
              <controlPr locked="0" defaultSize="0" autoFill="0" autoLine="0" autoPict="0">
                <anchor moveWithCells="1" sizeWithCells="1">
                  <from>
                    <xdr:col>3075</xdr:col>
                    <xdr:colOff>0</xdr:colOff>
                    <xdr:row>720953</xdr:row>
                    <xdr:rowOff>0</xdr:rowOff>
                  </from>
                  <to>
                    <xdr:col>3075</xdr:col>
                    <xdr:colOff>0</xdr:colOff>
                    <xdr:row>720953</xdr:row>
                    <xdr:rowOff>0</xdr:rowOff>
                  </to>
                </anchor>
              </controlPr>
            </control>
          </mc:Choice>
        </mc:AlternateContent>
        <mc:AlternateContent xmlns:mc="http://schemas.openxmlformats.org/markup-compatibility/2006">
          <mc:Choice Requires="x14">
            <control shapeId="60681" r:id="rId209" name="Button 265">
              <controlPr locked="0" defaultSize="0" autoFill="0" autoLine="0" autoPict="0">
                <anchor moveWithCells="1" sizeWithCells="1">
                  <from>
                    <xdr:col>3075</xdr:col>
                    <xdr:colOff>0</xdr:colOff>
                    <xdr:row>786489</xdr:row>
                    <xdr:rowOff>0</xdr:rowOff>
                  </from>
                  <to>
                    <xdr:col>3075</xdr:col>
                    <xdr:colOff>0</xdr:colOff>
                    <xdr:row>786489</xdr:row>
                    <xdr:rowOff>0</xdr:rowOff>
                  </to>
                </anchor>
              </controlPr>
            </control>
          </mc:Choice>
        </mc:AlternateContent>
        <mc:AlternateContent xmlns:mc="http://schemas.openxmlformats.org/markup-compatibility/2006">
          <mc:Choice Requires="x14">
            <control shapeId="60682" r:id="rId210" name="Button 266">
              <controlPr locked="0" defaultSize="0" autoFill="0" autoLine="0" autoPict="0">
                <anchor moveWithCells="1" sizeWithCells="1">
                  <from>
                    <xdr:col>3075</xdr:col>
                    <xdr:colOff>0</xdr:colOff>
                    <xdr:row>852025</xdr:row>
                    <xdr:rowOff>0</xdr:rowOff>
                  </from>
                  <to>
                    <xdr:col>3075</xdr:col>
                    <xdr:colOff>0</xdr:colOff>
                    <xdr:row>852025</xdr:row>
                    <xdr:rowOff>0</xdr:rowOff>
                  </to>
                </anchor>
              </controlPr>
            </control>
          </mc:Choice>
        </mc:AlternateContent>
        <mc:AlternateContent xmlns:mc="http://schemas.openxmlformats.org/markup-compatibility/2006">
          <mc:Choice Requires="x14">
            <control shapeId="60683" r:id="rId211" name="Button 267">
              <controlPr locked="0" defaultSize="0" autoFill="0" autoLine="0" autoPict="0">
                <anchor moveWithCells="1" sizeWithCells="1">
                  <from>
                    <xdr:col>3075</xdr:col>
                    <xdr:colOff>0</xdr:colOff>
                    <xdr:row>917561</xdr:row>
                    <xdr:rowOff>0</xdr:rowOff>
                  </from>
                  <to>
                    <xdr:col>3075</xdr:col>
                    <xdr:colOff>0</xdr:colOff>
                    <xdr:row>917561</xdr:row>
                    <xdr:rowOff>0</xdr:rowOff>
                  </to>
                </anchor>
              </controlPr>
            </control>
          </mc:Choice>
        </mc:AlternateContent>
        <mc:AlternateContent xmlns:mc="http://schemas.openxmlformats.org/markup-compatibility/2006">
          <mc:Choice Requires="x14">
            <control shapeId="60684" r:id="rId212" name="Button 268">
              <controlPr locked="0" defaultSize="0" autoFill="0" autoLine="0" autoPict="0">
                <anchor moveWithCells="1" sizeWithCells="1">
                  <from>
                    <xdr:col>3075</xdr:col>
                    <xdr:colOff>0</xdr:colOff>
                    <xdr:row>983097</xdr:row>
                    <xdr:rowOff>0</xdr:rowOff>
                  </from>
                  <to>
                    <xdr:col>3075</xdr:col>
                    <xdr:colOff>0</xdr:colOff>
                    <xdr:row>983097</xdr:row>
                    <xdr:rowOff>0</xdr:rowOff>
                  </to>
                </anchor>
              </controlPr>
            </control>
          </mc:Choice>
        </mc:AlternateContent>
        <mc:AlternateContent xmlns:mc="http://schemas.openxmlformats.org/markup-compatibility/2006">
          <mc:Choice Requires="x14">
            <control shapeId="60685" r:id="rId213" name="Button 269">
              <controlPr locked="0" defaultSize="0" autoFill="0" autoLine="0" autoPict="0">
                <anchor moveWithCells="1" sizeWithCells="1">
                  <from>
                    <xdr:col>3329</xdr:col>
                    <xdr:colOff>0</xdr:colOff>
                    <xdr:row>56</xdr:row>
                    <xdr:rowOff>0</xdr:rowOff>
                  </from>
                  <to>
                    <xdr:col>3329</xdr:col>
                    <xdr:colOff>0</xdr:colOff>
                    <xdr:row>56</xdr:row>
                    <xdr:rowOff>0</xdr:rowOff>
                  </to>
                </anchor>
              </controlPr>
            </control>
          </mc:Choice>
        </mc:AlternateContent>
        <mc:AlternateContent xmlns:mc="http://schemas.openxmlformats.org/markup-compatibility/2006">
          <mc:Choice Requires="x14">
            <control shapeId="60686" r:id="rId214" name="Button 270">
              <controlPr locked="0" defaultSize="0" autoFill="0" autoLine="0" autoPict="0">
                <anchor moveWithCells="1" sizeWithCells="1">
                  <from>
                    <xdr:col>3331</xdr:col>
                    <xdr:colOff>0</xdr:colOff>
                    <xdr:row>65593</xdr:row>
                    <xdr:rowOff>0</xdr:rowOff>
                  </from>
                  <to>
                    <xdr:col>3331</xdr:col>
                    <xdr:colOff>0</xdr:colOff>
                    <xdr:row>65593</xdr:row>
                    <xdr:rowOff>0</xdr:rowOff>
                  </to>
                </anchor>
              </controlPr>
            </control>
          </mc:Choice>
        </mc:AlternateContent>
        <mc:AlternateContent xmlns:mc="http://schemas.openxmlformats.org/markup-compatibility/2006">
          <mc:Choice Requires="x14">
            <control shapeId="60687" r:id="rId215" name="Button 271">
              <controlPr locked="0" defaultSize="0" autoFill="0" autoLine="0" autoPict="0">
                <anchor moveWithCells="1" sizeWithCells="1">
                  <from>
                    <xdr:col>3331</xdr:col>
                    <xdr:colOff>0</xdr:colOff>
                    <xdr:row>131129</xdr:row>
                    <xdr:rowOff>0</xdr:rowOff>
                  </from>
                  <to>
                    <xdr:col>3331</xdr:col>
                    <xdr:colOff>0</xdr:colOff>
                    <xdr:row>131129</xdr:row>
                    <xdr:rowOff>0</xdr:rowOff>
                  </to>
                </anchor>
              </controlPr>
            </control>
          </mc:Choice>
        </mc:AlternateContent>
        <mc:AlternateContent xmlns:mc="http://schemas.openxmlformats.org/markup-compatibility/2006">
          <mc:Choice Requires="x14">
            <control shapeId="60688" r:id="rId216" name="Button 272">
              <controlPr locked="0" defaultSize="0" autoFill="0" autoLine="0" autoPict="0">
                <anchor moveWithCells="1" sizeWithCells="1">
                  <from>
                    <xdr:col>3331</xdr:col>
                    <xdr:colOff>0</xdr:colOff>
                    <xdr:row>196665</xdr:row>
                    <xdr:rowOff>0</xdr:rowOff>
                  </from>
                  <to>
                    <xdr:col>3331</xdr:col>
                    <xdr:colOff>0</xdr:colOff>
                    <xdr:row>196665</xdr:row>
                    <xdr:rowOff>0</xdr:rowOff>
                  </to>
                </anchor>
              </controlPr>
            </control>
          </mc:Choice>
        </mc:AlternateContent>
        <mc:AlternateContent xmlns:mc="http://schemas.openxmlformats.org/markup-compatibility/2006">
          <mc:Choice Requires="x14">
            <control shapeId="60689" r:id="rId217" name="Button 273">
              <controlPr locked="0" defaultSize="0" autoFill="0" autoLine="0" autoPict="0">
                <anchor moveWithCells="1" sizeWithCells="1">
                  <from>
                    <xdr:col>3331</xdr:col>
                    <xdr:colOff>0</xdr:colOff>
                    <xdr:row>262201</xdr:row>
                    <xdr:rowOff>0</xdr:rowOff>
                  </from>
                  <to>
                    <xdr:col>3331</xdr:col>
                    <xdr:colOff>0</xdr:colOff>
                    <xdr:row>262201</xdr:row>
                    <xdr:rowOff>0</xdr:rowOff>
                  </to>
                </anchor>
              </controlPr>
            </control>
          </mc:Choice>
        </mc:AlternateContent>
        <mc:AlternateContent xmlns:mc="http://schemas.openxmlformats.org/markup-compatibility/2006">
          <mc:Choice Requires="x14">
            <control shapeId="60690" r:id="rId218" name="Button 274">
              <controlPr locked="0" defaultSize="0" autoFill="0" autoLine="0" autoPict="0">
                <anchor moveWithCells="1" sizeWithCells="1">
                  <from>
                    <xdr:col>3331</xdr:col>
                    <xdr:colOff>0</xdr:colOff>
                    <xdr:row>327737</xdr:row>
                    <xdr:rowOff>0</xdr:rowOff>
                  </from>
                  <to>
                    <xdr:col>3331</xdr:col>
                    <xdr:colOff>0</xdr:colOff>
                    <xdr:row>327737</xdr:row>
                    <xdr:rowOff>0</xdr:rowOff>
                  </to>
                </anchor>
              </controlPr>
            </control>
          </mc:Choice>
        </mc:AlternateContent>
        <mc:AlternateContent xmlns:mc="http://schemas.openxmlformats.org/markup-compatibility/2006">
          <mc:Choice Requires="x14">
            <control shapeId="60691" r:id="rId219" name="Button 275">
              <controlPr locked="0" defaultSize="0" autoFill="0" autoLine="0" autoPict="0">
                <anchor moveWithCells="1" sizeWithCells="1">
                  <from>
                    <xdr:col>3331</xdr:col>
                    <xdr:colOff>0</xdr:colOff>
                    <xdr:row>393273</xdr:row>
                    <xdr:rowOff>0</xdr:rowOff>
                  </from>
                  <to>
                    <xdr:col>3331</xdr:col>
                    <xdr:colOff>0</xdr:colOff>
                    <xdr:row>393273</xdr:row>
                    <xdr:rowOff>0</xdr:rowOff>
                  </to>
                </anchor>
              </controlPr>
            </control>
          </mc:Choice>
        </mc:AlternateContent>
        <mc:AlternateContent xmlns:mc="http://schemas.openxmlformats.org/markup-compatibility/2006">
          <mc:Choice Requires="x14">
            <control shapeId="60692" r:id="rId220" name="Button 276">
              <controlPr locked="0" defaultSize="0" autoFill="0" autoLine="0" autoPict="0">
                <anchor moveWithCells="1" sizeWithCells="1">
                  <from>
                    <xdr:col>3331</xdr:col>
                    <xdr:colOff>0</xdr:colOff>
                    <xdr:row>458809</xdr:row>
                    <xdr:rowOff>0</xdr:rowOff>
                  </from>
                  <to>
                    <xdr:col>3331</xdr:col>
                    <xdr:colOff>0</xdr:colOff>
                    <xdr:row>458809</xdr:row>
                    <xdr:rowOff>0</xdr:rowOff>
                  </to>
                </anchor>
              </controlPr>
            </control>
          </mc:Choice>
        </mc:AlternateContent>
        <mc:AlternateContent xmlns:mc="http://schemas.openxmlformats.org/markup-compatibility/2006">
          <mc:Choice Requires="x14">
            <control shapeId="60693" r:id="rId221" name="Button 277">
              <controlPr locked="0" defaultSize="0" autoFill="0" autoLine="0" autoPict="0">
                <anchor moveWithCells="1" sizeWithCells="1">
                  <from>
                    <xdr:col>3331</xdr:col>
                    <xdr:colOff>0</xdr:colOff>
                    <xdr:row>524345</xdr:row>
                    <xdr:rowOff>0</xdr:rowOff>
                  </from>
                  <to>
                    <xdr:col>3331</xdr:col>
                    <xdr:colOff>0</xdr:colOff>
                    <xdr:row>524345</xdr:row>
                    <xdr:rowOff>0</xdr:rowOff>
                  </to>
                </anchor>
              </controlPr>
            </control>
          </mc:Choice>
        </mc:AlternateContent>
        <mc:AlternateContent xmlns:mc="http://schemas.openxmlformats.org/markup-compatibility/2006">
          <mc:Choice Requires="x14">
            <control shapeId="60694" r:id="rId222" name="Button 278">
              <controlPr locked="0" defaultSize="0" autoFill="0" autoLine="0" autoPict="0">
                <anchor moveWithCells="1" sizeWithCells="1">
                  <from>
                    <xdr:col>3331</xdr:col>
                    <xdr:colOff>0</xdr:colOff>
                    <xdr:row>589881</xdr:row>
                    <xdr:rowOff>0</xdr:rowOff>
                  </from>
                  <to>
                    <xdr:col>3331</xdr:col>
                    <xdr:colOff>0</xdr:colOff>
                    <xdr:row>589881</xdr:row>
                    <xdr:rowOff>0</xdr:rowOff>
                  </to>
                </anchor>
              </controlPr>
            </control>
          </mc:Choice>
        </mc:AlternateContent>
        <mc:AlternateContent xmlns:mc="http://schemas.openxmlformats.org/markup-compatibility/2006">
          <mc:Choice Requires="x14">
            <control shapeId="60695" r:id="rId223" name="Button 279">
              <controlPr locked="0" defaultSize="0" autoFill="0" autoLine="0" autoPict="0">
                <anchor moveWithCells="1" sizeWithCells="1">
                  <from>
                    <xdr:col>3331</xdr:col>
                    <xdr:colOff>0</xdr:colOff>
                    <xdr:row>655417</xdr:row>
                    <xdr:rowOff>0</xdr:rowOff>
                  </from>
                  <to>
                    <xdr:col>3331</xdr:col>
                    <xdr:colOff>0</xdr:colOff>
                    <xdr:row>655417</xdr:row>
                    <xdr:rowOff>0</xdr:rowOff>
                  </to>
                </anchor>
              </controlPr>
            </control>
          </mc:Choice>
        </mc:AlternateContent>
        <mc:AlternateContent xmlns:mc="http://schemas.openxmlformats.org/markup-compatibility/2006">
          <mc:Choice Requires="x14">
            <control shapeId="60696" r:id="rId224" name="Button 280">
              <controlPr locked="0" defaultSize="0" autoFill="0" autoLine="0" autoPict="0">
                <anchor moveWithCells="1" sizeWithCells="1">
                  <from>
                    <xdr:col>3331</xdr:col>
                    <xdr:colOff>0</xdr:colOff>
                    <xdr:row>720953</xdr:row>
                    <xdr:rowOff>0</xdr:rowOff>
                  </from>
                  <to>
                    <xdr:col>3331</xdr:col>
                    <xdr:colOff>0</xdr:colOff>
                    <xdr:row>720953</xdr:row>
                    <xdr:rowOff>0</xdr:rowOff>
                  </to>
                </anchor>
              </controlPr>
            </control>
          </mc:Choice>
        </mc:AlternateContent>
        <mc:AlternateContent xmlns:mc="http://schemas.openxmlformats.org/markup-compatibility/2006">
          <mc:Choice Requires="x14">
            <control shapeId="60697" r:id="rId225" name="Button 281">
              <controlPr locked="0" defaultSize="0" autoFill="0" autoLine="0" autoPict="0">
                <anchor moveWithCells="1" sizeWithCells="1">
                  <from>
                    <xdr:col>3331</xdr:col>
                    <xdr:colOff>0</xdr:colOff>
                    <xdr:row>786489</xdr:row>
                    <xdr:rowOff>0</xdr:rowOff>
                  </from>
                  <to>
                    <xdr:col>3331</xdr:col>
                    <xdr:colOff>0</xdr:colOff>
                    <xdr:row>786489</xdr:row>
                    <xdr:rowOff>0</xdr:rowOff>
                  </to>
                </anchor>
              </controlPr>
            </control>
          </mc:Choice>
        </mc:AlternateContent>
        <mc:AlternateContent xmlns:mc="http://schemas.openxmlformats.org/markup-compatibility/2006">
          <mc:Choice Requires="x14">
            <control shapeId="60698" r:id="rId226" name="Button 282">
              <controlPr locked="0" defaultSize="0" autoFill="0" autoLine="0" autoPict="0">
                <anchor moveWithCells="1" sizeWithCells="1">
                  <from>
                    <xdr:col>3331</xdr:col>
                    <xdr:colOff>0</xdr:colOff>
                    <xdr:row>852025</xdr:row>
                    <xdr:rowOff>0</xdr:rowOff>
                  </from>
                  <to>
                    <xdr:col>3331</xdr:col>
                    <xdr:colOff>0</xdr:colOff>
                    <xdr:row>852025</xdr:row>
                    <xdr:rowOff>0</xdr:rowOff>
                  </to>
                </anchor>
              </controlPr>
            </control>
          </mc:Choice>
        </mc:AlternateContent>
        <mc:AlternateContent xmlns:mc="http://schemas.openxmlformats.org/markup-compatibility/2006">
          <mc:Choice Requires="x14">
            <control shapeId="60699" r:id="rId227" name="Button 283">
              <controlPr locked="0" defaultSize="0" autoFill="0" autoLine="0" autoPict="0">
                <anchor moveWithCells="1" sizeWithCells="1">
                  <from>
                    <xdr:col>3331</xdr:col>
                    <xdr:colOff>0</xdr:colOff>
                    <xdr:row>917561</xdr:row>
                    <xdr:rowOff>0</xdr:rowOff>
                  </from>
                  <to>
                    <xdr:col>3331</xdr:col>
                    <xdr:colOff>0</xdr:colOff>
                    <xdr:row>917561</xdr:row>
                    <xdr:rowOff>0</xdr:rowOff>
                  </to>
                </anchor>
              </controlPr>
            </control>
          </mc:Choice>
        </mc:AlternateContent>
        <mc:AlternateContent xmlns:mc="http://schemas.openxmlformats.org/markup-compatibility/2006">
          <mc:Choice Requires="x14">
            <control shapeId="60700" r:id="rId228" name="Button 284">
              <controlPr locked="0" defaultSize="0" autoFill="0" autoLine="0" autoPict="0">
                <anchor moveWithCells="1" sizeWithCells="1">
                  <from>
                    <xdr:col>3331</xdr:col>
                    <xdr:colOff>0</xdr:colOff>
                    <xdr:row>983097</xdr:row>
                    <xdr:rowOff>0</xdr:rowOff>
                  </from>
                  <to>
                    <xdr:col>3331</xdr:col>
                    <xdr:colOff>0</xdr:colOff>
                    <xdr:row>983097</xdr:row>
                    <xdr:rowOff>0</xdr:rowOff>
                  </to>
                </anchor>
              </controlPr>
            </control>
          </mc:Choice>
        </mc:AlternateContent>
        <mc:AlternateContent xmlns:mc="http://schemas.openxmlformats.org/markup-compatibility/2006">
          <mc:Choice Requires="x14">
            <control shapeId="60701" r:id="rId229" name="Button 285">
              <controlPr locked="0" defaultSize="0" autoFill="0" autoLine="0" autoPict="0">
                <anchor moveWithCells="1" sizeWithCells="1">
                  <from>
                    <xdr:col>3585</xdr:col>
                    <xdr:colOff>0</xdr:colOff>
                    <xdr:row>56</xdr:row>
                    <xdr:rowOff>0</xdr:rowOff>
                  </from>
                  <to>
                    <xdr:col>3585</xdr:col>
                    <xdr:colOff>0</xdr:colOff>
                    <xdr:row>56</xdr:row>
                    <xdr:rowOff>0</xdr:rowOff>
                  </to>
                </anchor>
              </controlPr>
            </control>
          </mc:Choice>
        </mc:AlternateContent>
        <mc:AlternateContent xmlns:mc="http://schemas.openxmlformats.org/markup-compatibility/2006">
          <mc:Choice Requires="x14">
            <control shapeId="60702" r:id="rId230" name="Button 286">
              <controlPr locked="0" defaultSize="0" autoFill="0" autoLine="0" autoPict="0">
                <anchor moveWithCells="1" sizeWithCells="1">
                  <from>
                    <xdr:col>3587</xdr:col>
                    <xdr:colOff>0</xdr:colOff>
                    <xdr:row>65593</xdr:row>
                    <xdr:rowOff>0</xdr:rowOff>
                  </from>
                  <to>
                    <xdr:col>3587</xdr:col>
                    <xdr:colOff>0</xdr:colOff>
                    <xdr:row>65593</xdr:row>
                    <xdr:rowOff>0</xdr:rowOff>
                  </to>
                </anchor>
              </controlPr>
            </control>
          </mc:Choice>
        </mc:AlternateContent>
        <mc:AlternateContent xmlns:mc="http://schemas.openxmlformats.org/markup-compatibility/2006">
          <mc:Choice Requires="x14">
            <control shapeId="60703" r:id="rId231" name="Button 287">
              <controlPr locked="0" defaultSize="0" autoFill="0" autoLine="0" autoPict="0">
                <anchor moveWithCells="1" sizeWithCells="1">
                  <from>
                    <xdr:col>3587</xdr:col>
                    <xdr:colOff>0</xdr:colOff>
                    <xdr:row>131129</xdr:row>
                    <xdr:rowOff>0</xdr:rowOff>
                  </from>
                  <to>
                    <xdr:col>3587</xdr:col>
                    <xdr:colOff>0</xdr:colOff>
                    <xdr:row>131129</xdr:row>
                    <xdr:rowOff>0</xdr:rowOff>
                  </to>
                </anchor>
              </controlPr>
            </control>
          </mc:Choice>
        </mc:AlternateContent>
        <mc:AlternateContent xmlns:mc="http://schemas.openxmlformats.org/markup-compatibility/2006">
          <mc:Choice Requires="x14">
            <control shapeId="60704" r:id="rId232" name="Button 288">
              <controlPr locked="0" defaultSize="0" autoFill="0" autoLine="0" autoPict="0">
                <anchor moveWithCells="1" sizeWithCells="1">
                  <from>
                    <xdr:col>3587</xdr:col>
                    <xdr:colOff>0</xdr:colOff>
                    <xdr:row>196665</xdr:row>
                    <xdr:rowOff>0</xdr:rowOff>
                  </from>
                  <to>
                    <xdr:col>3587</xdr:col>
                    <xdr:colOff>0</xdr:colOff>
                    <xdr:row>196665</xdr:row>
                    <xdr:rowOff>0</xdr:rowOff>
                  </to>
                </anchor>
              </controlPr>
            </control>
          </mc:Choice>
        </mc:AlternateContent>
        <mc:AlternateContent xmlns:mc="http://schemas.openxmlformats.org/markup-compatibility/2006">
          <mc:Choice Requires="x14">
            <control shapeId="60705" r:id="rId233" name="Button 289">
              <controlPr locked="0" defaultSize="0" autoFill="0" autoLine="0" autoPict="0">
                <anchor moveWithCells="1" sizeWithCells="1">
                  <from>
                    <xdr:col>3587</xdr:col>
                    <xdr:colOff>0</xdr:colOff>
                    <xdr:row>262201</xdr:row>
                    <xdr:rowOff>0</xdr:rowOff>
                  </from>
                  <to>
                    <xdr:col>3587</xdr:col>
                    <xdr:colOff>0</xdr:colOff>
                    <xdr:row>262201</xdr:row>
                    <xdr:rowOff>0</xdr:rowOff>
                  </to>
                </anchor>
              </controlPr>
            </control>
          </mc:Choice>
        </mc:AlternateContent>
        <mc:AlternateContent xmlns:mc="http://schemas.openxmlformats.org/markup-compatibility/2006">
          <mc:Choice Requires="x14">
            <control shapeId="60706" r:id="rId234" name="Button 290">
              <controlPr locked="0" defaultSize="0" autoFill="0" autoLine="0" autoPict="0">
                <anchor moveWithCells="1" sizeWithCells="1">
                  <from>
                    <xdr:col>3587</xdr:col>
                    <xdr:colOff>0</xdr:colOff>
                    <xdr:row>327737</xdr:row>
                    <xdr:rowOff>0</xdr:rowOff>
                  </from>
                  <to>
                    <xdr:col>3587</xdr:col>
                    <xdr:colOff>0</xdr:colOff>
                    <xdr:row>327737</xdr:row>
                    <xdr:rowOff>0</xdr:rowOff>
                  </to>
                </anchor>
              </controlPr>
            </control>
          </mc:Choice>
        </mc:AlternateContent>
        <mc:AlternateContent xmlns:mc="http://schemas.openxmlformats.org/markup-compatibility/2006">
          <mc:Choice Requires="x14">
            <control shapeId="60707" r:id="rId235" name="Button 291">
              <controlPr locked="0" defaultSize="0" autoFill="0" autoLine="0" autoPict="0">
                <anchor moveWithCells="1" sizeWithCells="1">
                  <from>
                    <xdr:col>3587</xdr:col>
                    <xdr:colOff>0</xdr:colOff>
                    <xdr:row>393273</xdr:row>
                    <xdr:rowOff>0</xdr:rowOff>
                  </from>
                  <to>
                    <xdr:col>3587</xdr:col>
                    <xdr:colOff>0</xdr:colOff>
                    <xdr:row>393273</xdr:row>
                    <xdr:rowOff>0</xdr:rowOff>
                  </to>
                </anchor>
              </controlPr>
            </control>
          </mc:Choice>
        </mc:AlternateContent>
        <mc:AlternateContent xmlns:mc="http://schemas.openxmlformats.org/markup-compatibility/2006">
          <mc:Choice Requires="x14">
            <control shapeId="60708" r:id="rId236" name="Button 292">
              <controlPr locked="0" defaultSize="0" autoFill="0" autoLine="0" autoPict="0">
                <anchor moveWithCells="1" sizeWithCells="1">
                  <from>
                    <xdr:col>3587</xdr:col>
                    <xdr:colOff>0</xdr:colOff>
                    <xdr:row>458809</xdr:row>
                    <xdr:rowOff>0</xdr:rowOff>
                  </from>
                  <to>
                    <xdr:col>3587</xdr:col>
                    <xdr:colOff>0</xdr:colOff>
                    <xdr:row>458809</xdr:row>
                    <xdr:rowOff>0</xdr:rowOff>
                  </to>
                </anchor>
              </controlPr>
            </control>
          </mc:Choice>
        </mc:AlternateContent>
        <mc:AlternateContent xmlns:mc="http://schemas.openxmlformats.org/markup-compatibility/2006">
          <mc:Choice Requires="x14">
            <control shapeId="60709" r:id="rId237" name="Button 293">
              <controlPr locked="0" defaultSize="0" autoFill="0" autoLine="0" autoPict="0">
                <anchor moveWithCells="1" sizeWithCells="1">
                  <from>
                    <xdr:col>3587</xdr:col>
                    <xdr:colOff>0</xdr:colOff>
                    <xdr:row>524345</xdr:row>
                    <xdr:rowOff>0</xdr:rowOff>
                  </from>
                  <to>
                    <xdr:col>3587</xdr:col>
                    <xdr:colOff>0</xdr:colOff>
                    <xdr:row>524345</xdr:row>
                    <xdr:rowOff>0</xdr:rowOff>
                  </to>
                </anchor>
              </controlPr>
            </control>
          </mc:Choice>
        </mc:AlternateContent>
        <mc:AlternateContent xmlns:mc="http://schemas.openxmlformats.org/markup-compatibility/2006">
          <mc:Choice Requires="x14">
            <control shapeId="60710" r:id="rId238" name="Button 294">
              <controlPr locked="0" defaultSize="0" autoFill="0" autoLine="0" autoPict="0">
                <anchor moveWithCells="1" sizeWithCells="1">
                  <from>
                    <xdr:col>3587</xdr:col>
                    <xdr:colOff>0</xdr:colOff>
                    <xdr:row>589881</xdr:row>
                    <xdr:rowOff>0</xdr:rowOff>
                  </from>
                  <to>
                    <xdr:col>3587</xdr:col>
                    <xdr:colOff>0</xdr:colOff>
                    <xdr:row>589881</xdr:row>
                    <xdr:rowOff>0</xdr:rowOff>
                  </to>
                </anchor>
              </controlPr>
            </control>
          </mc:Choice>
        </mc:AlternateContent>
        <mc:AlternateContent xmlns:mc="http://schemas.openxmlformats.org/markup-compatibility/2006">
          <mc:Choice Requires="x14">
            <control shapeId="60711" r:id="rId239" name="Button 295">
              <controlPr locked="0" defaultSize="0" autoFill="0" autoLine="0" autoPict="0">
                <anchor moveWithCells="1" sizeWithCells="1">
                  <from>
                    <xdr:col>3587</xdr:col>
                    <xdr:colOff>0</xdr:colOff>
                    <xdr:row>655417</xdr:row>
                    <xdr:rowOff>0</xdr:rowOff>
                  </from>
                  <to>
                    <xdr:col>3587</xdr:col>
                    <xdr:colOff>0</xdr:colOff>
                    <xdr:row>655417</xdr:row>
                    <xdr:rowOff>0</xdr:rowOff>
                  </to>
                </anchor>
              </controlPr>
            </control>
          </mc:Choice>
        </mc:AlternateContent>
        <mc:AlternateContent xmlns:mc="http://schemas.openxmlformats.org/markup-compatibility/2006">
          <mc:Choice Requires="x14">
            <control shapeId="60712" r:id="rId240" name="Button 296">
              <controlPr locked="0" defaultSize="0" autoFill="0" autoLine="0" autoPict="0">
                <anchor moveWithCells="1" sizeWithCells="1">
                  <from>
                    <xdr:col>3587</xdr:col>
                    <xdr:colOff>0</xdr:colOff>
                    <xdr:row>720953</xdr:row>
                    <xdr:rowOff>0</xdr:rowOff>
                  </from>
                  <to>
                    <xdr:col>3587</xdr:col>
                    <xdr:colOff>0</xdr:colOff>
                    <xdr:row>720953</xdr:row>
                    <xdr:rowOff>0</xdr:rowOff>
                  </to>
                </anchor>
              </controlPr>
            </control>
          </mc:Choice>
        </mc:AlternateContent>
        <mc:AlternateContent xmlns:mc="http://schemas.openxmlformats.org/markup-compatibility/2006">
          <mc:Choice Requires="x14">
            <control shapeId="60713" r:id="rId241" name="Button 297">
              <controlPr locked="0" defaultSize="0" autoFill="0" autoLine="0" autoPict="0">
                <anchor moveWithCells="1" sizeWithCells="1">
                  <from>
                    <xdr:col>3587</xdr:col>
                    <xdr:colOff>0</xdr:colOff>
                    <xdr:row>786489</xdr:row>
                    <xdr:rowOff>0</xdr:rowOff>
                  </from>
                  <to>
                    <xdr:col>3587</xdr:col>
                    <xdr:colOff>0</xdr:colOff>
                    <xdr:row>786489</xdr:row>
                    <xdr:rowOff>0</xdr:rowOff>
                  </to>
                </anchor>
              </controlPr>
            </control>
          </mc:Choice>
        </mc:AlternateContent>
        <mc:AlternateContent xmlns:mc="http://schemas.openxmlformats.org/markup-compatibility/2006">
          <mc:Choice Requires="x14">
            <control shapeId="60714" r:id="rId242" name="Button 298">
              <controlPr locked="0" defaultSize="0" autoFill="0" autoLine="0" autoPict="0">
                <anchor moveWithCells="1" sizeWithCells="1">
                  <from>
                    <xdr:col>3587</xdr:col>
                    <xdr:colOff>0</xdr:colOff>
                    <xdr:row>852025</xdr:row>
                    <xdr:rowOff>0</xdr:rowOff>
                  </from>
                  <to>
                    <xdr:col>3587</xdr:col>
                    <xdr:colOff>0</xdr:colOff>
                    <xdr:row>852025</xdr:row>
                    <xdr:rowOff>0</xdr:rowOff>
                  </to>
                </anchor>
              </controlPr>
            </control>
          </mc:Choice>
        </mc:AlternateContent>
        <mc:AlternateContent xmlns:mc="http://schemas.openxmlformats.org/markup-compatibility/2006">
          <mc:Choice Requires="x14">
            <control shapeId="60715" r:id="rId243" name="Button 299">
              <controlPr locked="0" defaultSize="0" autoFill="0" autoLine="0" autoPict="0">
                <anchor moveWithCells="1" sizeWithCells="1">
                  <from>
                    <xdr:col>3587</xdr:col>
                    <xdr:colOff>0</xdr:colOff>
                    <xdr:row>917561</xdr:row>
                    <xdr:rowOff>0</xdr:rowOff>
                  </from>
                  <to>
                    <xdr:col>3587</xdr:col>
                    <xdr:colOff>0</xdr:colOff>
                    <xdr:row>917561</xdr:row>
                    <xdr:rowOff>0</xdr:rowOff>
                  </to>
                </anchor>
              </controlPr>
            </control>
          </mc:Choice>
        </mc:AlternateContent>
        <mc:AlternateContent xmlns:mc="http://schemas.openxmlformats.org/markup-compatibility/2006">
          <mc:Choice Requires="x14">
            <control shapeId="60716" r:id="rId244" name="Button 300">
              <controlPr locked="0" defaultSize="0" autoFill="0" autoLine="0" autoPict="0">
                <anchor moveWithCells="1" sizeWithCells="1">
                  <from>
                    <xdr:col>3587</xdr:col>
                    <xdr:colOff>0</xdr:colOff>
                    <xdr:row>983097</xdr:row>
                    <xdr:rowOff>0</xdr:rowOff>
                  </from>
                  <to>
                    <xdr:col>3587</xdr:col>
                    <xdr:colOff>0</xdr:colOff>
                    <xdr:row>983097</xdr:row>
                    <xdr:rowOff>0</xdr:rowOff>
                  </to>
                </anchor>
              </controlPr>
            </control>
          </mc:Choice>
        </mc:AlternateContent>
        <mc:AlternateContent xmlns:mc="http://schemas.openxmlformats.org/markup-compatibility/2006">
          <mc:Choice Requires="x14">
            <control shapeId="60717" r:id="rId245" name="Button 301">
              <controlPr locked="0" defaultSize="0" autoFill="0" autoLine="0" autoPict="0">
                <anchor moveWithCells="1" sizeWithCells="1">
                  <from>
                    <xdr:col>3841</xdr:col>
                    <xdr:colOff>0</xdr:colOff>
                    <xdr:row>56</xdr:row>
                    <xdr:rowOff>0</xdr:rowOff>
                  </from>
                  <to>
                    <xdr:col>3841</xdr:col>
                    <xdr:colOff>0</xdr:colOff>
                    <xdr:row>56</xdr:row>
                    <xdr:rowOff>0</xdr:rowOff>
                  </to>
                </anchor>
              </controlPr>
            </control>
          </mc:Choice>
        </mc:AlternateContent>
        <mc:AlternateContent xmlns:mc="http://schemas.openxmlformats.org/markup-compatibility/2006">
          <mc:Choice Requires="x14">
            <control shapeId="60718" r:id="rId246" name="Button 302">
              <controlPr locked="0" defaultSize="0" autoFill="0" autoLine="0" autoPict="0">
                <anchor moveWithCells="1" sizeWithCells="1">
                  <from>
                    <xdr:col>3843</xdr:col>
                    <xdr:colOff>0</xdr:colOff>
                    <xdr:row>65593</xdr:row>
                    <xdr:rowOff>0</xdr:rowOff>
                  </from>
                  <to>
                    <xdr:col>3843</xdr:col>
                    <xdr:colOff>0</xdr:colOff>
                    <xdr:row>65593</xdr:row>
                    <xdr:rowOff>0</xdr:rowOff>
                  </to>
                </anchor>
              </controlPr>
            </control>
          </mc:Choice>
        </mc:AlternateContent>
        <mc:AlternateContent xmlns:mc="http://schemas.openxmlformats.org/markup-compatibility/2006">
          <mc:Choice Requires="x14">
            <control shapeId="60719" r:id="rId247" name="Button 303">
              <controlPr locked="0" defaultSize="0" autoFill="0" autoLine="0" autoPict="0">
                <anchor moveWithCells="1" sizeWithCells="1">
                  <from>
                    <xdr:col>3843</xdr:col>
                    <xdr:colOff>0</xdr:colOff>
                    <xdr:row>131129</xdr:row>
                    <xdr:rowOff>0</xdr:rowOff>
                  </from>
                  <to>
                    <xdr:col>3843</xdr:col>
                    <xdr:colOff>0</xdr:colOff>
                    <xdr:row>131129</xdr:row>
                    <xdr:rowOff>0</xdr:rowOff>
                  </to>
                </anchor>
              </controlPr>
            </control>
          </mc:Choice>
        </mc:AlternateContent>
        <mc:AlternateContent xmlns:mc="http://schemas.openxmlformats.org/markup-compatibility/2006">
          <mc:Choice Requires="x14">
            <control shapeId="60720" r:id="rId248" name="Button 304">
              <controlPr locked="0" defaultSize="0" autoFill="0" autoLine="0" autoPict="0">
                <anchor moveWithCells="1" sizeWithCells="1">
                  <from>
                    <xdr:col>3843</xdr:col>
                    <xdr:colOff>0</xdr:colOff>
                    <xdr:row>196665</xdr:row>
                    <xdr:rowOff>0</xdr:rowOff>
                  </from>
                  <to>
                    <xdr:col>3843</xdr:col>
                    <xdr:colOff>0</xdr:colOff>
                    <xdr:row>196665</xdr:row>
                    <xdr:rowOff>0</xdr:rowOff>
                  </to>
                </anchor>
              </controlPr>
            </control>
          </mc:Choice>
        </mc:AlternateContent>
        <mc:AlternateContent xmlns:mc="http://schemas.openxmlformats.org/markup-compatibility/2006">
          <mc:Choice Requires="x14">
            <control shapeId="60721" r:id="rId249" name="Button 305">
              <controlPr locked="0" defaultSize="0" autoFill="0" autoLine="0" autoPict="0">
                <anchor moveWithCells="1" sizeWithCells="1">
                  <from>
                    <xdr:col>3843</xdr:col>
                    <xdr:colOff>0</xdr:colOff>
                    <xdr:row>262201</xdr:row>
                    <xdr:rowOff>0</xdr:rowOff>
                  </from>
                  <to>
                    <xdr:col>3843</xdr:col>
                    <xdr:colOff>0</xdr:colOff>
                    <xdr:row>262201</xdr:row>
                    <xdr:rowOff>0</xdr:rowOff>
                  </to>
                </anchor>
              </controlPr>
            </control>
          </mc:Choice>
        </mc:AlternateContent>
        <mc:AlternateContent xmlns:mc="http://schemas.openxmlformats.org/markup-compatibility/2006">
          <mc:Choice Requires="x14">
            <control shapeId="60722" r:id="rId250" name="Button 306">
              <controlPr locked="0" defaultSize="0" autoFill="0" autoLine="0" autoPict="0">
                <anchor moveWithCells="1" sizeWithCells="1">
                  <from>
                    <xdr:col>3843</xdr:col>
                    <xdr:colOff>0</xdr:colOff>
                    <xdr:row>327737</xdr:row>
                    <xdr:rowOff>0</xdr:rowOff>
                  </from>
                  <to>
                    <xdr:col>3843</xdr:col>
                    <xdr:colOff>0</xdr:colOff>
                    <xdr:row>327737</xdr:row>
                    <xdr:rowOff>0</xdr:rowOff>
                  </to>
                </anchor>
              </controlPr>
            </control>
          </mc:Choice>
        </mc:AlternateContent>
        <mc:AlternateContent xmlns:mc="http://schemas.openxmlformats.org/markup-compatibility/2006">
          <mc:Choice Requires="x14">
            <control shapeId="60723" r:id="rId251" name="Button 307">
              <controlPr locked="0" defaultSize="0" autoFill="0" autoLine="0" autoPict="0">
                <anchor moveWithCells="1" sizeWithCells="1">
                  <from>
                    <xdr:col>3843</xdr:col>
                    <xdr:colOff>0</xdr:colOff>
                    <xdr:row>393273</xdr:row>
                    <xdr:rowOff>0</xdr:rowOff>
                  </from>
                  <to>
                    <xdr:col>3843</xdr:col>
                    <xdr:colOff>0</xdr:colOff>
                    <xdr:row>393273</xdr:row>
                    <xdr:rowOff>0</xdr:rowOff>
                  </to>
                </anchor>
              </controlPr>
            </control>
          </mc:Choice>
        </mc:AlternateContent>
        <mc:AlternateContent xmlns:mc="http://schemas.openxmlformats.org/markup-compatibility/2006">
          <mc:Choice Requires="x14">
            <control shapeId="60724" r:id="rId252" name="Button 308">
              <controlPr locked="0" defaultSize="0" autoFill="0" autoLine="0" autoPict="0">
                <anchor moveWithCells="1" sizeWithCells="1">
                  <from>
                    <xdr:col>3843</xdr:col>
                    <xdr:colOff>0</xdr:colOff>
                    <xdr:row>458809</xdr:row>
                    <xdr:rowOff>0</xdr:rowOff>
                  </from>
                  <to>
                    <xdr:col>3843</xdr:col>
                    <xdr:colOff>0</xdr:colOff>
                    <xdr:row>458809</xdr:row>
                    <xdr:rowOff>0</xdr:rowOff>
                  </to>
                </anchor>
              </controlPr>
            </control>
          </mc:Choice>
        </mc:AlternateContent>
        <mc:AlternateContent xmlns:mc="http://schemas.openxmlformats.org/markup-compatibility/2006">
          <mc:Choice Requires="x14">
            <control shapeId="60725" r:id="rId253" name="Button 309">
              <controlPr locked="0" defaultSize="0" autoFill="0" autoLine="0" autoPict="0">
                <anchor moveWithCells="1" sizeWithCells="1">
                  <from>
                    <xdr:col>3843</xdr:col>
                    <xdr:colOff>0</xdr:colOff>
                    <xdr:row>524345</xdr:row>
                    <xdr:rowOff>0</xdr:rowOff>
                  </from>
                  <to>
                    <xdr:col>3843</xdr:col>
                    <xdr:colOff>0</xdr:colOff>
                    <xdr:row>524345</xdr:row>
                    <xdr:rowOff>0</xdr:rowOff>
                  </to>
                </anchor>
              </controlPr>
            </control>
          </mc:Choice>
        </mc:AlternateContent>
        <mc:AlternateContent xmlns:mc="http://schemas.openxmlformats.org/markup-compatibility/2006">
          <mc:Choice Requires="x14">
            <control shapeId="60726" r:id="rId254" name="Button 310">
              <controlPr locked="0" defaultSize="0" autoFill="0" autoLine="0" autoPict="0">
                <anchor moveWithCells="1" sizeWithCells="1">
                  <from>
                    <xdr:col>3843</xdr:col>
                    <xdr:colOff>0</xdr:colOff>
                    <xdr:row>589881</xdr:row>
                    <xdr:rowOff>0</xdr:rowOff>
                  </from>
                  <to>
                    <xdr:col>3843</xdr:col>
                    <xdr:colOff>0</xdr:colOff>
                    <xdr:row>589881</xdr:row>
                    <xdr:rowOff>0</xdr:rowOff>
                  </to>
                </anchor>
              </controlPr>
            </control>
          </mc:Choice>
        </mc:AlternateContent>
        <mc:AlternateContent xmlns:mc="http://schemas.openxmlformats.org/markup-compatibility/2006">
          <mc:Choice Requires="x14">
            <control shapeId="60727" r:id="rId255" name="Button 311">
              <controlPr locked="0" defaultSize="0" autoFill="0" autoLine="0" autoPict="0">
                <anchor moveWithCells="1" sizeWithCells="1">
                  <from>
                    <xdr:col>3843</xdr:col>
                    <xdr:colOff>0</xdr:colOff>
                    <xdr:row>655417</xdr:row>
                    <xdr:rowOff>0</xdr:rowOff>
                  </from>
                  <to>
                    <xdr:col>3843</xdr:col>
                    <xdr:colOff>0</xdr:colOff>
                    <xdr:row>655417</xdr:row>
                    <xdr:rowOff>0</xdr:rowOff>
                  </to>
                </anchor>
              </controlPr>
            </control>
          </mc:Choice>
        </mc:AlternateContent>
        <mc:AlternateContent xmlns:mc="http://schemas.openxmlformats.org/markup-compatibility/2006">
          <mc:Choice Requires="x14">
            <control shapeId="60728" r:id="rId256" name="Button 312">
              <controlPr locked="0" defaultSize="0" autoFill="0" autoLine="0" autoPict="0">
                <anchor moveWithCells="1" sizeWithCells="1">
                  <from>
                    <xdr:col>3843</xdr:col>
                    <xdr:colOff>0</xdr:colOff>
                    <xdr:row>720953</xdr:row>
                    <xdr:rowOff>0</xdr:rowOff>
                  </from>
                  <to>
                    <xdr:col>3843</xdr:col>
                    <xdr:colOff>0</xdr:colOff>
                    <xdr:row>720953</xdr:row>
                    <xdr:rowOff>0</xdr:rowOff>
                  </to>
                </anchor>
              </controlPr>
            </control>
          </mc:Choice>
        </mc:AlternateContent>
        <mc:AlternateContent xmlns:mc="http://schemas.openxmlformats.org/markup-compatibility/2006">
          <mc:Choice Requires="x14">
            <control shapeId="60729" r:id="rId257" name="Button 313">
              <controlPr locked="0" defaultSize="0" autoFill="0" autoLine="0" autoPict="0">
                <anchor moveWithCells="1" sizeWithCells="1">
                  <from>
                    <xdr:col>3843</xdr:col>
                    <xdr:colOff>0</xdr:colOff>
                    <xdr:row>786489</xdr:row>
                    <xdr:rowOff>0</xdr:rowOff>
                  </from>
                  <to>
                    <xdr:col>3843</xdr:col>
                    <xdr:colOff>0</xdr:colOff>
                    <xdr:row>786489</xdr:row>
                    <xdr:rowOff>0</xdr:rowOff>
                  </to>
                </anchor>
              </controlPr>
            </control>
          </mc:Choice>
        </mc:AlternateContent>
        <mc:AlternateContent xmlns:mc="http://schemas.openxmlformats.org/markup-compatibility/2006">
          <mc:Choice Requires="x14">
            <control shapeId="60730" r:id="rId258" name="Button 314">
              <controlPr locked="0" defaultSize="0" autoFill="0" autoLine="0" autoPict="0">
                <anchor moveWithCells="1" sizeWithCells="1">
                  <from>
                    <xdr:col>3843</xdr:col>
                    <xdr:colOff>0</xdr:colOff>
                    <xdr:row>852025</xdr:row>
                    <xdr:rowOff>0</xdr:rowOff>
                  </from>
                  <to>
                    <xdr:col>3843</xdr:col>
                    <xdr:colOff>0</xdr:colOff>
                    <xdr:row>852025</xdr:row>
                    <xdr:rowOff>0</xdr:rowOff>
                  </to>
                </anchor>
              </controlPr>
            </control>
          </mc:Choice>
        </mc:AlternateContent>
        <mc:AlternateContent xmlns:mc="http://schemas.openxmlformats.org/markup-compatibility/2006">
          <mc:Choice Requires="x14">
            <control shapeId="60731" r:id="rId259" name="Button 315">
              <controlPr locked="0" defaultSize="0" autoFill="0" autoLine="0" autoPict="0">
                <anchor moveWithCells="1" sizeWithCells="1">
                  <from>
                    <xdr:col>3843</xdr:col>
                    <xdr:colOff>0</xdr:colOff>
                    <xdr:row>917561</xdr:row>
                    <xdr:rowOff>0</xdr:rowOff>
                  </from>
                  <to>
                    <xdr:col>3843</xdr:col>
                    <xdr:colOff>0</xdr:colOff>
                    <xdr:row>917561</xdr:row>
                    <xdr:rowOff>0</xdr:rowOff>
                  </to>
                </anchor>
              </controlPr>
            </control>
          </mc:Choice>
        </mc:AlternateContent>
        <mc:AlternateContent xmlns:mc="http://schemas.openxmlformats.org/markup-compatibility/2006">
          <mc:Choice Requires="x14">
            <control shapeId="60732" r:id="rId260" name="Button 316">
              <controlPr locked="0" defaultSize="0" autoFill="0" autoLine="0" autoPict="0">
                <anchor moveWithCells="1" sizeWithCells="1">
                  <from>
                    <xdr:col>3843</xdr:col>
                    <xdr:colOff>0</xdr:colOff>
                    <xdr:row>983097</xdr:row>
                    <xdr:rowOff>0</xdr:rowOff>
                  </from>
                  <to>
                    <xdr:col>3843</xdr:col>
                    <xdr:colOff>0</xdr:colOff>
                    <xdr:row>983097</xdr:row>
                    <xdr:rowOff>0</xdr:rowOff>
                  </to>
                </anchor>
              </controlPr>
            </control>
          </mc:Choice>
        </mc:AlternateContent>
        <mc:AlternateContent xmlns:mc="http://schemas.openxmlformats.org/markup-compatibility/2006">
          <mc:Choice Requires="x14">
            <control shapeId="60733" r:id="rId261" name="Button 317">
              <controlPr locked="0" defaultSize="0" autoFill="0" autoLine="0" autoPict="0">
                <anchor moveWithCells="1" sizeWithCells="1">
                  <from>
                    <xdr:col>4097</xdr:col>
                    <xdr:colOff>0</xdr:colOff>
                    <xdr:row>56</xdr:row>
                    <xdr:rowOff>0</xdr:rowOff>
                  </from>
                  <to>
                    <xdr:col>4097</xdr:col>
                    <xdr:colOff>0</xdr:colOff>
                    <xdr:row>56</xdr:row>
                    <xdr:rowOff>0</xdr:rowOff>
                  </to>
                </anchor>
              </controlPr>
            </control>
          </mc:Choice>
        </mc:AlternateContent>
        <mc:AlternateContent xmlns:mc="http://schemas.openxmlformats.org/markup-compatibility/2006">
          <mc:Choice Requires="x14">
            <control shapeId="60734" r:id="rId262" name="Button 318">
              <controlPr locked="0" defaultSize="0" autoFill="0" autoLine="0" autoPict="0">
                <anchor moveWithCells="1" sizeWithCells="1">
                  <from>
                    <xdr:col>4099</xdr:col>
                    <xdr:colOff>0</xdr:colOff>
                    <xdr:row>65593</xdr:row>
                    <xdr:rowOff>0</xdr:rowOff>
                  </from>
                  <to>
                    <xdr:col>4099</xdr:col>
                    <xdr:colOff>0</xdr:colOff>
                    <xdr:row>65593</xdr:row>
                    <xdr:rowOff>0</xdr:rowOff>
                  </to>
                </anchor>
              </controlPr>
            </control>
          </mc:Choice>
        </mc:AlternateContent>
        <mc:AlternateContent xmlns:mc="http://schemas.openxmlformats.org/markup-compatibility/2006">
          <mc:Choice Requires="x14">
            <control shapeId="60735" r:id="rId263" name="Button 319">
              <controlPr locked="0" defaultSize="0" autoFill="0" autoLine="0" autoPict="0">
                <anchor moveWithCells="1" sizeWithCells="1">
                  <from>
                    <xdr:col>4099</xdr:col>
                    <xdr:colOff>0</xdr:colOff>
                    <xdr:row>131129</xdr:row>
                    <xdr:rowOff>0</xdr:rowOff>
                  </from>
                  <to>
                    <xdr:col>4099</xdr:col>
                    <xdr:colOff>0</xdr:colOff>
                    <xdr:row>131129</xdr:row>
                    <xdr:rowOff>0</xdr:rowOff>
                  </to>
                </anchor>
              </controlPr>
            </control>
          </mc:Choice>
        </mc:AlternateContent>
        <mc:AlternateContent xmlns:mc="http://schemas.openxmlformats.org/markup-compatibility/2006">
          <mc:Choice Requires="x14">
            <control shapeId="60736" r:id="rId264" name="Button 320">
              <controlPr locked="0" defaultSize="0" autoFill="0" autoLine="0" autoPict="0">
                <anchor moveWithCells="1" sizeWithCells="1">
                  <from>
                    <xdr:col>4099</xdr:col>
                    <xdr:colOff>0</xdr:colOff>
                    <xdr:row>196665</xdr:row>
                    <xdr:rowOff>0</xdr:rowOff>
                  </from>
                  <to>
                    <xdr:col>4099</xdr:col>
                    <xdr:colOff>0</xdr:colOff>
                    <xdr:row>196665</xdr:row>
                    <xdr:rowOff>0</xdr:rowOff>
                  </to>
                </anchor>
              </controlPr>
            </control>
          </mc:Choice>
        </mc:AlternateContent>
        <mc:AlternateContent xmlns:mc="http://schemas.openxmlformats.org/markup-compatibility/2006">
          <mc:Choice Requires="x14">
            <control shapeId="60737" r:id="rId265" name="Button 321">
              <controlPr locked="0" defaultSize="0" autoFill="0" autoLine="0" autoPict="0">
                <anchor moveWithCells="1" sizeWithCells="1">
                  <from>
                    <xdr:col>4099</xdr:col>
                    <xdr:colOff>0</xdr:colOff>
                    <xdr:row>262201</xdr:row>
                    <xdr:rowOff>0</xdr:rowOff>
                  </from>
                  <to>
                    <xdr:col>4099</xdr:col>
                    <xdr:colOff>0</xdr:colOff>
                    <xdr:row>262201</xdr:row>
                    <xdr:rowOff>0</xdr:rowOff>
                  </to>
                </anchor>
              </controlPr>
            </control>
          </mc:Choice>
        </mc:AlternateContent>
        <mc:AlternateContent xmlns:mc="http://schemas.openxmlformats.org/markup-compatibility/2006">
          <mc:Choice Requires="x14">
            <control shapeId="60738" r:id="rId266" name="Button 322">
              <controlPr locked="0" defaultSize="0" autoFill="0" autoLine="0" autoPict="0">
                <anchor moveWithCells="1" sizeWithCells="1">
                  <from>
                    <xdr:col>4099</xdr:col>
                    <xdr:colOff>0</xdr:colOff>
                    <xdr:row>327737</xdr:row>
                    <xdr:rowOff>0</xdr:rowOff>
                  </from>
                  <to>
                    <xdr:col>4099</xdr:col>
                    <xdr:colOff>0</xdr:colOff>
                    <xdr:row>327737</xdr:row>
                    <xdr:rowOff>0</xdr:rowOff>
                  </to>
                </anchor>
              </controlPr>
            </control>
          </mc:Choice>
        </mc:AlternateContent>
        <mc:AlternateContent xmlns:mc="http://schemas.openxmlformats.org/markup-compatibility/2006">
          <mc:Choice Requires="x14">
            <control shapeId="60739" r:id="rId267" name="Button 323">
              <controlPr locked="0" defaultSize="0" autoFill="0" autoLine="0" autoPict="0">
                <anchor moveWithCells="1" sizeWithCells="1">
                  <from>
                    <xdr:col>4099</xdr:col>
                    <xdr:colOff>0</xdr:colOff>
                    <xdr:row>393273</xdr:row>
                    <xdr:rowOff>0</xdr:rowOff>
                  </from>
                  <to>
                    <xdr:col>4099</xdr:col>
                    <xdr:colOff>0</xdr:colOff>
                    <xdr:row>393273</xdr:row>
                    <xdr:rowOff>0</xdr:rowOff>
                  </to>
                </anchor>
              </controlPr>
            </control>
          </mc:Choice>
        </mc:AlternateContent>
        <mc:AlternateContent xmlns:mc="http://schemas.openxmlformats.org/markup-compatibility/2006">
          <mc:Choice Requires="x14">
            <control shapeId="60740" r:id="rId268" name="Button 324">
              <controlPr locked="0" defaultSize="0" autoFill="0" autoLine="0" autoPict="0">
                <anchor moveWithCells="1" sizeWithCells="1">
                  <from>
                    <xdr:col>4099</xdr:col>
                    <xdr:colOff>0</xdr:colOff>
                    <xdr:row>458809</xdr:row>
                    <xdr:rowOff>0</xdr:rowOff>
                  </from>
                  <to>
                    <xdr:col>4099</xdr:col>
                    <xdr:colOff>0</xdr:colOff>
                    <xdr:row>458809</xdr:row>
                    <xdr:rowOff>0</xdr:rowOff>
                  </to>
                </anchor>
              </controlPr>
            </control>
          </mc:Choice>
        </mc:AlternateContent>
        <mc:AlternateContent xmlns:mc="http://schemas.openxmlformats.org/markup-compatibility/2006">
          <mc:Choice Requires="x14">
            <control shapeId="60741" r:id="rId269" name="Button 325">
              <controlPr locked="0" defaultSize="0" autoFill="0" autoLine="0" autoPict="0">
                <anchor moveWithCells="1" sizeWithCells="1">
                  <from>
                    <xdr:col>4099</xdr:col>
                    <xdr:colOff>0</xdr:colOff>
                    <xdr:row>524345</xdr:row>
                    <xdr:rowOff>0</xdr:rowOff>
                  </from>
                  <to>
                    <xdr:col>4099</xdr:col>
                    <xdr:colOff>0</xdr:colOff>
                    <xdr:row>524345</xdr:row>
                    <xdr:rowOff>0</xdr:rowOff>
                  </to>
                </anchor>
              </controlPr>
            </control>
          </mc:Choice>
        </mc:AlternateContent>
        <mc:AlternateContent xmlns:mc="http://schemas.openxmlformats.org/markup-compatibility/2006">
          <mc:Choice Requires="x14">
            <control shapeId="60742" r:id="rId270" name="Button 326">
              <controlPr locked="0" defaultSize="0" autoFill="0" autoLine="0" autoPict="0">
                <anchor moveWithCells="1" sizeWithCells="1">
                  <from>
                    <xdr:col>4099</xdr:col>
                    <xdr:colOff>0</xdr:colOff>
                    <xdr:row>589881</xdr:row>
                    <xdr:rowOff>0</xdr:rowOff>
                  </from>
                  <to>
                    <xdr:col>4099</xdr:col>
                    <xdr:colOff>0</xdr:colOff>
                    <xdr:row>589881</xdr:row>
                    <xdr:rowOff>0</xdr:rowOff>
                  </to>
                </anchor>
              </controlPr>
            </control>
          </mc:Choice>
        </mc:AlternateContent>
        <mc:AlternateContent xmlns:mc="http://schemas.openxmlformats.org/markup-compatibility/2006">
          <mc:Choice Requires="x14">
            <control shapeId="60743" r:id="rId271" name="Button 327">
              <controlPr locked="0" defaultSize="0" autoFill="0" autoLine="0" autoPict="0">
                <anchor moveWithCells="1" sizeWithCells="1">
                  <from>
                    <xdr:col>4099</xdr:col>
                    <xdr:colOff>0</xdr:colOff>
                    <xdr:row>655417</xdr:row>
                    <xdr:rowOff>0</xdr:rowOff>
                  </from>
                  <to>
                    <xdr:col>4099</xdr:col>
                    <xdr:colOff>0</xdr:colOff>
                    <xdr:row>655417</xdr:row>
                    <xdr:rowOff>0</xdr:rowOff>
                  </to>
                </anchor>
              </controlPr>
            </control>
          </mc:Choice>
        </mc:AlternateContent>
        <mc:AlternateContent xmlns:mc="http://schemas.openxmlformats.org/markup-compatibility/2006">
          <mc:Choice Requires="x14">
            <control shapeId="60744" r:id="rId272" name="Button 328">
              <controlPr locked="0" defaultSize="0" autoFill="0" autoLine="0" autoPict="0">
                <anchor moveWithCells="1" sizeWithCells="1">
                  <from>
                    <xdr:col>4099</xdr:col>
                    <xdr:colOff>0</xdr:colOff>
                    <xdr:row>720953</xdr:row>
                    <xdr:rowOff>0</xdr:rowOff>
                  </from>
                  <to>
                    <xdr:col>4099</xdr:col>
                    <xdr:colOff>0</xdr:colOff>
                    <xdr:row>720953</xdr:row>
                    <xdr:rowOff>0</xdr:rowOff>
                  </to>
                </anchor>
              </controlPr>
            </control>
          </mc:Choice>
        </mc:AlternateContent>
        <mc:AlternateContent xmlns:mc="http://schemas.openxmlformats.org/markup-compatibility/2006">
          <mc:Choice Requires="x14">
            <control shapeId="60745" r:id="rId273" name="Button 329">
              <controlPr locked="0" defaultSize="0" autoFill="0" autoLine="0" autoPict="0">
                <anchor moveWithCells="1" sizeWithCells="1">
                  <from>
                    <xdr:col>4099</xdr:col>
                    <xdr:colOff>0</xdr:colOff>
                    <xdr:row>786489</xdr:row>
                    <xdr:rowOff>0</xdr:rowOff>
                  </from>
                  <to>
                    <xdr:col>4099</xdr:col>
                    <xdr:colOff>0</xdr:colOff>
                    <xdr:row>786489</xdr:row>
                    <xdr:rowOff>0</xdr:rowOff>
                  </to>
                </anchor>
              </controlPr>
            </control>
          </mc:Choice>
        </mc:AlternateContent>
        <mc:AlternateContent xmlns:mc="http://schemas.openxmlformats.org/markup-compatibility/2006">
          <mc:Choice Requires="x14">
            <control shapeId="60746" r:id="rId274" name="Button 330">
              <controlPr locked="0" defaultSize="0" autoFill="0" autoLine="0" autoPict="0">
                <anchor moveWithCells="1" sizeWithCells="1">
                  <from>
                    <xdr:col>4099</xdr:col>
                    <xdr:colOff>0</xdr:colOff>
                    <xdr:row>852025</xdr:row>
                    <xdr:rowOff>0</xdr:rowOff>
                  </from>
                  <to>
                    <xdr:col>4099</xdr:col>
                    <xdr:colOff>0</xdr:colOff>
                    <xdr:row>852025</xdr:row>
                    <xdr:rowOff>0</xdr:rowOff>
                  </to>
                </anchor>
              </controlPr>
            </control>
          </mc:Choice>
        </mc:AlternateContent>
        <mc:AlternateContent xmlns:mc="http://schemas.openxmlformats.org/markup-compatibility/2006">
          <mc:Choice Requires="x14">
            <control shapeId="60747" r:id="rId275" name="Button 331">
              <controlPr locked="0" defaultSize="0" autoFill="0" autoLine="0" autoPict="0">
                <anchor moveWithCells="1" sizeWithCells="1">
                  <from>
                    <xdr:col>4099</xdr:col>
                    <xdr:colOff>0</xdr:colOff>
                    <xdr:row>917561</xdr:row>
                    <xdr:rowOff>0</xdr:rowOff>
                  </from>
                  <to>
                    <xdr:col>4099</xdr:col>
                    <xdr:colOff>0</xdr:colOff>
                    <xdr:row>917561</xdr:row>
                    <xdr:rowOff>0</xdr:rowOff>
                  </to>
                </anchor>
              </controlPr>
            </control>
          </mc:Choice>
        </mc:AlternateContent>
        <mc:AlternateContent xmlns:mc="http://schemas.openxmlformats.org/markup-compatibility/2006">
          <mc:Choice Requires="x14">
            <control shapeId="60748" r:id="rId276" name="Button 332">
              <controlPr locked="0" defaultSize="0" autoFill="0" autoLine="0" autoPict="0">
                <anchor moveWithCells="1" sizeWithCells="1">
                  <from>
                    <xdr:col>4099</xdr:col>
                    <xdr:colOff>0</xdr:colOff>
                    <xdr:row>983097</xdr:row>
                    <xdr:rowOff>0</xdr:rowOff>
                  </from>
                  <to>
                    <xdr:col>4099</xdr:col>
                    <xdr:colOff>0</xdr:colOff>
                    <xdr:row>983097</xdr:row>
                    <xdr:rowOff>0</xdr:rowOff>
                  </to>
                </anchor>
              </controlPr>
            </control>
          </mc:Choice>
        </mc:AlternateContent>
        <mc:AlternateContent xmlns:mc="http://schemas.openxmlformats.org/markup-compatibility/2006">
          <mc:Choice Requires="x14">
            <control shapeId="60749" r:id="rId277" name="Button 333">
              <controlPr locked="0" defaultSize="0" autoFill="0" autoLine="0" autoPict="0">
                <anchor moveWithCells="1" sizeWithCells="1">
                  <from>
                    <xdr:col>4353</xdr:col>
                    <xdr:colOff>0</xdr:colOff>
                    <xdr:row>56</xdr:row>
                    <xdr:rowOff>0</xdr:rowOff>
                  </from>
                  <to>
                    <xdr:col>4353</xdr:col>
                    <xdr:colOff>0</xdr:colOff>
                    <xdr:row>56</xdr:row>
                    <xdr:rowOff>0</xdr:rowOff>
                  </to>
                </anchor>
              </controlPr>
            </control>
          </mc:Choice>
        </mc:AlternateContent>
        <mc:AlternateContent xmlns:mc="http://schemas.openxmlformats.org/markup-compatibility/2006">
          <mc:Choice Requires="x14">
            <control shapeId="60750" r:id="rId278" name="Button 334">
              <controlPr locked="0" defaultSize="0" autoFill="0" autoLine="0" autoPict="0">
                <anchor moveWithCells="1" sizeWithCells="1">
                  <from>
                    <xdr:col>4355</xdr:col>
                    <xdr:colOff>0</xdr:colOff>
                    <xdr:row>65593</xdr:row>
                    <xdr:rowOff>0</xdr:rowOff>
                  </from>
                  <to>
                    <xdr:col>4355</xdr:col>
                    <xdr:colOff>0</xdr:colOff>
                    <xdr:row>65593</xdr:row>
                    <xdr:rowOff>0</xdr:rowOff>
                  </to>
                </anchor>
              </controlPr>
            </control>
          </mc:Choice>
        </mc:AlternateContent>
        <mc:AlternateContent xmlns:mc="http://schemas.openxmlformats.org/markup-compatibility/2006">
          <mc:Choice Requires="x14">
            <control shapeId="60751" r:id="rId279" name="Button 335">
              <controlPr locked="0" defaultSize="0" autoFill="0" autoLine="0" autoPict="0">
                <anchor moveWithCells="1" sizeWithCells="1">
                  <from>
                    <xdr:col>4355</xdr:col>
                    <xdr:colOff>0</xdr:colOff>
                    <xdr:row>131129</xdr:row>
                    <xdr:rowOff>0</xdr:rowOff>
                  </from>
                  <to>
                    <xdr:col>4355</xdr:col>
                    <xdr:colOff>0</xdr:colOff>
                    <xdr:row>131129</xdr:row>
                    <xdr:rowOff>0</xdr:rowOff>
                  </to>
                </anchor>
              </controlPr>
            </control>
          </mc:Choice>
        </mc:AlternateContent>
        <mc:AlternateContent xmlns:mc="http://schemas.openxmlformats.org/markup-compatibility/2006">
          <mc:Choice Requires="x14">
            <control shapeId="60752" r:id="rId280" name="Button 336">
              <controlPr locked="0" defaultSize="0" autoFill="0" autoLine="0" autoPict="0">
                <anchor moveWithCells="1" sizeWithCells="1">
                  <from>
                    <xdr:col>4355</xdr:col>
                    <xdr:colOff>0</xdr:colOff>
                    <xdr:row>196665</xdr:row>
                    <xdr:rowOff>0</xdr:rowOff>
                  </from>
                  <to>
                    <xdr:col>4355</xdr:col>
                    <xdr:colOff>0</xdr:colOff>
                    <xdr:row>196665</xdr:row>
                    <xdr:rowOff>0</xdr:rowOff>
                  </to>
                </anchor>
              </controlPr>
            </control>
          </mc:Choice>
        </mc:AlternateContent>
        <mc:AlternateContent xmlns:mc="http://schemas.openxmlformats.org/markup-compatibility/2006">
          <mc:Choice Requires="x14">
            <control shapeId="60753" r:id="rId281" name="Button 337">
              <controlPr locked="0" defaultSize="0" autoFill="0" autoLine="0" autoPict="0">
                <anchor moveWithCells="1" sizeWithCells="1">
                  <from>
                    <xdr:col>4355</xdr:col>
                    <xdr:colOff>0</xdr:colOff>
                    <xdr:row>262201</xdr:row>
                    <xdr:rowOff>0</xdr:rowOff>
                  </from>
                  <to>
                    <xdr:col>4355</xdr:col>
                    <xdr:colOff>0</xdr:colOff>
                    <xdr:row>262201</xdr:row>
                    <xdr:rowOff>0</xdr:rowOff>
                  </to>
                </anchor>
              </controlPr>
            </control>
          </mc:Choice>
        </mc:AlternateContent>
        <mc:AlternateContent xmlns:mc="http://schemas.openxmlformats.org/markup-compatibility/2006">
          <mc:Choice Requires="x14">
            <control shapeId="60754" r:id="rId282" name="Button 338">
              <controlPr locked="0" defaultSize="0" autoFill="0" autoLine="0" autoPict="0">
                <anchor moveWithCells="1" sizeWithCells="1">
                  <from>
                    <xdr:col>4355</xdr:col>
                    <xdr:colOff>0</xdr:colOff>
                    <xdr:row>327737</xdr:row>
                    <xdr:rowOff>0</xdr:rowOff>
                  </from>
                  <to>
                    <xdr:col>4355</xdr:col>
                    <xdr:colOff>0</xdr:colOff>
                    <xdr:row>327737</xdr:row>
                    <xdr:rowOff>0</xdr:rowOff>
                  </to>
                </anchor>
              </controlPr>
            </control>
          </mc:Choice>
        </mc:AlternateContent>
        <mc:AlternateContent xmlns:mc="http://schemas.openxmlformats.org/markup-compatibility/2006">
          <mc:Choice Requires="x14">
            <control shapeId="60755" r:id="rId283" name="Button 339">
              <controlPr locked="0" defaultSize="0" autoFill="0" autoLine="0" autoPict="0">
                <anchor moveWithCells="1" sizeWithCells="1">
                  <from>
                    <xdr:col>4355</xdr:col>
                    <xdr:colOff>0</xdr:colOff>
                    <xdr:row>393273</xdr:row>
                    <xdr:rowOff>0</xdr:rowOff>
                  </from>
                  <to>
                    <xdr:col>4355</xdr:col>
                    <xdr:colOff>0</xdr:colOff>
                    <xdr:row>393273</xdr:row>
                    <xdr:rowOff>0</xdr:rowOff>
                  </to>
                </anchor>
              </controlPr>
            </control>
          </mc:Choice>
        </mc:AlternateContent>
        <mc:AlternateContent xmlns:mc="http://schemas.openxmlformats.org/markup-compatibility/2006">
          <mc:Choice Requires="x14">
            <control shapeId="60756" r:id="rId284" name="Button 340">
              <controlPr locked="0" defaultSize="0" autoFill="0" autoLine="0" autoPict="0">
                <anchor moveWithCells="1" sizeWithCells="1">
                  <from>
                    <xdr:col>4355</xdr:col>
                    <xdr:colOff>0</xdr:colOff>
                    <xdr:row>458809</xdr:row>
                    <xdr:rowOff>0</xdr:rowOff>
                  </from>
                  <to>
                    <xdr:col>4355</xdr:col>
                    <xdr:colOff>0</xdr:colOff>
                    <xdr:row>458809</xdr:row>
                    <xdr:rowOff>0</xdr:rowOff>
                  </to>
                </anchor>
              </controlPr>
            </control>
          </mc:Choice>
        </mc:AlternateContent>
        <mc:AlternateContent xmlns:mc="http://schemas.openxmlformats.org/markup-compatibility/2006">
          <mc:Choice Requires="x14">
            <control shapeId="60757" r:id="rId285" name="Button 341">
              <controlPr locked="0" defaultSize="0" autoFill="0" autoLine="0" autoPict="0">
                <anchor moveWithCells="1" sizeWithCells="1">
                  <from>
                    <xdr:col>4355</xdr:col>
                    <xdr:colOff>0</xdr:colOff>
                    <xdr:row>524345</xdr:row>
                    <xdr:rowOff>0</xdr:rowOff>
                  </from>
                  <to>
                    <xdr:col>4355</xdr:col>
                    <xdr:colOff>0</xdr:colOff>
                    <xdr:row>524345</xdr:row>
                    <xdr:rowOff>0</xdr:rowOff>
                  </to>
                </anchor>
              </controlPr>
            </control>
          </mc:Choice>
        </mc:AlternateContent>
        <mc:AlternateContent xmlns:mc="http://schemas.openxmlformats.org/markup-compatibility/2006">
          <mc:Choice Requires="x14">
            <control shapeId="60758" r:id="rId286" name="Button 342">
              <controlPr locked="0" defaultSize="0" autoFill="0" autoLine="0" autoPict="0">
                <anchor moveWithCells="1" sizeWithCells="1">
                  <from>
                    <xdr:col>4355</xdr:col>
                    <xdr:colOff>0</xdr:colOff>
                    <xdr:row>589881</xdr:row>
                    <xdr:rowOff>0</xdr:rowOff>
                  </from>
                  <to>
                    <xdr:col>4355</xdr:col>
                    <xdr:colOff>0</xdr:colOff>
                    <xdr:row>589881</xdr:row>
                    <xdr:rowOff>0</xdr:rowOff>
                  </to>
                </anchor>
              </controlPr>
            </control>
          </mc:Choice>
        </mc:AlternateContent>
        <mc:AlternateContent xmlns:mc="http://schemas.openxmlformats.org/markup-compatibility/2006">
          <mc:Choice Requires="x14">
            <control shapeId="60759" r:id="rId287" name="Button 343">
              <controlPr locked="0" defaultSize="0" autoFill="0" autoLine="0" autoPict="0">
                <anchor moveWithCells="1" sizeWithCells="1">
                  <from>
                    <xdr:col>4355</xdr:col>
                    <xdr:colOff>0</xdr:colOff>
                    <xdr:row>655417</xdr:row>
                    <xdr:rowOff>0</xdr:rowOff>
                  </from>
                  <to>
                    <xdr:col>4355</xdr:col>
                    <xdr:colOff>0</xdr:colOff>
                    <xdr:row>655417</xdr:row>
                    <xdr:rowOff>0</xdr:rowOff>
                  </to>
                </anchor>
              </controlPr>
            </control>
          </mc:Choice>
        </mc:AlternateContent>
        <mc:AlternateContent xmlns:mc="http://schemas.openxmlformats.org/markup-compatibility/2006">
          <mc:Choice Requires="x14">
            <control shapeId="60760" r:id="rId288" name="Button 344">
              <controlPr locked="0" defaultSize="0" autoFill="0" autoLine="0" autoPict="0">
                <anchor moveWithCells="1" sizeWithCells="1">
                  <from>
                    <xdr:col>4355</xdr:col>
                    <xdr:colOff>0</xdr:colOff>
                    <xdr:row>720953</xdr:row>
                    <xdr:rowOff>0</xdr:rowOff>
                  </from>
                  <to>
                    <xdr:col>4355</xdr:col>
                    <xdr:colOff>0</xdr:colOff>
                    <xdr:row>720953</xdr:row>
                    <xdr:rowOff>0</xdr:rowOff>
                  </to>
                </anchor>
              </controlPr>
            </control>
          </mc:Choice>
        </mc:AlternateContent>
        <mc:AlternateContent xmlns:mc="http://schemas.openxmlformats.org/markup-compatibility/2006">
          <mc:Choice Requires="x14">
            <control shapeId="60761" r:id="rId289" name="Button 345">
              <controlPr locked="0" defaultSize="0" autoFill="0" autoLine="0" autoPict="0">
                <anchor moveWithCells="1" sizeWithCells="1">
                  <from>
                    <xdr:col>4355</xdr:col>
                    <xdr:colOff>0</xdr:colOff>
                    <xdr:row>786489</xdr:row>
                    <xdr:rowOff>0</xdr:rowOff>
                  </from>
                  <to>
                    <xdr:col>4355</xdr:col>
                    <xdr:colOff>0</xdr:colOff>
                    <xdr:row>786489</xdr:row>
                    <xdr:rowOff>0</xdr:rowOff>
                  </to>
                </anchor>
              </controlPr>
            </control>
          </mc:Choice>
        </mc:AlternateContent>
        <mc:AlternateContent xmlns:mc="http://schemas.openxmlformats.org/markup-compatibility/2006">
          <mc:Choice Requires="x14">
            <control shapeId="60762" r:id="rId290" name="Button 346">
              <controlPr locked="0" defaultSize="0" autoFill="0" autoLine="0" autoPict="0">
                <anchor moveWithCells="1" sizeWithCells="1">
                  <from>
                    <xdr:col>4355</xdr:col>
                    <xdr:colOff>0</xdr:colOff>
                    <xdr:row>852025</xdr:row>
                    <xdr:rowOff>0</xdr:rowOff>
                  </from>
                  <to>
                    <xdr:col>4355</xdr:col>
                    <xdr:colOff>0</xdr:colOff>
                    <xdr:row>852025</xdr:row>
                    <xdr:rowOff>0</xdr:rowOff>
                  </to>
                </anchor>
              </controlPr>
            </control>
          </mc:Choice>
        </mc:AlternateContent>
        <mc:AlternateContent xmlns:mc="http://schemas.openxmlformats.org/markup-compatibility/2006">
          <mc:Choice Requires="x14">
            <control shapeId="60763" r:id="rId291" name="Button 347">
              <controlPr locked="0" defaultSize="0" autoFill="0" autoLine="0" autoPict="0">
                <anchor moveWithCells="1" sizeWithCells="1">
                  <from>
                    <xdr:col>4355</xdr:col>
                    <xdr:colOff>0</xdr:colOff>
                    <xdr:row>917561</xdr:row>
                    <xdr:rowOff>0</xdr:rowOff>
                  </from>
                  <to>
                    <xdr:col>4355</xdr:col>
                    <xdr:colOff>0</xdr:colOff>
                    <xdr:row>917561</xdr:row>
                    <xdr:rowOff>0</xdr:rowOff>
                  </to>
                </anchor>
              </controlPr>
            </control>
          </mc:Choice>
        </mc:AlternateContent>
        <mc:AlternateContent xmlns:mc="http://schemas.openxmlformats.org/markup-compatibility/2006">
          <mc:Choice Requires="x14">
            <control shapeId="60764" r:id="rId292" name="Button 348">
              <controlPr locked="0" defaultSize="0" autoFill="0" autoLine="0" autoPict="0">
                <anchor moveWithCells="1" sizeWithCells="1">
                  <from>
                    <xdr:col>4355</xdr:col>
                    <xdr:colOff>0</xdr:colOff>
                    <xdr:row>983097</xdr:row>
                    <xdr:rowOff>0</xdr:rowOff>
                  </from>
                  <to>
                    <xdr:col>4355</xdr:col>
                    <xdr:colOff>0</xdr:colOff>
                    <xdr:row>983097</xdr:row>
                    <xdr:rowOff>0</xdr:rowOff>
                  </to>
                </anchor>
              </controlPr>
            </control>
          </mc:Choice>
        </mc:AlternateContent>
        <mc:AlternateContent xmlns:mc="http://schemas.openxmlformats.org/markup-compatibility/2006">
          <mc:Choice Requires="x14">
            <control shapeId="60765" r:id="rId293" name="Button 349">
              <controlPr locked="0" defaultSize="0" autoFill="0" autoLine="0" autoPict="0">
                <anchor moveWithCells="1" sizeWithCells="1">
                  <from>
                    <xdr:col>4609</xdr:col>
                    <xdr:colOff>0</xdr:colOff>
                    <xdr:row>56</xdr:row>
                    <xdr:rowOff>0</xdr:rowOff>
                  </from>
                  <to>
                    <xdr:col>4609</xdr:col>
                    <xdr:colOff>0</xdr:colOff>
                    <xdr:row>56</xdr:row>
                    <xdr:rowOff>0</xdr:rowOff>
                  </to>
                </anchor>
              </controlPr>
            </control>
          </mc:Choice>
        </mc:AlternateContent>
        <mc:AlternateContent xmlns:mc="http://schemas.openxmlformats.org/markup-compatibility/2006">
          <mc:Choice Requires="x14">
            <control shapeId="60766" r:id="rId294" name="Button 350">
              <controlPr locked="0" defaultSize="0" autoFill="0" autoLine="0" autoPict="0">
                <anchor moveWithCells="1" sizeWithCells="1">
                  <from>
                    <xdr:col>4611</xdr:col>
                    <xdr:colOff>0</xdr:colOff>
                    <xdr:row>65593</xdr:row>
                    <xdr:rowOff>0</xdr:rowOff>
                  </from>
                  <to>
                    <xdr:col>4611</xdr:col>
                    <xdr:colOff>0</xdr:colOff>
                    <xdr:row>65593</xdr:row>
                    <xdr:rowOff>0</xdr:rowOff>
                  </to>
                </anchor>
              </controlPr>
            </control>
          </mc:Choice>
        </mc:AlternateContent>
        <mc:AlternateContent xmlns:mc="http://schemas.openxmlformats.org/markup-compatibility/2006">
          <mc:Choice Requires="x14">
            <control shapeId="60767" r:id="rId295" name="Button 351">
              <controlPr locked="0" defaultSize="0" autoFill="0" autoLine="0" autoPict="0">
                <anchor moveWithCells="1" sizeWithCells="1">
                  <from>
                    <xdr:col>4611</xdr:col>
                    <xdr:colOff>0</xdr:colOff>
                    <xdr:row>131129</xdr:row>
                    <xdr:rowOff>0</xdr:rowOff>
                  </from>
                  <to>
                    <xdr:col>4611</xdr:col>
                    <xdr:colOff>0</xdr:colOff>
                    <xdr:row>131129</xdr:row>
                    <xdr:rowOff>0</xdr:rowOff>
                  </to>
                </anchor>
              </controlPr>
            </control>
          </mc:Choice>
        </mc:AlternateContent>
        <mc:AlternateContent xmlns:mc="http://schemas.openxmlformats.org/markup-compatibility/2006">
          <mc:Choice Requires="x14">
            <control shapeId="60768" r:id="rId296" name="Button 352">
              <controlPr locked="0" defaultSize="0" autoFill="0" autoLine="0" autoPict="0">
                <anchor moveWithCells="1" sizeWithCells="1">
                  <from>
                    <xdr:col>4611</xdr:col>
                    <xdr:colOff>0</xdr:colOff>
                    <xdr:row>196665</xdr:row>
                    <xdr:rowOff>0</xdr:rowOff>
                  </from>
                  <to>
                    <xdr:col>4611</xdr:col>
                    <xdr:colOff>0</xdr:colOff>
                    <xdr:row>196665</xdr:row>
                    <xdr:rowOff>0</xdr:rowOff>
                  </to>
                </anchor>
              </controlPr>
            </control>
          </mc:Choice>
        </mc:AlternateContent>
        <mc:AlternateContent xmlns:mc="http://schemas.openxmlformats.org/markup-compatibility/2006">
          <mc:Choice Requires="x14">
            <control shapeId="60769" r:id="rId297" name="Button 353">
              <controlPr locked="0" defaultSize="0" autoFill="0" autoLine="0" autoPict="0">
                <anchor moveWithCells="1" sizeWithCells="1">
                  <from>
                    <xdr:col>4611</xdr:col>
                    <xdr:colOff>0</xdr:colOff>
                    <xdr:row>262201</xdr:row>
                    <xdr:rowOff>0</xdr:rowOff>
                  </from>
                  <to>
                    <xdr:col>4611</xdr:col>
                    <xdr:colOff>0</xdr:colOff>
                    <xdr:row>262201</xdr:row>
                    <xdr:rowOff>0</xdr:rowOff>
                  </to>
                </anchor>
              </controlPr>
            </control>
          </mc:Choice>
        </mc:AlternateContent>
        <mc:AlternateContent xmlns:mc="http://schemas.openxmlformats.org/markup-compatibility/2006">
          <mc:Choice Requires="x14">
            <control shapeId="60770" r:id="rId298" name="Button 354">
              <controlPr locked="0" defaultSize="0" autoFill="0" autoLine="0" autoPict="0">
                <anchor moveWithCells="1" sizeWithCells="1">
                  <from>
                    <xdr:col>4611</xdr:col>
                    <xdr:colOff>0</xdr:colOff>
                    <xdr:row>327737</xdr:row>
                    <xdr:rowOff>0</xdr:rowOff>
                  </from>
                  <to>
                    <xdr:col>4611</xdr:col>
                    <xdr:colOff>0</xdr:colOff>
                    <xdr:row>327737</xdr:row>
                    <xdr:rowOff>0</xdr:rowOff>
                  </to>
                </anchor>
              </controlPr>
            </control>
          </mc:Choice>
        </mc:AlternateContent>
        <mc:AlternateContent xmlns:mc="http://schemas.openxmlformats.org/markup-compatibility/2006">
          <mc:Choice Requires="x14">
            <control shapeId="60771" r:id="rId299" name="Button 355">
              <controlPr locked="0" defaultSize="0" autoFill="0" autoLine="0" autoPict="0">
                <anchor moveWithCells="1" sizeWithCells="1">
                  <from>
                    <xdr:col>4611</xdr:col>
                    <xdr:colOff>0</xdr:colOff>
                    <xdr:row>393273</xdr:row>
                    <xdr:rowOff>0</xdr:rowOff>
                  </from>
                  <to>
                    <xdr:col>4611</xdr:col>
                    <xdr:colOff>0</xdr:colOff>
                    <xdr:row>393273</xdr:row>
                    <xdr:rowOff>0</xdr:rowOff>
                  </to>
                </anchor>
              </controlPr>
            </control>
          </mc:Choice>
        </mc:AlternateContent>
        <mc:AlternateContent xmlns:mc="http://schemas.openxmlformats.org/markup-compatibility/2006">
          <mc:Choice Requires="x14">
            <control shapeId="60772" r:id="rId300" name="Button 356">
              <controlPr locked="0" defaultSize="0" autoFill="0" autoLine="0" autoPict="0">
                <anchor moveWithCells="1" sizeWithCells="1">
                  <from>
                    <xdr:col>4611</xdr:col>
                    <xdr:colOff>0</xdr:colOff>
                    <xdr:row>458809</xdr:row>
                    <xdr:rowOff>0</xdr:rowOff>
                  </from>
                  <to>
                    <xdr:col>4611</xdr:col>
                    <xdr:colOff>0</xdr:colOff>
                    <xdr:row>458809</xdr:row>
                    <xdr:rowOff>0</xdr:rowOff>
                  </to>
                </anchor>
              </controlPr>
            </control>
          </mc:Choice>
        </mc:AlternateContent>
        <mc:AlternateContent xmlns:mc="http://schemas.openxmlformats.org/markup-compatibility/2006">
          <mc:Choice Requires="x14">
            <control shapeId="60773" r:id="rId301" name="Button 357">
              <controlPr locked="0" defaultSize="0" autoFill="0" autoLine="0" autoPict="0">
                <anchor moveWithCells="1" sizeWithCells="1">
                  <from>
                    <xdr:col>4611</xdr:col>
                    <xdr:colOff>0</xdr:colOff>
                    <xdr:row>524345</xdr:row>
                    <xdr:rowOff>0</xdr:rowOff>
                  </from>
                  <to>
                    <xdr:col>4611</xdr:col>
                    <xdr:colOff>0</xdr:colOff>
                    <xdr:row>524345</xdr:row>
                    <xdr:rowOff>0</xdr:rowOff>
                  </to>
                </anchor>
              </controlPr>
            </control>
          </mc:Choice>
        </mc:AlternateContent>
        <mc:AlternateContent xmlns:mc="http://schemas.openxmlformats.org/markup-compatibility/2006">
          <mc:Choice Requires="x14">
            <control shapeId="60774" r:id="rId302" name="Button 358">
              <controlPr locked="0" defaultSize="0" autoFill="0" autoLine="0" autoPict="0">
                <anchor moveWithCells="1" sizeWithCells="1">
                  <from>
                    <xdr:col>4611</xdr:col>
                    <xdr:colOff>0</xdr:colOff>
                    <xdr:row>589881</xdr:row>
                    <xdr:rowOff>0</xdr:rowOff>
                  </from>
                  <to>
                    <xdr:col>4611</xdr:col>
                    <xdr:colOff>0</xdr:colOff>
                    <xdr:row>589881</xdr:row>
                    <xdr:rowOff>0</xdr:rowOff>
                  </to>
                </anchor>
              </controlPr>
            </control>
          </mc:Choice>
        </mc:AlternateContent>
        <mc:AlternateContent xmlns:mc="http://schemas.openxmlformats.org/markup-compatibility/2006">
          <mc:Choice Requires="x14">
            <control shapeId="60775" r:id="rId303" name="Button 359">
              <controlPr locked="0" defaultSize="0" autoFill="0" autoLine="0" autoPict="0">
                <anchor moveWithCells="1" sizeWithCells="1">
                  <from>
                    <xdr:col>4611</xdr:col>
                    <xdr:colOff>0</xdr:colOff>
                    <xdr:row>655417</xdr:row>
                    <xdr:rowOff>0</xdr:rowOff>
                  </from>
                  <to>
                    <xdr:col>4611</xdr:col>
                    <xdr:colOff>0</xdr:colOff>
                    <xdr:row>655417</xdr:row>
                    <xdr:rowOff>0</xdr:rowOff>
                  </to>
                </anchor>
              </controlPr>
            </control>
          </mc:Choice>
        </mc:AlternateContent>
        <mc:AlternateContent xmlns:mc="http://schemas.openxmlformats.org/markup-compatibility/2006">
          <mc:Choice Requires="x14">
            <control shapeId="60776" r:id="rId304" name="Button 360">
              <controlPr locked="0" defaultSize="0" autoFill="0" autoLine="0" autoPict="0">
                <anchor moveWithCells="1" sizeWithCells="1">
                  <from>
                    <xdr:col>4611</xdr:col>
                    <xdr:colOff>0</xdr:colOff>
                    <xdr:row>720953</xdr:row>
                    <xdr:rowOff>0</xdr:rowOff>
                  </from>
                  <to>
                    <xdr:col>4611</xdr:col>
                    <xdr:colOff>0</xdr:colOff>
                    <xdr:row>720953</xdr:row>
                    <xdr:rowOff>0</xdr:rowOff>
                  </to>
                </anchor>
              </controlPr>
            </control>
          </mc:Choice>
        </mc:AlternateContent>
        <mc:AlternateContent xmlns:mc="http://schemas.openxmlformats.org/markup-compatibility/2006">
          <mc:Choice Requires="x14">
            <control shapeId="60777" r:id="rId305" name="Button 361">
              <controlPr locked="0" defaultSize="0" autoFill="0" autoLine="0" autoPict="0">
                <anchor moveWithCells="1" sizeWithCells="1">
                  <from>
                    <xdr:col>4611</xdr:col>
                    <xdr:colOff>0</xdr:colOff>
                    <xdr:row>786489</xdr:row>
                    <xdr:rowOff>0</xdr:rowOff>
                  </from>
                  <to>
                    <xdr:col>4611</xdr:col>
                    <xdr:colOff>0</xdr:colOff>
                    <xdr:row>786489</xdr:row>
                    <xdr:rowOff>0</xdr:rowOff>
                  </to>
                </anchor>
              </controlPr>
            </control>
          </mc:Choice>
        </mc:AlternateContent>
        <mc:AlternateContent xmlns:mc="http://schemas.openxmlformats.org/markup-compatibility/2006">
          <mc:Choice Requires="x14">
            <control shapeId="60778" r:id="rId306" name="Button 362">
              <controlPr locked="0" defaultSize="0" autoFill="0" autoLine="0" autoPict="0">
                <anchor moveWithCells="1" sizeWithCells="1">
                  <from>
                    <xdr:col>4611</xdr:col>
                    <xdr:colOff>0</xdr:colOff>
                    <xdr:row>852025</xdr:row>
                    <xdr:rowOff>0</xdr:rowOff>
                  </from>
                  <to>
                    <xdr:col>4611</xdr:col>
                    <xdr:colOff>0</xdr:colOff>
                    <xdr:row>852025</xdr:row>
                    <xdr:rowOff>0</xdr:rowOff>
                  </to>
                </anchor>
              </controlPr>
            </control>
          </mc:Choice>
        </mc:AlternateContent>
        <mc:AlternateContent xmlns:mc="http://schemas.openxmlformats.org/markup-compatibility/2006">
          <mc:Choice Requires="x14">
            <control shapeId="60779" r:id="rId307" name="Button 363">
              <controlPr locked="0" defaultSize="0" autoFill="0" autoLine="0" autoPict="0">
                <anchor moveWithCells="1" sizeWithCells="1">
                  <from>
                    <xdr:col>4611</xdr:col>
                    <xdr:colOff>0</xdr:colOff>
                    <xdr:row>917561</xdr:row>
                    <xdr:rowOff>0</xdr:rowOff>
                  </from>
                  <to>
                    <xdr:col>4611</xdr:col>
                    <xdr:colOff>0</xdr:colOff>
                    <xdr:row>917561</xdr:row>
                    <xdr:rowOff>0</xdr:rowOff>
                  </to>
                </anchor>
              </controlPr>
            </control>
          </mc:Choice>
        </mc:AlternateContent>
        <mc:AlternateContent xmlns:mc="http://schemas.openxmlformats.org/markup-compatibility/2006">
          <mc:Choice Requires="x14">
            <control shapeId="60780" r:id="rId308" name="Button 364">
              <controlPr locked="0" defaultSize="0" autoFill="0" autoLine="0" autoPict="0">
                <anchor moveWithCells="1" sizeWithCells="1">
                  <from>
                    <xdr:col>4611</xdr:col>
                    <xdr:colOff>0</xdr:colOff>
                    <xdr:row>983097</xdr:row>
                    <xdr:rowOff>0</xdr:rowOff>
                  </from>
                  <to>
                    <xdr:col>4611</xdr:col>
                    <xdr:colOff>0</xdr:colOff>
                    <xdr:row>983097</xdr:row>
                    <xdr:rowOff>0</xdr:rowOff>
                  </to>
                </anchor>
              </controlPr>
            </control>
          </mc:Choice>
        </mc:AlternateContent>
        <mc:AlternateContent xmlns:mc="http://schemas.openxmlformats.org/markup-compatibility/2006">
          <mc:Choice Requires="x14">
            <control shapeId="60781" r:id="rId309" name="Button 365">
              <controlPr locked="0" defaultSize="0" autoFill="0" autoLine="0" autoPict="0">
                <anchor moveWithCells="1" sizeWithCells="1">
                  <from>
                    <xdr:col>4865</xdr:col>
                    <xdr:colOff>0</xdr:colOff>
                    <xdr:row>56</xdr:row>
                    <xdr:rowOff>0</xdr:rowOff>
                  </from>
                  <to>
                    <xdr:col>4865</xdr:col>
                    <xdr:colOff>0</xdr:colOff>
                    <xdr:row>56</xdr:row>
                    <xdr:rowOff>0</xdr:rowOff>
                  </to>
                </anchor>
              </controlPr>
            </control>
          </mc:Choice>
        </mc:AlternateContent>
        <mc:AlternateContent xmlns:mc="http://schemas.openxmlformats.org/markup-compatibility/2006">
          <mc:Choice Requires="x14">
            <control shapeId="60782" r:id="rId310" name="Button 366">
              <controlPr locked="0" defaultSize="0" autoFill="0" autoLine="0" autoPict="0">
                <anchor moveWithCells="1" sizeWithCells="1">
                  <from>
                    <xdr:col>4867</xdr:col>
                    <xdr:colOff>0</xdr:colOff>
                    <xdr:row>65593</xdr:row>
                    <xdr:rowOff>0</xdr:rowOff>
                  </from>
                  <to>
                    <xdr:col>4867</xdr:col>
                    <xdr:colOff>0</xdr:colOff>
                    <xdr:row>65593</xdr:row>
                    <xdr:rowOff>0</xdr:rowOff>
                  </to>
                </anchor>
              </controlPr>
            </control>
          </mc:Choice>
        </mc:AlternateContent>
        <mc:AlternateContent xmlns:mc="http://schemas.openxmlformats.org/markup-compatibility/2006">
          <mc:Choice Requires="x14">
            <control shapeId="60783" r:id="rId311" name="Button 367">
              <controlPr locked="0" defaultSize="0" autoFill="0" autoLine="0" autoPict="0">
                <anchor moveWithCells="1" sizeWithCells="1">
                  <from>
                    <xdr:col>4867</xdr:col>
                    <xdr:colOff>0</xdr:colOff>
                    <xdr:row>131129</xdr:row>
                    <xdr:rowOff>0</xdr:rowOff>
                  </from>
                  <to>
                    <xdr:col>4867</xdr:col>
                    <xdr:colOff>0</xdr:colOff>
                    <xdr:row>131129</xdr:row>
                    <xdr:rowOff>0</xdr:rowOff>
                  </to>
                </anchor>
              </controlPr>
            </control>
          </mc:Choice>
        </mc:AlternateContent>
        <mc:AlternateContent xmlns:mc="http://schemas.openxmlformats.org/markup-compatibility/2006">
          <mc:Choice Requires="x14">
            <control shapeId="60784" r:id="rId312" name="Button 368">
              <controlPr locked="0" defaultSize="0" autoFill="0" autoLine="0" autoPict="0">
                <anchor moveWithCells="1" sizeWithCells="1">
                  <from>
                    <xdr:col>4867</xdr:col>
                    <xdr:colOff>0</xdr:colOff>
                    <xdr:row>196665</xdr:row>
                    <xdr:rowOff>0</xdr:rowOff>
                  </from>
                  <to>
                    <xdr:col>4867</xdr:col>
                    <xdr:colOff>0</xdr:colOff>
                    <xdr:row>196665</xdr:row>
                    <xdr:rowOff>0</xdr:rowOff>
                  </to>
                </anchor>
              </controlPr>
            </control>
          </mc:Choice>
        </mc:AlternateContent>
        <mc:AlternateContent xmlns:mc="http://schemas.openxmlformats.org/markup-compatibility/2006">
          <mc:Choice Requires="x14">
            <control shapeId="60785" r:id="rId313" name="Button 369">
              <controlPr locked="0" defaultSize="0" autoFill="0" autoLine="0" autoPict="0">
                <anchor moveWithCells="1" sizeWithCells="1">
                  <from>
                    <xdr:col>4867</xdr:col>
                    <xdr:colOff>0</xdr:colOff>
                    <xdr:row>262201</xdr:row>
                    <xdr:rowOff>0</xdr:rowOff>
                  </from>
                  <to>
                    <xdr:col>4867</xdr:col>
                    <xdr:colOff>0</xdr:colOff>
                    <xdr:row>262201</xdr:row>
                    <xdr:rowOff>0</xdr:rowOff>
                  </to>
                </anchor>
              </controlPr>
            </control>
          </mc:Choice>
        </mc:AlternateContent>
        <mc:AlternateContent xmlns:mc="http://schemas.openxmlformats.org/markup-compatibility/2006">
          <mc:Choice Requires="x14">
            <control shapeId="60786" r:id="rId314" name="Button 370">
              <controlPr locked="0" defaultSize="0" autoFill="0" autoLine="0" autoPict="0">
                <anchor moveWithCells="1" sizeWithCells="1">
                  <from>
                    <xdr:col>4867</xdr:col>
                    <xdr:colOff>0</xdr:colOff>
                    <xdr:row>327737</xdr:row>
                    <xdr:rowOff>0</xdr:rowOff>
                  </from>
                  <to>
                    <xdr:col>4867</xdr:col>
                    <xdr:colOff>0</xdr:colOff>
                    <xdr:row>327737</xdr:row>
                    <xdr:rowOff>0</xdr:rowOff>
                  </to>
                </anchor>
              </controlPr>
            </control>
          </mc:Choice>
        </mc:AlternateContent>
        <mc:AlternateContent xmlns:mc="http://schemas.openxmlformats.org/markup-compatibility/2006">
          <mc:Choice Requires="x14">
            <control shapeId="60787" r:id="rId315" name="Button 371">
              <controlPr locked="0" defaultSize="0" autoFill="0" autoLine="0" autoPict="0">
                <anchor moveWithCells="1" sizeWithCells="1">
                  <from>
                    <xdr:col>4867</xdr:col>
                    <xdr:colOff>0</xdr:colOff>
                    <xdr:row>393273</xdr:row>
                    <xdr:rowOff>0</xdr:rowOff>
                  </from>
                  <to>
                    <xdr:col>4867</xdr:col>
                    <xdr:colOff>0</xdr:colOff>
                    <xdr:row>393273</xdr:row>
                    <xdr:rowOff>0</xdr:rowOff>
                  </to>
                </anchor>
              </controlPr>
            </control>
          </mc:Choice>
        </mc:AlternateContent>
        <mc:AlternateContent xmlns:mc="http://schemas.openxmlformats.org/markup-compatibility/2006">
          <mc:Choice Requires="x14">
            <control shapeId="60788" r:id="rId316" name="Button 372">
              <controlPr locked="0" defaultSize="0" autoFill="0" autoLine="0" autoPict="0">
                <anchor moveWithCells="1" sizeWithCells="1">
                  <from>
                    <xdr:col>4867</xdr:col>
                    <xdr:colOff>0</xdr:colOff>
                    <xdr:row>458809</xdr:row>
                    <xdr:rowOff>0</xdr:rowOff>
                  </from>
                  <to>
                    <xdr:col>4867</xdr:col>
                    <xdr:colOff>0</xdr:colOff>
                    <xdr:row>458809</xdr:row>
                    <xdr:rowOff>0</xdr:rowOff>
                  </to>
                </anchor>
              </controlPr>
            </control>
          </mc:Choice>
        </mc:AlternateContent>
        <mc:AlternateContent xmlns:mc="http://schemas.openxmlformats.org/markup-compatibility/2006">
          <mc:Choice Requires="x14">
            <control shapeId="60789" r:id="rId317" name="Button 373">
              <controlPr locked="0" defaultSize="0" autoFill="0" autoLine="0" autoPict="0">
                <anchor moveWithCells="1" sizeWithCells="1">
                  <from>
                    <xdr:col>4867</xdr:col>
                    <xdr:colOff>0</xdr:colOff>
                    <xdr:row>524345</xdr:row>
                    <xdr:rowOff>0</xdr:rowOff>
                  </from>
                  <to>
                    <xdr:col>4867</xdr:col>
                    <xdr:colOff>0</xdr:colOff>
                    <xdr:row>524345</xdr:row>
                    <xdr:rowOff>0</xdr:rowOff>
                  </to>
                </anchor>
              </controlPr>
            </control>
          </mc:Choice>
        </mc:AlternateContent>
        <mc:AlternateContent xmlns:mc="http://schemas.openxmlformats.org/markup-compatibility/2006">
          <mc:Choice Requires="x14">
            <control shapeId="60790" r:id="rId318" name="Button 374">
              <controlPr locked="0" defaultSize="0" autoFill="0" autoLine="0" autoPict="0">
                <anchor moveWithCells="1" sizeWithCells="1">
                  <from>
                    <xdr:col>4867</xdr:col>
                    <xdr:colOff>0</xdr:colOff>
                    <xdr:row>589881</xdr:row>
                    <xdr:rowOff>0</xdr:rowOff>
                  </from>
                  <to>
                    <xdr:col>4867</xdr:col>
                    <xdr:colOff>0</xdr:colOff>
                    <xdr:row>589881</xdr:row>
                    <xdr:rowOff>0</xdr:rowOff>
                  </to>
                </anchor>
              </controlPr>
            </control>
          </mc:Choice>
        </mc:AlternateContent>
        <mc:AlternateContent xmlns:mc="http://schemas.openxmlformats.org/markup-compatibility/2006">
          <mc:Choice Requires="x14">
            <control shapeId="60791" r:id="rId319" name="Button 375">
              <controlPr locked="0" defaultSize="0" autoFill="0" autoLine="0" autoPict="0">
                <anchor moveWithCells="1" sizeWithCells="1">
                  <from>
                    <xdr:col>4867</xdr:col>
                    <xdr:colOff>0</xdr:colOff>
                    <xdr:row>655417</xdr:row>
                    <xdr:rowOff>0</xdr:rowOff>
                  </from>
                  <to>
                    <xdr:col>4867</xdr:col>
                    <xdr:colOff>0</xdr:colOff>
                    <xdr:row>655417</xdr:row>
                    <xdr:rowOff>0</xdr:rowOff>
                  </to>
                </anchor>
              </controlPr>
            </control>
          </mc:Choice>
        </mc:AlternateContent>
        <mc:AlternateContent xmlns:mc="http://schemas.openxmlformats.org/markup-compatibility/2006">
          <mc:Choice Requires="x14">
            <control shapeId="60792" r:id="rId320" name="Button 376">
              <controlPr locked="0" defaultSize="0" autoFill="0" autoLine="0" autoPict="0">
                <anchor moveWithCells="1" sizeWithCells="1">
                  <from>
                    <xdr:col>4867</xdr:col>
                    <xdr:colOff>0</xdr:colOff>
                    <xdr:row>720953</xdr:row>
                    <xdr:rowOff>0</xdr:rowOff>
                  </from>
                  <to>
                    <xdr:col>4867</xdr:col>
                    <xdr:colOff>0</xdr:colOff>
                    <xdr:row>720953</xdr:row>
                    <xdr:rowOff>0</xdr:rowOff>
                  </to>
                </anchor>
              </controlPr>
            </control>
          </mc:Choice>
        </mc:AlternateContent>
        <mc:AlternateContent xmlns:mc="http://schemas.openxmlformats.org/markup-compatibility/2006">
          <mc:Choice Requires="x14">
            <control shapeId="60793" r:id="rId321" name="Button 377">
              <controlPr locked="0" defaultSize="0" autoFill="0" autoLine="0" autoPict="0">
                <anchor moveWithCells="1" sizeWithCells="1">
                  <from>
                    <xdr:col>4867</xdr:col>
                    <xdr:colOff>0</xdr:colOff>
                    <xdr:row>786489</xdr:row>
                    <xdr:rowOff>0</xdr:rowOff>
                  </from>
                  <to>
                    <xdr:col>4867</xdr:col>
                    <xdr:colOff>0</xdr:colOff>
                    <xdr:row>786489</xdr:row>
                    <xdr:rowOff>0</xdr:rowOff>
                  </to>
                </anchor>
              </controlPr>
            </control>
          </mc:Choice>
        </mc:AlternateContent>
        <mc:AlternateContent xmlns:mc="http://schemas.openxmlformats.org/markup-compatibility/2006">
          <mc:Choice Requires="x14">
            <control shapeId="60794" r:id="rId322" name="Button 378">
              <controlPr locked="0" defaultSize="0" autoFill="0" autoLine="0" autoPict="0">
                <anchor moveWithCells="1" sizeWithCells="1">
                  <from>
                    <xdr:col>4867</xdr:col>
                    <xdr:colOff>0</xdr:colOff>
                    <xdr:row>852025</xdr:row>
                    <xdr:rowOff>0</xdr:rowOff>
                  </from>
                  <to>
                    <xdr:col>4867</xdr:col>
                    <xdr:colOff>0</xdr:colOff>
                    <xdr:row>852025</xdr:row>
                    <xdr:rowOff>0</xdr:rowOff>
                  </to>
                </anchor>
              </controlPr>
            </control>
          </mc:Choice>
        </mc:AlternateContent>
        <mc:AlternateContent xmlns:mc="http://schemas.openxmlformats.org/markup-compatibility/2006">
          <mc:Choice Requires="x14">
            <control shapeId="60795" r:id="rId323" name="Button 379">
              <controlPr locked="0" defaultSize="0" autoFill="0" autoLine="0" autoPict="0">
                <anchor moveWithCells="1" sizeWithCells="1">
                  <from>
                    <xdr:col>4867</xdr:col>
                    <xdr:colOff>0</xdr:colOff>
                    <xdr:row>917561</xdr:row>
                    <xdr:rowOff>0</xdr:rowOff>
                  </from>
                  <to>
                    <xdr:col>4867</xdr:col>
                    <xdr:colOff>0</xdr:colOff>
                    <xdr:row>917561</xdr:row>
                    <xdr:rowOff>0</xdr:rowOff>
                  </to>
                </anchor>
              </controlPr>
            </control>
          </mc:Choice>
        </mc:AlternateContent>
        <mc:AlternateContent xmlns:mc="http://schemas.openxmlformats.org/markup-compatibility/2006">
          <mc:Choice Requires="x14">
            <control shapeId="60796" r:id="rId324" name="Button 380">
              <controlPr locked="0" defaultSize="0" autoFill="0" autoLine="0" autoPict="0">
                <anchor moveWithCells="1" sizeWithCells="1">
                  <from>
                    <xdr:col>4867</xdr:col>
                    <xdr:colOff>0</xdr:colOff>
                    <xdr:row>983097</xdr:row>
                    <xdr:rowOff>0</xdr:rowOff>
                  </from>
                  <to>
                    <xdr:col>4867</xdr:col>
                    <xdr:colOff>0</xdr:colOff>
                    <xdr:row>983097</xdr:row>
                    <xdr:rowOff>0</xdr:rowOff>
                  </to>
                </anchor>
              </controlPr>
            </control>
          </mc:Choice>
        </mc:AlternateContent>
        <mc:AlternateContent xmlns:mc="http://schemas.openxmlformats.org/markup-compatibility/2006">
          <mc:Choice Requires="x14">
            <control shapeId="60797" r:id="rId325" name="Button 381">
              <controlPr locked="0" defaultSize="0" autoFill="0" autoLine="0" autoPict="0">
                <anchor moveWithCells="1" sizeWithCells="1">
                  <from>
                    <xdr:col>5121</xdr:col>
                    <xdr:colOff>0</xdr:colOff>
                    <xdr:row>56</xdr:row>
                    <xdr:rowOff>0</xdr:rowOff>
                  </from>
                  <to>
                    <xdr:col>5121</xdr:col>
                    <xdr:colOff>0</xdr:colOff>
                    <xdr:row>56</xdr:row>
                    <xdr:rowOff>0</xdr:rowOff>
                  </to>
                </anchor>
              </controlPr>
            </control>
          </mc:Choice>
        </mc:AlternateContent>
        <mc:AlternateContent xmlns:mc="http://schemas.openxmlformats.org/markup-compatibility/2006">
          <mc:Choice Requires="x14">
            <control shapeId="60798" r:id="rId326" name="Button 382">
              <controlPr locked="0" defaultSize="0" autoFill="0" autoLine="0" autoPict="0">
                <anchor moveWithCells="1" sizeWithCells="1">
                  <from>
                    <xdr:col>5123</xdr:col>
                    <xdr:colOff>0</xdr:colOff>
                    <xdr:row>65593</xdr:row>
                    <xdr:rowOff>0</xdr:rowOff>
                  </from>
                  <to>
                    <xdr:col>5123</xdr:col>
                    <xdr:colOff>0</xdr:colOff>
                    <xdr:row>65593</xdr:row>
                    <xdr:rowOff>0</xdr:rowOff>
                  </to>
                </anchor>
              </controlPr>
            </control>
          </mc:Choice>
        </mc:AlternateContent>
        <mc:AlternateContent xmlns:mc="http://schemas.openxmlformats.org/markup-compatibility/2006">
          <mc:Choice Requires="x14">
            <control shapeId="60799" r:id="rId327" name="Button 383">
              <controlPr locked="0" defaultSize="0" autoFill="0" autoLine="0" autoPict="0">
                <anchor moveWithCells="1" sizeWithCells="1">
                  <from>
                    <xdr:col>5123</xdr:col>
                    <xdr:colOff>0</xdr:colOff>
                    <xdr:row>131129</xdr:row>
                    <xdr:rowOff>0</xdr:rowOff>
                  </from>
                  <to>
                    <xdr:col>5123</xdr:col>
                    <xdr:colOff>0</xdr:colOff>
                    <xdr:row>131129</xdr:row>
                    <xdr:rowOff>0</xdr:rowOff>
                  </to>
                </anchor>
              </controlPr>
            </control>
          </mc:Choice>
        </mc:AlternateContent>
        <mc:AlternateContent xmlns:mc="http://schemas.openxmlformats.org/markup-compatibility/2006">
          <mc:Choice Requires="x14">
            <control shapeId="60800" r:id="rId328" name="Button 384">
              <controlPr locked="0" defaultSize="0" autoFill="0" autoLine="0" autoPict="0">
                <anchor moveWithCells="1" sizeWithCells="1">
                  <from>
                    <xdr:col>5123</xdr:col>
                    <xdr:colOff>0</xdr:colOff>
                    <xdr:row>196665</xdr:row>
                    <xdr:rowOff>0</xdr:rowOff>
                  </from>
                  <to>
                    <xdr:col>5123</xdr:col>
                    <xdr:colOff>0</xdr:colOff>
                    <xdr:row>196665</xdr:row>
                    <xdr:rowOff>0</xdr:rowOff>
                  </to>
                </anchor>
              </controlPr>
            </control>
          </mc:Choice>
        </mc:AlternateContent>
        <mc:AlternateContent xmlns:mc="http://schemas.openxmlformats.org/markup-compatibility/2006">
          <mc:Choice Requires="x14">
            <control shapeId="60801" r:id="rId329" name="Button 385">
              <controlPr locked="0" defaultSize="0" autoFill="0" autoLine="0" autoPict="0">
                <anchor moveWithCells="1" sizeWithCells="1">
                  <from>
                    <xdr:col>5123</xdr:col>
                    <xdr:colOff>0</xdr:colOff>
                    <xdr:row>262201</xdr:row>
                    <xdr:rowOff>0</xdr:rowOff>
                  </from>
                  <to>
                    <xdr:col>5123</xdr:col>
                    <xdr:colOff>0</xdr:colOff>
                    <xdr:row>262201</xdr:row>
                    <xdr:rowOff>0</xdr:rowOff>
                  </to>
                </anchor>
              </controlPr>
            </control>
          </mc:Choice>
        </mc:AlternateContent>
        <mc:AlternateContent xmlns:mc="http://schemas.openxmlformats.org/markup-compatibility/2006">
          <mc:Choice Requires="x14">
            <control shapeId="60802" r:id="rId330" name="Button 386">
              <controlPr locked="0" defaultSize="0" autoFill="0" autoLine="0" autoPict="0">
                <anchor moveWithCells="1" sizeWithCells="1">
                  <from>
                    <xdr:col>5123</xdr:col>
                    <xdr:colOff>0</xdr:colOff>
                    <xdr:row>327737</xdr:row>
                    <xdr:rowOff>0</xdr:rowOff>
                  </from>
                  <to>
                    <xdr:col>5123</xdr:col>
                    <xdr:colOff>0</xdr:colOff>
                    <xdr:row>327737</xdr:row>
                    <xdr:rowOff>0</xdr:rowOff>
                  </to>
                </anchor>
              </controlPr>
            </control>
          </mc:Choice>
        </mc:AlternateContent>
        <mc:AlternateContent xmlns:mc="http://schemas.openxmlformats.org/markup-compatibility/2006">
          <mc:Choice Requires="x14">
            <control shapeId="60803" r:id="rId331" name="Button 387">
              <controlPr locked="0" defaultSize="0" autoFill="0" autoLine="0" autoPict="0">
                <anchor moveWithCells="1" sizeWithCells="1">
                  <from>
                    <xdr:col>5123</xdr:col>
                    <xdr:colOff>0</xdr:colOff>
                    <xdr:row>393273</xdr:row>
                    <xdr:rowOff>0</xdr:rowOff>
                  </from>
                  <to>
                    <xdr:col>5123</xdr:col>
                    <xdr:colOff>0</xdr:colOff>
                    <xdr:row>393273</xdr:row>
                    <xdr:rowOff>0</xdr:rowOff>
                  </to>
                </anchor>
              </controlPr>
            </control>
          </mc:Choice>
        </mc:AlternateContent>
        <mc:AlternateContent xmlns:mc="http://schemas.openxmlformats.org/markup-compatibility/2006">
          <mc:Choice Requires="x14">
            <control shapeId="60804" r:id="rId332" name="Button 388">
              <controlPr locked="0" defaultSize="0" autoFill="0" autoLine="0" autoPict="0">
                <anchor moveWithCells="1" sizeWithCells="1">
                  <from>
                    <xdr:col>5123</xdr:col>
                    <xdr:colOff>0</xdr:colOff>
                    <xdr:row>458809</xdr:row>
                    <xdr:rowOff>0</xdr:rowOff>
                  </from>
                  <to>
                    <xdr:col>5123</xdr:col>
                    <xdr:colOff>0</xdr:colOff>
                    <xdr:row>458809</xdr:row>
                    <xdr:rowOff>0</xdr:rowOff>
                  </to>
                </anchor>
              </controlPr>
            </control>
          </mc:Choice>
        </mc:AlternateContent>
        <mc:AlternateContent xmlns:mc="http://schemas.openxmlformats.org/markup-compatibility/2006">
          <mc:Choice Requires="x14">
            <control shapeId="60805" r:id="rId333" name="Button 389">
              <controlPr locked="0" defaultSize="0" autoFill="0" autoLine="0" autoPict="0">
                <anchor moveWithCells="1" sizeWithCells="1">
                  <from>
                    <xdr:col>5123</xdr:col>
                    <xdr:colOff>0</xdr:colOff>
                    <xdr:row>524345</xdr:row>
                    <xdr:rowOff>0</xdr:rowOff>
                  </from>
                  <to>
                    <xdr:col>5123</xdr:col>
                    <xdr:colOff>0</xdr:colOff>
                    <xdr:row>524345</xdr:row>
                    <xdr:rowOff>0</xdr:rowOff>
                  </to>
                </anchor>
              </controlPr>
            </control>
          </mc:Choice>
        </mc:AlternateContent>
        <mc:AlternateContent xmlns:mc="http://schemas.openxmlformats.org/markup-compatibility/2006">
          <mc:Choice Requires="x14">
            <control shapeId="60806" r:id="rId334" name="Button 390">
              <controlPr locked="0" defaultSize="0" autoFill="0" autoLine="0" autoPict="0">
                <anchor moveWithCells="1" sizeWithCells="1">
                  <from>
                    <xdr:col>5123</xdr:col>
                    <xdr:colOff>0</xdr:colOff>
                    <xdr:row>589881</xdr:row>
                    <xdr:rowOff>0</xdr:rowOff>
                  </from>
                  <to>
                    <xdr:col>5123</xdr:col>
                    <xdr:colOff>0</xdr:colOff>
                    <xdr:row>589881</xdr:row>
                    <xdr:rowOff>0</xdr:rowOff>
                  </to>
                </anchor>
              </controlPr>
            </control>
          </mc:Choice>
        </mc:AlternateContent>
        <mc:AlternateContent xmlns:mc="http://schemas.openxmlformats.org/markup-compatibility/2006">
          <mc:Choice Requires="x14">
            <control shapeId="60807" r:id="rId335" name="Button 391">
              <controlPr locked="0" defaultSize="0" autoFill="0" autoLine="0" autoPict="0">
                <anchor moveWithCells="1" sizeWithCells="1">
                  <from>
                    <xdr:col>5123</xdr:col>
                    <xdr:colOff>0</xdr:colOff>
                    <xdr:row>655417</xdr:row>
                    <xdr:rowOff>0</xdr:rowOff>
                  </from>
                  <to>
                    <xdr:col>5123</xdr:col>
                    <xdr:colOff>0</xdr:colOff>
                    <xdr:row>655417</xdr:row>
                    <xdr:rowOff>0</xdr:rowOff>
                  </to>
                </anchor>
              </controlPr>
            </control>
          </mc:Choice>
        </mc:AlternateContent>
        <mc:AlternateContent xmlns:mc="http://schemas.openxmlformats.org/markup-compatibility/2006">
          <mc:Choice Requires="x14">
            <control shapeId="60808" r:id="rId336" name="Button 392">
              <controlPr locked="0" defaultSize="0" autoFill="0" autoLine="0" autoPict="0">
                <anchor moveWithCells="1" sizeWithCells="1">
                  <from>
                    <xdr:col>5123</xdr:col>
                    <xdr:colOff>0</xdr:colOff>
                    <xdr:row>720953</xdr:row>
                    <xdr:rowOff>0</xdr:rowOff>
                  </from>
                  <to>
                    <xdr:col>5123</xdr:col>
                    <xdr:colOff>0</xdr:colOff>
                    <xdr:row>720953</xdr:row>
                    <xdr:rowOff>0</xdr:rowOff>
                  </to>
                </anchor>
              </controlPr>
            </control>
          </mc:Choice>
        </mc:AlternateContent>
        <mc:AlternateContent xmlns:mc="http://schemas.openxmlformats.org/markup-compatibility/2006">
          <mc:Choice Requires="x14">
            <control shapeId="60809" r:id="rId337" name="Button 393">
              <controlPr locked="0" defaultSize="0" autoFill="0" autoLine="0" autoPict="0">
                <anchor moveWithCells="1" sizeWithCells="1">
                  <from>
                    <xdr:col>5123</xdr:col>
                    <xdr:colOff>0</xdr:colOff>
                    <xdr:row>786489</xdr:row>
                    <xdr:rowOff>0</xdr:rowOff>
                  </from>
                  <to>
                    <xdr:col>5123</xdr:col>
                    <xdr:colOff>0</xdr:colOff>
                    <xdr:row>786489</xdr:row>
                    <xdr:rowOff>0</xdr:rowOff>
                  </to>
                </anchor>
              </controlPr>
            </control>
          </mc:Choice>
        </mc:AlternateContent>
        <mc:AlternateContent xmlns:mc="http://schemas.openxmlformats.org/markup-compatibility/2006">
          <mc:Choice Requires="x14">
            <control shapeId="60810" r:id="rId338" name="Button 394">
              <controlPr locked="0" defaultSize="0" autoFill="0" autoLine="0" autoPict="0">
                <anchor moveWithCells="1" sizeWithCells="1">
                  <from>
                    <xdr:col>5123</xdr:col>
                    <xdr:colOff>0</xdr:colOff>
                    <xdr:row>852025</xdr:row>
                    <xdr:rowOff>0</xdr:rowOff>
                  </from>
                  <to>
                    <xdr:col>5123</xdr:col>
                    <xdr:colOff>0</xdr:colOff>
                    <xdr:row>852025</xdr:row>
                    <xdr:rowOff>0</xdr:rowOff>
                  </to>
                </anchor>
              </controlPr>
            </control>
          </mc:Choice>
        </mc:AlternateContent>
        <mc:AlternateContent xmlns:mc="http://schemas.openxmlformats.org/markup-compatibility/2006">
          <mc:Choice Requires="x14">
            <control shapeId="60811" r:id="rId339" name="Button 395">
              <controlPr locked="0" defaultSize="0" autoFill="0" autoLine="0" autoPict="0">
                <anchor moveWithCells="1" sizeWithCells="1">
                  <from>
                    <xdr:col>5123</xdr:col>
                    <xdr:colOff>0</xdr:colOff>
                    <xdr:row>917561</xdr:row>
                    <xdr:rowOff>0</xdr:rowOff>
                  </from>
                  <to>
                    <xdr:col>5123</xdr:col>
                    <xdr:colOff>0</xdr:colOff>
                    <xdr:row>917561</xdr:row>
                    <xdr:rowOff>0</xdr:rowOff>
                  </to>
                </anchor>
              </controlPr>
            </control>
          </mc:Choice>
        </mc:AlternateContent>
        <mc:AlternateContent xmlns:mc="http://schemas.openxmlformats.org/markup-compatibility/2006">
          <mc:Choice Requires="x14">
            <control shapeId="60812" r:id="rId340" name="Button 396">
              <controlPr locked="0" defaultSize="0" autoFill="0" autoLine="0" autoPict="0">
                <anchor moveWithCells="1" sizeWithCells="1">
                  <from>
                    <xdr:col>5123</xdr:col>
                    <xdr:colOff>0</xdr:colOff>
                    <xdr:row>983097</xdr:row>
                    <xdr:rowOff>0</xdr:rowOff>
                  </from>
                  <to>
                    <xdr:col>5123</xdr:col>
                    <xdr:colOff>0</xdr:colOff>
                    <xdr:row>983097</xdr:row>
                    <xdr:rowOff>0</xdr:rowOff>
                  </to>
                </anchor>
              </controlPr>
            </control>
          </mc:Choice>
        </mc:AlternateContent>
        <mc:AlternateContent xmlns:mc="http://schemas.openxmlformats.org/markup-compatibility/2006">
          <mc:Choice Requires="x14">
            <control shapeId="60813" r:id="rId341" name="Button 397">
              <controlPr locked="0" defaultSize="0" autoFill="0" autoLine="0" autoPict="0">
                <anchor moveWithCells="1" sizeWithCells="1">
                  <from>
                    <xdr:col>5377</xdr:col>
                    <xdr:colOff>0</xdr:colOff>
                    <xdr:row>56</xdr:row>
                    <xdr:rowOff>0</xdr:rowOff>
                  </from>
                  <to>
                    <xdr:col>5377</xdr:col>
                    <xdr:colOff>0</xdr:colOff>
                    <xdr:row>56</xdr:row>
                    <xdr:rowOff>0</xdr:rowOff>
                  </to>
                </anchor>
              </controlPr>
            </control>
          </mc:Choice>
        </mc:AlternateContent>
        <mc:AlternateContent xmlns:mc="http://schemas.openxmlformats.org/markup-compatibility/2006">
          <mc:Choice Requires="x14">
            <control shapeId="60814" r:id="rId342" name="Button 398">
              <controlPr locked="0" defaultSize="0" autoFill="0" autoLine="0" autoPict="0">
                <anchor moveWithCells="1" sizeWithCells="1">
                  <from>
                    <xdr:col>5379</xdr:col>
                    <xdr:colOff>0</xdr:colOff>
                    <xdr:row>65593</xdr:row>
                    <xdr:rowOff>0</xdr:rowOff>
                  </from>
                  <to>
                    <xdr:col>5379</xdr:col>
                    <xdr:colOff>0</xdr:colOff>
                    <xdr:row>65593</xdr:row>
                    <xdr:rowOff>0</xdr:rowOff>
                  </to>
                </anchor>
              </controlPr>
            </control>
          </mc:Choice>
        </mc:AlternateContent>
        <mc:AlternateContent xmlns:mc="http://schemas.openxmlformats.org/markup-compatibility/2006">
          <mc:Choice Requires="x14">
            <control shapeId="60815" r:id="rId343" name="Button 399">
              <controlPr locked="0" defaultSize="0" autoFill="0" autoLine="0" autoPict="0">
                <anchor moveWithCells="1" sizeWithCells="1">
                  <from>
                    <xdr:col>5379</xdr:col>
                    <xdr:colOff>0</xdr:colOff>
                    <xdr:row>131129</xdr:row>
                    <xdr:rowOff>0</xdr:rowOff>
                  </from>
                  <to>
                    <xdr:col>5379</xdr:col>
                    <xdr:colOff>0</xdr:colOff>
                    <xdr:row>131129</xdr:row>
                    <xdr:rowOff>0</xdr:rowOff>
                  </to>
                </anchor>
              </controlPr>
            </control>
          </mc:Choice>
        </mc:AlternateContent>
        <mc:AlternateContent xmlns:mc="http://schemas.openxmlformats.org/markup-compatibility/2006">
          <mc:Choice Requires="x14">
            <control shapeId="60816" r:id="rId344" name="Button 400">
              <controlPr locked="0" defaultSize="0" autoFill="0" autoLine="0" autoPict="0">
                <anchor moveWithCells="1" sizeWithCells="1">
                  <from>
                    <xdr:col>5379</xdr:col>
                    <xdr:colOff>0</xdr:colOff>
                    <xdr:row>196665</xdr:row>
                    <xdr:rowOff>0</xdr:rowOff>
                  </from>
                  <to>
                    <xdr:col>5379</xdr:col>
                    <xdr:colOff>0</xdr:colOff>
                    <xdr:row>196665</xdr:row>
                    <xdr:rowOff>0</xdr:rowOff>
                  </to>
                </anchor>
              </controlPr>
            </control>
          </mc:Choice>
        </mc:AlternateContent>
        <mc:AlternateContent xmlns:mc="http://schemas.openxmlformats.org/markup-compatibility/2006">
          <mc:Choice Requires="x14">
            <control shapeId="60817" r:id="rId345" name="Button 401">
              <controlPr locked="0" defaultSize="0" autoFill="0" autoLine="0" autoPict="0">
                <anchor moveWithCells="1" sizeWithCells="1">
                  <from>
                    <xdr:col>5379</xdr:col>
                    <xdr:colOff>0</xdr:colOff>
                    <xdr:row>262201</xdr:row>
                    <xdr:rowOff>0</xdr:rowOff>
                  </from>
                  <to>
                    <xdr:col>5379</xdr:col>
                    <xdr:colOff>0</xdr:colOff>
                    <xdr:row>262201</xdr:row>
                    <xdr:rowOff>0</xdr:rowOff>
                  </to>
                </anchor>
              </controlPr>
            </control>
          </mc:Choice>
        </mc:AlternateContent>
        <mc:AlternateContent xmlns:mc="http://schemas.openxmlformats.org/markup-compatibility/2006">
          <mc:Choice Requires="x14">
            <control shapeId="60818" r:id="rId346" name="Button 402">
              <controlPr locked="0" defaultSize="0" autoFill="0" autoLine="0" autoPict="0">
                <anchor moveWithCells="1" sizeWithCells="1">
                  <from>
                    <xdr:col>5379</xdr:col>
                    <xdr:colOff>0</xdr:colOff>
                    <xdr:row>327737</xdr:row>
                    <xdr:rowOff>0</xdr:rowOff>
                  </from>
                  <to>
                    <xdr:col>5379</xdr:col>
                    <xdr:colOff>0</xdr:colOff>
                    <xdr:row>327737</xdr:row>
                    <xdr:rowOff>0</xdr:rowOff>
                  </to>
                </anchor>
              </controlPr>
            </control>
          </mc:Choice>
        </mc:AlternateContent>
        <mc:AlternateContent xmlns:mc="http://schemas.openxmlformats.org/markup-compatibility/2006">
          <mc:Choice Requires="x14">
            <control shapeId="60819" r:id="rId347" name="Button 403">
              <controlPr locked="0" defaultSize="0" autoFill="0" autoLine="0" autoPict="0">
                <anchor moveWithCells="1" sizeWithCells="1">
                  <from>
                    <xdr:col>5379</xdr:col>
                    <xdr:colOff>0</xdr:colOff>
                    <xdr:row>393273</xdr:row>
                    <xdr:rowOff>0</xdr:rowOff>
                  </from>
                  <to>
                    <xdr:col>5379</xdr:col>
                    <xdr:colOff>0</xdr:colOff>
                    <xdr:row>393273</xdr:row>
                    <xdr:rowOff>0</xdr:rowOff>
                  </to>
                </anchor>
              </controlPr>
            </control>
          </mc:Choice>
        </mc:AlternateContent>
        <mc:AlternateContent xmlns:mc="http://schemas.openxmlformats.org/markup-compatibility/2006">
          <mc:Choice Requires="x14">
            <control shapeId="60820" r:id="rId348" name="Button 404">
              <controlPr locked="0" defaultSize="0" autoFill="0" autoLine="0" autoPict="0">
                <anchor moveWithCells="1" sizeWithCells="1">
                  <from>
                    <xdr:col>5379</xdr:col>
                    <xdr:colOff>0</xdr:colOff>
                    <xdr:row>458809</xdr:row>
                    <xdr:rowOff>0</xdr:rowOff>
                  </from>
                  <to>
                    <xdr:col>5379</xdr:col>
                    <xdr:colOff>0</xdr:colOff>
                    <xdr:row>458809</xdr:row>
                    <xdr:rowOff>0</xdr:rowOff>
                  </to>
                </anchor>
              </controlPr>
            </control>
          </mc:Choice>
        </mc:AlternateContent>
        <mc:AlternateContent xmlns:mc="http://schemas.openxmlformats.org/markup-compatibility/2006">
          <mc:Choice Requires="x14">
            <control shapeId="60821" r:id="rId349" name="Button 405">
              <controlPr locked="0" defaultSize="0" autoFill="0" autoLine="0" autoPict="0">
                <anchor moveWithCells="1" sizeWithCells="1">
                  <from>
                    <xdr:col>5379</xdr:col>
                    <xdr:colOff>0</xdr:colOff>
                    <xdr:row>524345</xdr:row>
                    <xdr:rowOff>0</xdr:rowOff>
                  </from>
                  <to>
                    <xdr:col>5379</xdr:col>
                    <xdr:colOff>0</xdr:colOff>
                    <xdr:row>524345</xdr:row>
                    <xdr:rowOff>0</xdr:rowOff>
                  </to>
                </anchor>
              </controlPr>
            </control>
          </mc:Choice>
        </mc:AlternateContent>
        <mc:AlternateContent xmlns:mc="http://schemas.openxmlformats.org/markup-compatibility/2006">
          <mc:Choice Requires="x14">
            <control shapeId="60822" r:id="rId350" name="Button 406">
              <controlPr locked="0" defaultSize="0" autoFill="0" autoLine="0" autoPict="0">
                <anchor moveWithCells="1" sizeWithCells="1">
                  <from>
                    <xdr:col>5379</xdr:col>
                    <xdr:colOff>0</xdr:colOff>
                    <xdr:row>589881</xdr:row>
                    <xdr:rowOff>0</xdr:rowOff>
                  </from>
                  <to>
                    <xdr:col>5379</xdr:col>
                    <xdr:colOff>0</xdr:colOff>
                    <xdr:row>589881</xdr:row>
                    <xdr:rowOff>0</xdr:rowOff>
                  </to>
                </anchor>
              </controlPr>
            </control>
          </mc:Choice>
        </mc:AlternateContent>
        <mc:AlternateContent xmlns:mc="http://schemas.openxmlformats.org/markup-compatibility/2006">
          <mc:Choice Requires="x14">
            <control shapeId="60823" r:id="rId351" name="Button 407">
              <controlPr locked="0" defaultSize="0" autoFill="0" autoLine="0" autoPict="0">
                <anchor moveWithCells="1" sizeWithCells="1">
                  <from>
                    <xdr:col>5379</xdr:col>
                    <xdr:colOff>0</xdr:colOff>
                    <xdr:row>655417</xdr:row>
                    <xdr:rowOff>0</xdr:rowOff>
                  </from>
                  <to>
                    <xdr:col>5379</xdr:col>
                    <xdr:colOff>0</xdr:colOff>
                    <xdr:row>655417</xdr:row>
                    <xdr:rowOff>0</xdr:rowOff>
                  </to>
                </anchor>
              </controlPr>
            </control>
          </mc:Choice>
        </mc:AlternateContent>
        <mc:AlternateContent xmlns:mc="http://schemas.openxmlformats.org/markup-compatibility/2006">
          <mc:Choice Requires="x14">
            <control shapeId="60824" r:id="rId352" name="Button 408">
              <controlPr locked="0" defaultSize="0" autoFill="0" autoLine="0" autoPict="0">
                <anchor moveWithCells="1" sizeWithCells="1">
                  <from>
                    <xdr:col>5379</xdr:col>
                    <xdr:colOff>0</xdr:colOff>
                    <xdr:row>720953</xdr:row>
                    <xdr:rowOff>0</xdr:rowOff>
                  </from>
                  <to>
                    <xdr:col>5379</xdr:col>
                    <xdr:colOff>0</xdr:colOff>
                    <xdr:row>720953</xdr:row>
                    <xdr:rowOff>0</xdr:rowOff>
                  </to>
                </anchor>
              </controlPr>
            </control>
          </mc:Choice>
        </mc:AlternateContent>
        <mc:AlternateContent xmlns:mc="http://schemas.openxmlformats.org/markup-compatibility/2006">
          <mc:Choice Requires="x14">
            <control shapeId="60825" r:id="rId353" name="Button 409">
              <controlPr locked="0" defaultSize="0" autoFill="0" autoLine="0" autoPict="0">
                <anchor moveWithCells="1" sizeWithCells="1">
                  <from>
                    <xdr:col>5379</xdr:col>
                    <xdr:colOff>0</xdr:colOff>
                    <xdr:row>786489</xdr:row>
                    <xdr:rowOff>0</xdr:rowOff>
                  </from>
                  <to>
                    <xdr:col>5379</xdr:col>
                    <xdr:colOff>0</xdr:colOff>
                    <xdr:row>786489</xdr:row>
                    <xdr:rowOff>0</xdr:rowOff>
                  </to>
                </anchor>
              </controlPr>
            </control>
          </mc:Choice>
        </mc:AlternateContent>
        <mc:AlternateContent xmlns:mc="http://schemas.openxmlformats.org/markup-compatibility/2006">
          <mc:Choice Requires="x14">
            <control shapeId="60826" r:id="rId354" name="Button 410">
              <controlPr locked="0" defaultSize="0" autoFill="0" autoLine="0" autoPict="0">
                <anchor moveWithCells="1" sizeWithCells="1">
                  <from>
                    <xdr:col>5379</xdr:col>
                    <xdr:colOff>0</xdr:colOff>
                    <xdr:row>852025</xdr:row>
                    <xdr:rowOff>0</xdr:rowOff>
                  </from>
                  <to>
                    <xdr:col>5379</xdr:col>
                    <xdr:colOff>0</xdr:colOff>
                    <xdr:row>852025</xdr:row>
                    <xdr:rowOff>0</xdr:rowOff>
                  </to>
                </anchor>
              </controlPr>
            </control>
          </mc:Choice>
        </mc:AlternateContent>
        <mc:AlternateContent xmlns:mc="http://schemas.openxmlformats.org/markup-compatibility/2006">
          <mc:Choice Requires="x14">
            <control shapeId="60827" r:id="rId355" name="Button 411">
              <controlPr locked="0" defaultSize="0" autoFill="0" autoLine="0" autoPict="0">
                <anchor moveWithCells="1" sizeWithCells="1">
                  <from>
                    <xdr:col>5379</xdr:col>
                    <xdr:colOff>0</xdr:colOff>
                    <xdr:row>917561</xdr:row>
                    <xdr:rowOff>0</xdr:rowOff>
                  </from>
                  <to>
                    <xdr:col>5379</xdr:col>
                    <xdr:colOff>0</xdr:colOff>
                    <xdr:row>917561</xdr:row>
                    <xdr:rowOff>0</xdr:rowOff>
                  </to>
                </anchor>
              </controlPr>
            </control>
          </mc:Choice>
        </mc:AlternateContent>
        <mc:AlternateContent xmlns:mc="http://schemas.openxmlformats.org/markup-compatibility/2006">
          <mc:Choice Requires="x14">
            <control shapeId="60828" r:id="rId356" name="Button 412">
              <controlPr locked="0" defaultSize="0" autoFill="0" autoLine="0" autoPict="0">
                <anchor moveWithCells="1" sizeWithCells="1">
                  <from>
                    <xdr:col>5379</xdr:col>
                    <xdr:colOff>0</xdr:colOff>
                    <xdr:row>983097</xdr:row>
                    <xdr:rowOff>0</xdr:rowOff>
                  </from>
                  <to>
                    <xdr:col>5379</xdr:col>
                    <xdr:colOff>0</xdr:colOff>
                    <xdr:row>983097</xdr:row>
                    <xdr:rowOff>0</xdr:rowOff>
                  </to>
                </anchor>
              </controlPr>
            </control>
          </mc:Choice>
        </mc:AlternateContent>
        <mc:AlternateContent xmlns:mc="http://schemas.openxmlformats.org/markup-compatibility/2006">
          <mc:Choice Requires="x14">
            <control shapeId="60829" r:id="rId357" name="Button 413">
              <controlPr locked="0" defaultSize="0" autoFill="0" autoLine="0" autoPict="0">
                <anchor moveWithCells="1" sizeWithCells="1">
                  <from>
                    <xdr:col>5633</xdr:col>
                    <xdr:colOff>0</xdr:colOff>
                    <xdr:row>56</xdr:row>
                    <xdr:rowOff>0</xdr:rowOff>
                  </from>
                  <to>
                    <xdr:col>5633</xdr:col>
                    <xdr:colOff>0</xdr:colOff>
                    <xdr:row>56</xdr:row>
                    <xdr:rowOff>0</xdr:rowOff>
                  </to>
                </anchor>
              </controlPr>
            </control>
          </mc:Choice>
        </mc:AlternateContent>
        <mc:AlternateContent xmlns:mc="http://schemas.openxmlformats.org/markup-compatibility/2006">
          <mc:Choice Requires="x14">
            <control shapeId="60830" r:id="rId358" name="Button 414">
              <controlPr locked="0" defaultSize="0" autoFill="0" autoLine="0" autoPict="0">
                <anchor moveWithCells="1" sizeWithCells="1">
                  <from>
                    <xdr:col>5635</xdr:col>
                    <xdr:colOff>0</xdr:colOff>
                    <xdr:row>65593</xdr:row>
                    <xdr:rowOff>0</xdr:rowOff>
                  </from>
                  <to>
                    <xdr:col>5635</xdr:col>
                    <xdr:colOff>0</xdr:colOff>
                    <xdr:row>65593</xdr:row>
                    <xdr:rowOff>0</xdr:rowOff>
                  </to>
                </anchor>
              </controlPr>
            </control>
          </mc:Choice>
        </mc:AlternateContent>
        <mc:AlternateContent xmlns:mc="http://schemas.openxmlformats.org/markup-compatibility/2006">
          <mc:Choice Requires="x14">
            <control shapeId="60831" r:id="rId359" name="Button 415">
              <controlPr locked="0" defaultSize="0" autoFill="0" autoLine="0" autoPict="0">
                <anchor moveWithCells="1" sizeWithCells="1">
                  <from>
                    <xdr:col>5635</xdr:col>
                    <xdr:colOff>0</xdr:colOff>
                    <xdr:row>131129</xdr:row>
                    <xdr:rowOff>0</xdr:rowOff>
                  </from>
                  <to>
                    <xdr:col>5635</xdr:col>
                    <xdr:colOff>0</xdr:colOff>
                    <xdr:row>131129</xdr:row>
                    <xdr:rowOff>0</xdr:rowOff>
                  </to>
                </anchor>
              </controlPr>
            </control>
          </mc:Choice>
        </mc:AlternateContent>
        <mc:AlternateContent xmlns:mc="http://schemas.openxmlformats.org/markup-compatibility/2006">
          <mc:Choice Requires="x14">
            <control shapeId="60832" r:id="rId360" name="Button 416">
              <controlPr locked="0" defaultSize="0" autoFill="0" autoLine="0" autoPict="0">
                <anchor moveWithCells="1" sizeWithCells="1">
                  <from>
                    <xdr:col>5635</xdr:col>
                    <xdr:colOff>0</xdr:colOff>
                    <xdr:row>196665</xdr:row>
                    <xdr:rowOff>0</xdr:rowOff>
                  </from>
                  <to>
                    <xdr:col>5635</xdr:col>
                    <xdr:colOff>0</xdr:colOff>
                    <xdr:row>196665</xdr:row>
                    <xdr:rowOff>0</xdr:rowOff>
                  </to>
                </anchor>
              </controlPr>
            </control>
          </mc:Choice>
        </mc:AlternateContent>
        <mc:AlternateContent xmlns:mc="http://schemas.openxmlformats.org/markup-compatibility/2006">
          <mc:Choice Requires="x14">
            <control shapeId="60833" r:id="rId361" name="Button 417">
              <controlPr locked="0" defaultSize="0" autoFill="0" autoLine="0" autoPict="0">
                <anchor moveWithCells="1" sizeWithCells="1">
                  <from>
                    <xdr:col>5635</xdr:col>
                    <xdr:colOff>0</xdr:colOff>
                    <xdr:row>262201</xdr:row>
                    <xdr:rowOff>0</xdr:rowOff>
                  </from>
                  <to>
                    <xdr:col>5635</xdr:col>
                    <xdr:colOff>0</xdr:colOff>
                    <xdr:row>262201</xdr:row>
                    <xdr:rowOff>0</xdr:rowOff>
                  </to>
                </anchor>
              </controlPr>
            </control>
          </mc:Choice>
        </mc:AlternateContent>
        <mc:AlternateContent xmlns:mc="http://schemas.openxmlformats.org/markup-compatibility/2006">
          <mc:Choice Requires="x14">
            <control shapeId="60834" r:id="rId362" name="Button 418">
              <controlPr locked="0" defaultSize="0" autoFill="0" autoLine="0" autoPict="0">
                <anchor moveWithCells="1" sizeWithCells="1">
                  <from>
                    <xdr:col>5635</xdr:col>
                    <xdr:colOff>0</xdr:colOff>
                    <xdr:row>327737</xdr:row>
                    <xdr:rowOff>0</xdr:rowOff>
                  </from>
                  <to>
                    <xdr:col>5635</xdr:col>
                    <xdr:colOff>0</xdr:colOff>
                    <xdr:row>327737</xdr:row>
                    <xdr:rowOff>0</xdr:rowOff>
                  </to>
                </anchor>
              </controlPr>
            </control>
          </mc:Choice>
        </mc:AlternateContent>
        <mc:AlternateContent xmlns:mc="http://schemas.openxmlformats.org/markup-compatibility/2006">
          <mc:Choice Requires="x14">
            <control shapeId="60835" r:id="rId363" name="Button 419">
              <controlPr locked="0" defaultSize="0" autoFill="0" autoLine="0" autoPict="0">
                <anchor moveWithCells="1" sizeWithCells="1">
                  <from>
                    <xdr:col>5635</xdr:col>
                    <xdr:colOff>0</xdr:colOff>
                    <xdr:row>393273</xdr:row>
                    <xdr:rowOff>0</xdr:rowOff>
                  </from>
                  <to>
                    <xdr:col>5635</xdr:col>
                    <xdr:colOff>0</xdr:colOff>
                    <xdr:row>393273</xdr:row>
                    <xdr:rowOff>0</xdr:rowOff>
                  </to>
                </anchor>
              </controlPr>
            </control>
          </mc:Choice>
        </mc:AlternateContent>
        <mc:AlternateContent xmlns:mc="http://schemas.openxmlformats.org/markup-compatibility/2006">
          <mc:Choice Requires="x14">
            <control shapeId="60836" r:id="rId364" name="Button 420">
              <controlPr locked="0" defaultSize="0" autoFill="0" autoLine="0" autoPict="0">
                <anchor moveWithCells="1" sizeWithCells="1">
                  <from>
                    <xdr:col>5635</xdr:col>
                    <xdr:colOff>0</xdr:colOff>
                    <xdr:row>458809</xdr:row>
                    <xdr:rowOff>0</xdr:rowOff>
                  </from>
                  <to>
                    <xdr:col>5635</xdr:col>
                    <xdr:colOff>0</xdr:colOff>
                    <xdr:row>458809</xdr:row>
                    <xdr:rowOff>0</xdr:rowOff>
                  </to>
                </anchor>
              </controlPr>
            </control>
          </mc:Choice>
        </mc:AlternateContent>
        <mc:AlternateContent xmlns:mc="http://schemas.openxmlformats.org/markup-compatibility/2006">
          <mc:Choice Requires="x14">
            <control shapeId="60837" r:id="rId365" name="Button 421">
              <controlPr locked="0" defaultSize="0" autoFill="0" autoLine="0" autoPict="0">
                <anchor moveWithCells="1" sizeWithCells="1">
                  <from>
                    <xdr:col>5635</xdr:col>
                    <xdr:colOff>0</xdr:colOff>
                    <xdr:row>524345</xdr:row>
                    <xdr:rowOff>0</xdr:rowOff>
                  </from>
                  <to>
                    <xdr:col>5635</xdr:col>
                    <xdr:colOff>0</xdr:colOff>
                    <xdr:row>524345</xdr:row>
                    <xdr:rowOff>0</xdr:rowOff>
                  </to>
                </anchor>
              </controlPr>
            </control>
          </mc:Choice>
        </mc:AlternateContent>
        <mc:AlternateContent xmlns:mc="http://schemas.openxmlformats.org/markup-compatibility/2006">
          <mc:Choice Requires="x14">
            <control shapeId="60838" r:id="rId366" name="Button 422">
              <controlPr locked="0" defaultSize="0" autoFill="0" autoLine="0" autoPict="0">
                <anchor moveWithCells="1" sizeWithCells="1">
                  <from>
                    <xdr:col>5635</xdr:col>
                    <xdr:colOff>0</xdr:colOff>
                    <xdr:row>589881</xdr:row>
                    <xdr:rowOff>0</xdr:rowOff>
                  </from>
                  <to>
                    <xdr:col>5635</xdr:col>
                    <xdr:colOff>0</xdr:colOff>
                    <xdr:row>589881</xdr:row>
                    <xdr:rowOff>0</xdr:rowOff>
                  </to>
                </anchor>
              </controlPr>
            </control>
          </mc:Choice>
        </mc:AlternateContent>
        <mc:AlternateContent xmlns:mc="http://schemas.openxmlformats.org/markup-compatibility/2006">
          <mc:Choice Requires="x14">
            <control shapeId="60839" r:id="rId367" name="Button 423">
              <controlPr locked="0" defaultSize="0" autoFill="0" autoLine="0" autoPict="0">
                <anchor moveWithCells="1" sizeWithCells="1">
                  <from>
                    <xdr:col>5635</xdr:col>
                    <xdr:colOff>0</xdr:colOff>
                    <xdr:row>655417</xdr:row>
                    <xdr:rowOff>0</xdr:rowOff>
                  </from>
                  <to>
                    <xdr:col>5635</xdr:col>
                    <xdr:colOff>0</xdr:colOff>
                    <xdr:row>655417</xdr:row>
                    <xdr:rowOff>0</xdr:rowOff>
                  </to>
                </anchor>
              </controlPr>
            </control>
          </mc:Choice>
        </mc:AlternateContent>
        <mc:AlternateContent xmlns:mc="http://schemas.openxmlformats.org/markup-compatibility/2006">
          <mc:Choice Requires="x14">
            <control shapeId="60840" r:id="rId368" name="Button 424">
              <controlPr locked="0" defaultSize="0" autoFill="0" autoLine="0" autoPict="0">
                <anchor moveWithCells="1" sizeWithCells="1">
                  <from>
                    <xdr:col>5635</xdr:col>
                    <xdr:colOff>0</xdr:colOff>
                    <xdr:row>720953</xdr:row>
                    <xdr:rowOff>0</xdr:rowOff>
                  </from>
                  <to>
                    <xdr:col>5635</xdr:col>
                    <xdr:colOff>0</xdr:colOff>
                    <xdr:row>720953</xdr:row>
                    <xdr:rowOff>0</xdr:rowOff>
                  </to>
                </anchor>
              </controlPr>
            </control>
          </mc:Choice>
        </mc:AlternateContent>
        <mc:AlternateContent xmlns:mc="http://schemas.openxmlformats.org/markup-compatibility/2006">
          <mc:Choice Requires="x14">
            <control shapeId="60841" r:id="rId369" name="Button 425">
              <controlPr locked="0" defaultSize="0" autoFill="0" autoLine="0" autoPict="0">
                <anchor moveWithCells="1" sizeWithCells="1">
                  <from>
                    <xdr:col>5635</xdr:col>
                    <xdr:colOff>0</xdr:colOff>
                    <xdr:row>786489</xdr:row>
                    <xdr:rowOff>0</xdr:rowOff>
                  </from>
                  <to>
                    <xdr:col>5635</xdr:col>
                    <xdr:colOff>0</xdr:colOff>
                    <xdr:row>786489</xdr:row>
                    <xdr:rowOff>0</xdr:rowOff>
                  </to>
                </anchor>
              </controlPr>
            </control>
          </mc:Choice>
        </mc:AlternateContent>
        <mc:AlternateContent xmlns:mc="http://schemas.openxmlformats.org/markup-compatibility/2006">
          <mc:Choice Requires="x14">
            <control shapeId="60842" r:id="rId370" name="Button 426">
              <controlPr locked="0" defaultSize="0" autoFill="0" autoLine="0" autoPict="0">
                <anchor moveWithCells="1" sizeWithCells="1">
                  <from>
                    <xdr:col>5635</xdr:col>
                    <xdr:colOff>0</xdr:colOff>
                    <xdr:row>852025</xdr:row>
                    <xdr:rowOff>0</xdr:rowOff>
                  </from>
                  <to>
                    <xdr:col>5635</xdr:col>
                    <xdr:colOff>0</xdr:colOff>
                    <xdr:row>852025</xdr:row>
                    <xdr:rowOff>0</xdr:rowOff>
                  </to>
                </anchor>
              </controlPr>
            </control>
          </mc:Choice>
        </mc:AlternateContent>
        <mc:AlternateContent xmlns:mc="http://schemas.openxmlformats.org/markup-compatibility/2006">
          <mc:Choice Requires="x14">
            <control shapeId="60843" r:id="rId371" name="Button 427">
              <controlPr locked="0" defaultSize="0" autoFill="0" autoLine="0" autoPict="0">
                <anchor moveWithCells="1" sizeWithCells="1">
                  <from>
                    <xdr:col>5635</xdr:col>
                    <xdr:colOff>0</xdr:colOff>
                    <xdr:row>917561</xdr:row>
                    <xdr:rowOff>0</xdr:rowOff>
                  </from>
                  <to>
                    <xdr:col>5635</xdr:col>
                    <xdr:colOff>0</xdr:colOff>
                    <xdr:row>917561</xdr:row>
                    <xdr:rowOff>0</xdr:rowOff>
                  </to>
                </anchor>
              </controlPr>
            </control>
          </mc:Choice>
        </mc:AlternateContent>
        <mc:AlternateContent xmlns:mc="http://schemas.openxmlformats.org/markup-compatibility/2006">
          <mc:Choice Requires="x14">
            <control shapeId="60844" r:id="rId372" name="Button 428">
              <controlPr locked="0" defaultSize="0" autoFill="0" autoLine="0" autoPict="0">
                <anchor moveWithCells="1" sizeWithCells="1">
                  <from>
                    <xdr:col>5635</xdr:col>
                    <xdr:colOff>0</xdr:colOff>
                    <xdr:row>983097</xdr:row>
                    <xdr:rowOff>0</xdr:rowOff>
                  </from>
                  <to>
                    <xdr:col>5635</xdr:col>
                    <xdr:colOff>0</xdr:colOff>
                    <xdr:row>983097</xdr:row>
                    <xdr:rowOff>0</xdr:rowOff>
                  </to>
                </anchor>
              </controlPr>
            </control>
          </mc:Choice>
        </mc:AlternateContent>
        <mc:AlternateContent xmlns:mc="http://schemas.openxmlformats.org/markup-compatibility/2006">
          <mc:Choice Requires="x14">
            <control shapeId="60845" r:id="rId373" name="Button 429">
              <controlPr locked="0" defaultSize="0" autoFill="0" autoLine="0" autoPict="0">
                <anchor moveWithCells="1" sizeWithCells="1">
                  <from>
                    <xdr:col>5889</xdr:col>
                    <xdr:colOff>0</xdr:colOff>
                    <xdr:row>56</xdr:row>
                    <xdr:rowOff>0</xdr:rowOff>
                  </from>
                  <to>
                    <xdr:col>5889</xdr:col>
                    <xdr:colOff>0</xdr:colOff>
                    <xdr:row>56</xdr:row>
                    <xdr:rowOff>0</xdr:rowOff>
                  </to>
                </anchor>
              </controlPr>
            </control>
          </mc:Choice>
        </mc:AlternateContent>
        <mc:AlternateContent xmlns:mc="http://schemas.openxmlformats.org/markup-compatibility/2006">
          <mc:Choice Requires="x14">
            <control shapeId="60846" r:id="rId374" name="Button 430">
              <controlPr locked="0" defaultSize="0" autoFill="0" autoLine="0" autoPict="0">
                <anchor moveWithCells="1" sizeWithCells="1">
                  <from>
                    <xdr:col>5891</xdr:col>
                    <xdr:colOff>0</xdr:colOff>
                    <xdr:row>65593</xdr:row>
                    <xdr:rowOff>0</xdr:rowOff>
                  </from>
                  <to>
                    <xdr:col>5891</xdr:col>
                    <xdr:colOff>0</xdr:colOff>
                    <xdr:row>65593</xdr:row>
                    <xdr:rowOff>0</xdr:rowOff>
                  </to>
                </anchor>
              </controlPr>
            </control>
          </mc:Choice>
        </mc:AlternateContent>
        <mc:AlternateContent xmlns:mc="http://schemas.openxmlformats.org/markup-compatibility/2006">
          <mc:Choice Requires="x14">
            <control shapeId="60847" r:id="rId375" name="Button 431">
              <controlPr locked="0" defaultSize="0" autoFill="0" autoLine="0" autoPict="0">
                <anchor moveWithCells="1" sizeWithCells="1">
                  <from>
                    <xdr:col>5891</xdr:col>
                    <xdr:colOff>0</xdr:colOff>
                    <xdr:row>131129</xdr:row>
                    <xdr:rowOff>0</xdr:rowOff>
                  </from>
                  <to>
                    <xdr:col>5891</xdr:col>
                    <xdr:colOff>0</xdr:colOff>
                    <xdr:row>131129</xdr:row>
                    <xdr:rowOff>0</xdr:rowOff>
                  </to>
                </anchor>
              </controlPr>
            </control>
          </mc:Choice>
        </mc:AlternateContent>
        <mc:AlternateContent xmlns:mc="http://schemas.openxmlformats.org/markup-compatibility/2006">
          <mc:Choice Requires="x14">
            <control shapeId="60848" r:id="rId376" name="Button 432">
              <controlPr locked="0" defaultSize="0" autoFill="0" autoLine="0" autoPict="0">
                <anchor moveWithCells="1" sizeWithCells="1">
                  <from>
                    <xdr:col>5891</xdr:col>
                    <xdr:colOff>0</xdr:colOff>
                    <xdr:row>196665</xdr:row>
                    <xdr:rowOff>0</xdr:rowOff>
                  </from>
                  <to>
                    <xdr:col>5891</xdr:col>
                    <xdr:colOff>0</xdr:colOff>
                    <xdr:row>196665</xdr:row>
                    <xdr:rowOff>0</xdr:rowOff>
                  </to>
                </anchor>
              </controlPr>
            </control>
          </mc:Choice>
        </mc:AlternateContent>
        <mc:AlternateContent xmlns:mc="http://schemas.openxmlformats.org/markup-compatibility/2006">
          <mc:Choice Requires="x14">
            <control shapeId="60849" r:id="rId377" name="Button 433">
              <controlPr locked="0" defaultSize="0" autoFill="0" autoLine="0" autoPict="0">
                <anchor moveWithCells="1" sizeWithCells="1">
                  <from>
                    <xdr:col>5891</xdr:col>
                    <xdr:colOff>0</xdr:colOff>
                    <xdr:row>262201</xdr:row>
                    <xdr:rowOff>0</xdr:rowOff>
                  </from>
                  <to>
                    <xdr:col>5891</xdr:col>
                    <xdr:colOff>0</xdr:colOff>
                    <xdr:row>262201</xdr:row>
                    <xdr:rowOff>0</xdr:rowOff>
                  </to>
                </anchor>
              </controlPr>
            </control>
          </mc:Choice>
        </mc:AlternateContent>
        <mc:AlternateContent xmlns:mc="http://schemas.openxmlformats.org/markup-compatibility/2006">
          <mc:Choice Requires="x14">
            <control shapeId="60850" r:id="rId378" name="Button 434">
              <controlPr locked="0" defaultSize="0" autoFill="0" autoLine="0" autoPict="0">
                <anchor moveWithCells="1" sizeWithCells="1">
                  <from>
                    <xdr:col>5891</xdr:col>
                    <xdr:colOff>0</xdr:colOff>
                    <xdr:row>327737</xdr:row>
                    <xdr:rowOff>0</xdr:rowOff>
                  </from>
                  <to>
                    <xdr:col>5891</xdr:col>
                    <xdr:colOff>0</xdr:colOff>
                    <xdr:row>327737</xdr:row>
                    <xdr:rowOff>0</xdr:rowOff>
                  </to>
                </anchor>
              </controlPr>
            </control>
          </mc:Choice>
        </mc:AlternateContent>
        <mc:AlternateContent xmlns:mc="http://schemas.openxmlformats.org/markup-compatibility/2006">
          <mc:Choice Requires="x14">
            <control shapeId="60851" r:id="rId379" name="Button 435">
              <controlPr locked="0" defaultSize="0" autoFill="0" autoLine="0" autoPict="0">
                <anchor moveWithCells="1" sizeWithCells="1">
                  <from>
                    <xdr:col>5891</xdr:col>
                    <xdr:colOff>0</xdr:colOff>
                    <xdr:row>393273</xdr:row>
                    <xdr:rowOff>0</xdr:rowOff>
                  </from>
                  <to>
                    <xdr:col>5891</xdr:col>
                    <xdr:colOff>0</xdr:colOff>
                    <xdr:row>393273</xdr:row>
                    <xdr:rowOff>0</xdr:rowOff>
                  </to>
                </anchor>
              </controlPr>
            </control>
          </mc:Choice>
        </mc:AlternateContent>
        <mc:AlternateContent xmlns:mc="http://schemas.openxmlformats.org/markup-compatibility/2006">
          <mc:Choice Requires="x14">
            <control shapeId="60852" r:id="rId380" name="Button 436">
              <controlPr locked="0" defaultSize="0" autoFill="0" autoLine="0" autoPict="0">
                <anchor moveWithCells="1" sizeWithCells="1">
                  <from>
                    <xdr:col>5891</xdr:col>
                    <xdr:colOff>0</xdr:colOff>
                    <xdr:row>458809</xdr:row>
                    <xdr:rowOff>0</xdr:rowOff>
                  </from>
                  <to>
                    <xdr:col>5891</xdr:col>
                    <xdr:colOff>0</xdr:colOff>
                    <xdr:row>458809</xdr:row>
                    <xdr:rowOff>0</xdr:rowOff>
                  </to>
                </anchor>
              </controlPr>
            </control>
          </mc:Choice>
        </mc:AlternateContent>
        <mc:AlternateContent xmlns:mc="http://schemas.openxmlformats.org/markup-compatibility/2006">
          <mc:Choice Requires="x14">
            <control shapeId="60853" r:id="rId381" name="Button 437">
              <controlPr locked="0" defaultSize="0" autoFill="0" autoLine="0" autoPict="0">
                <anchor moveWithCells="1" sizeWithCells="1">
                  <from>
                    <xdr:col>5891</xdr:col>
                    <xdr:colOff>0</xdr:colOff>
                    <xdr:row>524345</xdr:row>
                    <xdr:rowOff>0</xdr:rowOff>
                  </from>
                  <to>
                    <xdr:col>5891</xdr:col>
                    <xdr:colOff>0</xdr:colOff>
                    <xdr:row>524345</xdr:row>
                    <xdr:rowOff>0</xdr:rowOff>
                  </to>
                </anchor>
              </controlPr>
            </control>
          </mc:Choice>
        </mc:AlternateContent>
        <mc:AlternateContent xmlns:mc="http://schemas.openxmlformats.org/markup-compatibility/2006">
          <mc:Choice Requires="x14">
            <control shapeId="60854" r:id="rId382" name="Button 438">
              <controlPr locked="0" defaultSize="0" autoFill="0" autoLine="0" autoPict="0">
                <anchor moveWithCells="1" sizeWithCells="1">
                  <from>
                    <xdr:col>5891</xdr:col>
                    <xdr:colOff>0</xdr:colOff>
                    <xdr:row>589881</xdr:row>
                    <xdr:rowOff>0</xdr:rowOff>
                  </from>
                  <to>
                    <xdr:col>5891</xdr:col>
                    <xdr:colOff>0</xdr:colOff>
                    <xdr:row>589881</xdr:row>
                    <xdr:rowOff>0</xdr:rowOff>
                  </to>
                </anchor>
              </controlPr>
            </control>
          </mc:Choice>
        </mc:AlternateContent>
        <mc:AlternateContent xmlns:mc="http://schemas.openxmlformats.org/markup-compatibility/2006">
          <mc:Choice Requires="x14">
            <control shapeId="60855" r:id="rId383" name="Button 439">
              <controlPr locked="0" defaultSize="0" autoFill="0" autoLine="0" autoPict="0">
                <anchor moveWithCells="1" sizeWithCells="1">
                  <from>
                    <xdr:col>5891</xdr:col>
                    <xdr:colOff>0</xdr:colOff>
                    <xdr:row>655417</xdr:row>
                    <xdr:rowOff>0</xdr:rowOff>
                  </from>
                  <to>
                    <xdr:col>5891</xdr:col>
                    <xdr:colOff>0</xdr:colOff>
                    <xdr:row>655417</xdr:row>
                    <xdr:rowOff>0</xdr:rowOff>
                  </to>
                </anchor>
              </controlPr>
            </control>
          </mc:Choice>
        </mc:AlternateContent>
        <mc:AlternateContent xmlns:mc="http://schemas.openxmlformats.org/markup-compatibility/2006">
          <mc:Choice Requires="x14">
            <control shapeId="60856" r:id="rId384" name="Button 440">
              <controlPr locked="0" defaultSize="0" autoFill="0" autoLine="0" autoPict="0">
                <anchor moveWithCells="1" sizeWithCells="1">
                  <from>
                    <xdr:col>5891</xdr:col>
                    <xdr:colOff>0</xdr:colOff>
                    <xdr:row>720953</xdr:row>
                    <xdr:rowOff>0</xdr:rowOff>
                  </from>
                  <to>
                    <xdr:col>5891</xdr:col>
                    <xdr:colOff>0</xdr:colOff>
                    <xdr:row>720953</xdr:row>
                    <xdr:rowOff>0</xdr:rowOff>
                  </to>
                </anchor>
              </controlPr>
            </control>
          </mc:Choice>
        </mc:AlternateContent>
        <mc:AlternateContent xmlns:mc="http://schemas.openxmlformats.org/markup-compatibility/2006">
          <mc:Choice Requires="x14">
            <control shapeId="60857" r:id="rId385" name="Button 441">
              <controlPr locked="0" defaultSize="0" autoFill="0" autoLine="0" autoPict="0">
                <anchor moveWithCells="1" sizeWithCells="1">
                  <from>
                    <xdr:col>5891</xdr:col>
                    <xdr:colOff>0</xdr:colOff>
                    <xdr:row>786489</xdr:row>
                    <xdr:rowOff>0</xdr:rowOff>
                  </from>
                  <to>
                    <xdr:col>5891</xdr:col>
                    <xdr:colOff>0</xdr:colOff>
                    <xdr:row>786489</xdr:row>
                    <xdr:rowOff>0</xdr:rowOff>
                  </to>
                </anchor>
              </controlPr>
            </control>
          </mc:Choice>
        </mc:AlternateContent>
        <mc:AlternateContent xmlns:mc="http://schemas.openxmlformats.org/markup-compatibility/2006">
          <mc:Choice Requires="x14">
            <control shapeId="60858" r:id="rId386" name="Button 442">
              <controlPr locked="0" defaultSize="0" autoFill="0" autoLine="0" autoPict="0">
                <anchor moveWithCells="1" sizeWithCells="1">
                  <from>
                    <xdr:col>5891</xdr:col>
                    <xdr:colOff>0</xdr:colOff>
                    <xdr:row>852025</xdr:row>
                    <xdr:rowOff>0</xdr:rowOff>
                  </from>
                  <to>
                    <xdr:col>5891</xdr:col>
                    <xdr:colOff>0</xdr:colOff>
                    <xdr:row>852025</xdr:row>
                    <xdr:rowOff>0</xdr:rowOff>
                  </to>
                </anchor>
              </controlPr>
            </control>
          </mc:Choice>
        </mc:AlternateContent>
        <mc:AlternateContent xmlns:mc="http://schemas.openxmlformats.org/markup-compatibility/2006">
          <mc:Choice Requires="x14">
            <control shapeId="60859" r:id="rId387" name="Button 443">
              <controlPr locked="0" defaultSize="0" autoFill="0" autoLine="0" autoPict="0">
                <anchor moveWithCells="1" sizeWithCells="1">
                  <from>
                    <xdr:col>5891</xdr:col>
                    <xdr:colOff>0</xdr:colOff>
                    <xdr:row>917561</xdr:row>
                    <xdr:rowOff>0</xdr:rowOff>
                  </from>
                  <to>
                    <xdr:col>5891</xdr:col>
                    <xdr:colOff>0</xdr:colOff>
                    <xdr:row>917561</xdr:row>
                    <xdr:rowOff>0</xdr:rowOff>
                  </to>
                </anchor>
              </controlPr>
            </control>
          </mc:Choice>
        </mc:AlternateContent>
        <mc:AlternateContent xmlns:mc="http://schemas.openxmlformats.org/markup-compatibility/2006">
          <mc:Choice Requires="x14">
            <control shapeId="60860" r:id="rId388" name="Button 444">
              <controlPr locked="0" defaultSize="0" autoFill="0" autoLine="0" autoPict="0">
                <anchor moveWithCells="1" sizeWithCells="1">
                  <from>
                    <xdr:col>5891</xdr:col>
                    <xdr:colOff>0</xdr:colOff>
                    <xdr:row>983097</xdr:row>
                    <xdr:rowOff>0</xdr:rowOff>
                  </from>
                  <to>
                    <xdr:col>5891</xdr:col>
                    <xdr:colOff>0</xdr:colOff>
                    <xdr:row>983097</xdr:row>
                    <xdr:rowOff>0</xdr:rowOff>
                  </to>
                </anchor>
              </controlPr>
            </control>
          </mc:Choice>
        </mc:AlternateContent>
        <mc:AlternateContent xmlns:mc="http://schemas.openxmlformats.org/markup-compatibility/2006">
          <mc:Choice Requires="x14">
            <control shapeId="60861" r:id="rId389" name="Button 445">
              <controlPr locked="0" defaultSize="0" autoFill="0" autoLine="0" autoPict="0">
                <anchor moveWithCells="1" sizeWithCells="1">
                  <from>
                    <xdr:col>6145</xdr:col>
                    <xdr:colOff>0</xdr:colOff>
                    <xdr:row>56</xdr:row>
                    <xdr:rowOff>0</xdr:rowOff>
                  </from>
                  <to>
                    <xdr:col>6145</xdr:col>
                    <xdr:colOff>0</xdr:colOff>
                    <xdr:row>56</xdr:row>
                    <xdr:rowOff>0</xdr:rowOff>
                  </to>
                </anchor>
              </controlPr>
            </control>
          </mc:Choice>
        </mc:AlternateContent>
        <mc:AlternateContent xmlns:mc="http://schemas.openxmlformats.org/markup-compatibility/2006">
          <mc:Choice Requires="x14">
            <control shapeId="60862" r:id="rId390" name="Button 446">
              <controlPr locked="0" defaultSize="0" autoFill="0" autoLine="0" autoPict="0">
                <anchor moveWithCells="1" sizeWithCells="1">
                  <from>
                    <xdr:col>6147</xdr:col>
                    <xdr:colOff>0</xdr:colOff>
                    <xdr:row>65593</xdr:row>
                    <xdr:rowOff>0</xdr:rowOff>
                  </from>
                  <to>
                    <xdr:col>6147</xdr:col>
                    <xdr:colOff>0</xdr:colOff>
                    <xdr:row>65593</xdr:row>
                    <xdr:rowOff>0</xdr:rowOff>
                  </to>
                </anchor>
              </controlPr>
            </control>
          </mc:Choice>
        </mc:AlternateContent>
        <mc:AlternateContent xmlns:mc="http://schemas.openxmlformats.org/markup-compatibility/2006">
          <mc:Choice Requires="x14">
            <control shapeId="60863" r:id="rId391" name="Button 447">
              <controlPr locked="0" defaultSize="0" autoFill="0" autoLine="0" autoPict="0">
                <anchor moveWithCells="1" sizeWithCells="1">
                  <from>
                    <xdr:col>6147</xdr:col>
                    <xdr:colOff>0</xdr:colOff>
                    <xdr:row>131129</xdr:row>
                    <xdr:rowOff>0</xdr:rowOff>
                  </from>
                  <to>
                    <xdr:col>6147</xdr:col>
                    <xdr:colOff>0</xdr:colOff>
                    <xdr:row>131129</xdr:row>
                    <xdr:rowOff>0</xdr:rowOff>
                  </to>
                </anchor>
              </controlPr>
            </control>
          </mc:Choice>
        </mc:AlternateContent>
        <mc:AlternateContent xmlns:mc="http://schemas.openxmlformats.org/markup-compatibility/2006">
          <mc:Choice Requires="x14">
            <control shapeId="60864" r:id="rId392" name="Button 448">
              <controlPr locked="0" defaultSize="0" autoFill="0" autoLine="0" autoPict="0">
                <anchor moveWithCells="1" sizeWithCells="1">
                  <from>
                    <xdr:col>6147</xdr:col>
                    <xdr:colOff>0</xdr:colOff>
                    <xdr:row>196665</xdr:row>
                    <xdr:rowOff>0</xdr:rowOff>
                  </from>
                  <to>
                    <xdr:col>6147</xdr:col>
                    <xdr:colOff>0</xdr:colOff>
                    <xdr:row>196665</xdr:row>
                    <xdr:rowOff>0</xdr:rowOff>
                  </to>
                </anchor>
              </controlPr>
            </control>
          </mc:Choice>
        </mc:AlternateContent>
        <mc:AlternateContent xmlns:mc="http://schemas.openxmlformats.org/markup-compatibility/2006">
          <mc:Choice Requires="x14">
            <control shapeId="60865" r:id="rId393" name="Button 449">
              <controlPr locked="0" defaultSize="0" autoFill="0" autoLine="0" autoPict="0">
                <anchor moveWithCells="1" sizeWithCells="1">
                  <from>
                    <xdr:col>6147</xdr:col>
                    <xdr:colOff>0</xdr:colOff>
                    <xdr:row>262201</xdr:row>
                    <xdr:rowOff>0</xdr:rowOff>
                  </from>
                  <to>
                    <xdr:col>6147</xdr:col>
                    <xdr:colOff>0</xdr:colOff>
                    <xdr:row>262201</xdr:row>
                    <xdr:rowOff>0</xdr:rowOff>
                  </to>
                </anchor>
              </controlPr>
            </control>
          </mc:Choice>
        </mc:AlternateContent>
        <mc:AlternateContent xmlns:mc="http://schemas.openxmlformats.org/markup-compatibility/2006">
          <mc:Choice Requires="x14">
            <control shapeId="60866" r:id="rId394" name="Button 450">
              <controlPr locked="0" defaultSize="0" autoFill="0" autoLine="0" autoPict="0">
                <anchor moveWithCells="1" sizeWithCells="1">
                  <from>
                    <xdr:col>6147</xdr:col>
                    <xdr:colOff>0</xdr:colOff>
                    <xdr:row>327737</xdr:row>
                    <xdr:rowOff>0</xdr:rowOff>
                  </from>
                  <to>
                    <xdr:col>6147</xdr:col>
                    <xdr:colOff>0</xdr:colOff>
                    <xdr:row>327737</xdr:row>
                    <xdr:rowOff>0</xdr:rowOff>
                  </to>
                </anchor>
              </controlPr>
            </control>
          </mc:Choice>
        </mc:AlternateContent>
        <mc:AlternateContent xmlns:mc="http://schemas.openxmlformats.org/markup-compatibility/2006">
          <mc:Choice Requires="x14">
            <control shapeId="60867" r:id="rId395" name="Button 451">
              <controlPr locked="0" defaultSize="0" autoFill="0" autoLine="0" autoPict="0">
                <anchor moveWithCells="1" sizeWithCells="1">
                  <from>
                    <xdr:col>6147</xdr:col>
                    <xdr:colOff>0</xdr:colOff>
                    <xdr:row>393273</xdr:row>
                    <xdr:rowOff>0</xdr:rowOff>
                  </from>
                  <to>
                    <xdr:col>6147</xdr:col>
                    <xdr:colOff>0</xdr:colOff>
                    <xdr:row>393273</xdr:row>
                    <xdr:rowOff>0</xdr:rowOff>
                  </to>
                </anchor>
              </controlPr>
            </control>
          </mc:Choice>
        </mc:AlternateContent>
        <mc:AlternateContent xmlns:mc="http://schemas.openxmlformats.org/markup-compatibility/2006">
          <mc:Choice Requires="x14">
            <control shapeId="60868" r:id="rId396" name="Button 452">
              <controlPr locked="0" defaultSize="0" autoFill="0" autoLine="0" autoPict="0">
                <anchor moveWithCells="1" sizeWithCells="1">
                  <from>
                    <xdr:col>6147</xdr:col>
                    <xdr:colOff>0</xdr:colOff>
                    <xdr:row>458809</xdr:row>
                    <xdr:rowOff>0</xdr:rowOff>
                  </from>
                  <to>
                    <xdr:col>6147</xdr:col>
                    <xdr:colOff>0</xdr:colOff>
                    <xdr:row>458809</xdr:row>
                    <xdr:rowOff>0</xdr:rowOff>
                  </to>
                </anchor>
              </controlPr>
            </control>
          </mc:Choice>
        </mc:AlternateContent>
        <mc:AlternateContent xmlns:mc="http://schemas.openxmlformats.org/markup-compatibility/2006">
          <mc:Choice Requires="x14">
            <control shapeId="60869" r:id="rId397" name="Button 453">
              <controlPr locked="0" defaultSize="0" autoFill="0" autoLine="0" autoPict="0">
                <anchor moveWithCells="1" sizeWithCells="1">
                  <from>
                    <xdr:col>6147</xdr:col>
                    <xdr:colOff>0</xdr:colOff>
                    <xdr:row>524345</xdr:row>
                    <xdr:rowOff>0</xdr:rowOff>
                  </from>
                  <to>
                    <xdr:col>6147</xdr:col>
                    <xdr:colOff>0</xdr:colOff>
                    <xdr:row>524345</xdr:row>
                    <xdr:rowOff>0</xdr:rowOff>
                  </to>
                </anchor>
              </controlPr>
            </control>
          </mc:Choice>
        </mc:AlternateContent>
        <mc:AlternateContent xmlns:mc="http://schemas.openxmlformats.org/markup-compatibility/2006">
          <mc:Choice Requires="x14">
            <control shapeId="60870" r:id="rId398" name="Button 454">
              <controlPr locked="0" defaultSize="0" autoFill="0" autoLine="0" autoPict="0">
                <anchor moveWithCells="1" sizeWithCells="1">
                  <from>
                    <xdr:col>6147</xdr:col>
                    <xdr:colOff>0</xdr:colOff>
                    <xdr:row>589881</xdr:row>
                    <xdr:rowOff>0</xdr:rowOff>
                  </from>
                  <to>
                    <xdr:col>6147</xdr:col>
                    <xdr:colOff>0</xdr:colOff>
                    <xdr:row>589881</xdr:row>
                    <xdr:rowOff>0</xdr:rowOff>
                  </to>
                </anchor>
              </controlPr>
            </control>
          </mc:Choice>
        </mc:AlternateContent>
        <mc:AlternateContent xmlns:mc="http://schemas.openxmlformats.org/markup-compatibility/2006">
          <mc:Choice Requires="x14">
            <control shapeId="60871" r:id="rId399" name="Button 455">
              <controlPr locked="0" defaultSize="0" autoFill="0" autoLine="0" autoPict="0">
                <anchor moveWithCells="1" sizeWithCells="1">
                  <from>
                    <xdr:col>6147</xdr:col>
                    <xdr:colOff>0</xdr:colOff>
                    <xdr:row>655417</xdr:row>
                    <xdr:rowOff>0</xdr:rowOff>
                  </from>
                  <to>
                    <xdr:col>6147</xdr:col>
                    <xdr:colOff>0</xdr:colOff>
                    <xdr:row>655417</xdr:row>
                    <xdr:rowOff>0</xdr:rowOff>
                  </to>
                </anchor>
              </controlPr>
            </control>
          </mc:Choice>
        </mc:AlternateContent>
        <mc:AlternateContent xmlns:mc="http://schemas.openxmlformats.org/markup-compatibility/2006">
          <mc:Choice Requires="x14">
            <control shapeId="60872" r:id="rId400" name="Button 456">
              <controlPr locked="0" defaultSize="0" autoFill="0" autoLine="0" autoPict="0">
                <anchor moveWithCells="1" sizeWithCells="1">
                  <from>
                    <xdr:col>6147</xdr:col>
                    <xdr:colOff>0</xdr:colOff>
                    <xdr:row>720953</xdr:row>
                    <xdr:rowOff>0</xdr:rowOff>
                  </from>
                  <to>
                    <xdr:col>6147</xdr:col>
                    <xdr:colOff>0</xdr:colOff>
                    <xdr:row>720953</xdr:row>
                    <xdr:rowOff>0</xdr:rowOff>
                  </to>
                </anchor>
              </controlPr>
            </control>
          </mc:Choice>
        </mc:AlternateContent>
        <mc:AlternateContent xmlns:mc="http://schemas.openxmlformats.org/markup-compatibility/2006">
          <mc:Choice Requires="x14">
            <control shapeId="60873" r:id="rId401" name="Button 457">
              <controlPr locked="0" defaultSize="0" autoFill="0" autoLine="0" autoPict="0">
                <anchor moveWithCells="1" sizeWithCells="1">
                  <from>
                    <xdr:col>6147</xdr:col>
                    <xdr:colOff>0</xdr:colOff>
                    <xdr:row>786489</xdr:row>
                    <xdr:rowOff>0</xdr:rowOff>
                  </from>
                  <to>
                    <xdr:col>6147</xdr:col>
                    <xdr:colOff>0</xdr:colOff>
                    <xdr:row>786489</xdr:row>
                    <xdr:rowOff>0</xdr:rowOff>
                  </to>
                </anchor>
              </controlPr>
            </control>
          </mc:Choice>
        </mc:AlternateContent>
        <mc:AlternateContent xmlns:mc="http://schemas.openxmlformats.org/markup-compatibility/2006">
          <mc:Choice Requires="x14">
            <control shapeId="60874" r:id="rId402" name="Button 458">
              <controlPr locked="0" defaultSize="0" autoFill="0" autoLine="0" autoPict="0">
                <anchor moveWithCells="1" sizeWithCells="1">
                  <from>
                    <xdr:col>6147</xdr:col>
                    <xdr:colOff>0</xdr:colOff>
                    <xdr:row>852025</xdr:row>
                    <xdr:rowOff>0</xdr:rowOff>
                  </from>
                  <to>
                    <xdr:col>6147</xdr:col>
                    <xdr:colOff>0</xdr:colOff>
                    <xdr:row>852025</xdr:row>
                    <xdr:rowOff>0</xdr:rowOff>
                  </to>
                </anchor>
              </controlPr>
            </control>
          </mc:Choice>
        </mc:AlternateContent>
        <mc:AlternateContent xmlns:mc="http://schemas.openxmlformats.org/markup-compatibility/2006">
          <mc:Choice Requires="x14">
            <control shapeId="60875" r:id="rId403" name="Button 459">
              <controlPr locked="0" defaultSize="0" autoFill="0" autoLine="0" autoPict="0">
                <anchor moveWithCells="1" sizeWithCells="1">
                  <from>
                    <xdr:col>6147</xdr:col>
                    <xdr:colOff>0</xdr:colOff>
                    <xdr:row>917561</xdr:row>
                    <xdr:rowOff>0</xdr:rowOff>
                  </from>
                  <to>
                    <xdr:col>6147</xdr:col>
                    <xdr:colOff>0</xdr:colOff>
                    <xdr:row>917561</xdr:row>
                    <xdr:rowOff>0</xdr:rowOff>
                  </to>
                </anchor>
              </controlPr>
            </control>
          </mc:Choice>
        </mc:AlternateContent>
        <mc:AlternateContent xmlns:mc="http://schemas.openxmlformats.org/markup-compatibility/2006">
          <mc:Choice Requires="x14">
            <control shapeId="60876" r:id="rId404" name="Button 460">
              <controlPr locked="0" defaultSize="0" autoFill="0" autoLine="0" autoPict="0">
                <anchor moveWithCells="1" sizeWithCells="1">
                  <from>
                    <xdr:col>6147</xdr:col>
                    <xdr:colOff>0</xdr:colOff>
                    <xdr:row>983097</xdr:row>
                    <xdr:rowOff>0</xdr:rowOff>
                  </from>
                  <to>
                    <xdr:col>6147</xdr:col>
                    <xdr:colOff>0</xdr:colOff>
                    <xdr:row>983097</xdr:row>
                    <xdr:rowOff>0</xdr:rowOff>
                  </to>
                </anchor>
              </controlPr>
            </control>
          </mc:Choice>
        </mc:AlternateContent>
        <mc:AlternateContent xmlns:mc="http://schemas.openxmlformats.org/markup-compatibility/2006">
          <mc:Choice Requires="x14">
            <control shapeId="60877" r:id="rId405" name="Button 461">
              <controlPr locked="0" defaultSize="0" autoFill="0" autoLine="0" autoPict="0">
                <anchor moveWithCells="1" sizeWithCells="1">
                  <from>
                    <xdr:col>6401</xdr:col>
                    <xdr:colOff>0</xdr:colOff>
                    <xdr:row>56</xdr:row>
                    <xdr:rowOff>0</xdr:rowOff>
                  </from>
                  <to>
                    <xdr:col>6401</xdr:col>
                    <xdr:colOff>0</xdr:colOff>
                    <xdr:row>56</xdr:row>
                    <xdr:rowOff>0</xdr:rowOff>
                  </to>
                </anchor>
              </controlPr>
            </control>
          </mc:Choice>
        </mc:AlternateContent>
        <mc:AlternateContent xmlns:mc="http://schemas.openxmlformats.org/markup-compatibility/2006">
          <mc:Choice Requires="x14">
            <control shapeId="60878" r:id="rId406" name="Button 462">
              <controlPr locked="0" defaultSize="0" autoFill="0" autoLine="0" autoPict="0">
                <anchor moveWithCells="1" sizeWithCells="1">
                  <from>
                    <xdr:col>6403</xdr:col>
                    <xdr:colOff>0</xdr:colOff>
                    <xdr:row>65593</xdr:row>
                    <xdr:rowOff>0</xdr:rowOff>
                  </from>
                  <to>
                    <xdr:col>6403</xdr:col>
                    <xdr:colOff>0</xdr:colOff>
                    <xdr:row>65593</xdr:row>
                    <xdr:rowOff>0</xdr:rowOff>
                  </to>
                </anchor>
              </controlPr>
            </control>
          </mc:Choice>
        </mc:AlternateContent>
        <mc:AlternateContent xmlns:mc="http://schemas.openxmlformats.org/markup-compatibility/2006">
          <mc:Choice Requires="x14">
            <control shapeId="60879" r:id="rId407" name="Button 463">
              <controlPr locked="0" defaultSize="0" autoFill="0" autoLine="0" autoPict="0">
                <anchor moveWithCells="1" sizeWithCells="1">
                  <from>
                    <xdr:col>6403</xdr:col>
                    <xdr:colOff>0</xdr:colOff>
                    <xdr:row>131129</xdr:row>
                    <xdr:rowOff>0</xdr:rowOff>
                  </from>
                  <to>
                    <xdr:col>6403</xdr:col>
                    <xdr:colOff>0</xdr:colOff>
                    <xdr:row>131129</xdr:row>
                    <xdr:rowOff>0</xdr:rowOff>
                  </to>
                </anchor>
              </controlPr>
            </control>
          </mc:Choice>
        </mc:AlternateContent>
        <mc:AlternateContent xmlns:mc="http://schemas.openxmlformats.org/markup-compatibility/2006">
          <mc:Choice Requires="x14">
            <control shapeId="60880" r:id="rId408" name="Button 464">
              <controlPr locked="0" defaultSize="0" autoFill="0" autoLine="0" autoPict="0">
                <anchor moveWithCells="1" sizeWithCells="1">
                  <from>
                    <xdr:col>6403</xdr:col>
                    <xdr:colOff>0</xdr:colOff>
                    <xdr:row>196665</xdr:row>
                    <xdr:rowOff>0</xdr:rowOff>
                  </from>
                  <to>
                    <xdr:col>6403</xdr:col>
                    <xdr:colOff>0</xdr:colOff>
                    <xdr:row>196665</xdr:row>
                    <xdr:rowOff>0</xdr:rowOff>
                  </to>
                </anchor>
              </controlPr>
            </control>
          </mc:Choice>
        </mc:AlternateContent>
        <mc:AlternateContent xmlns:mc="http://schemas.openxmlformats.org/markup-compatibility/2006">
          <mc:Choice Requires="x14">
            <control shapeId="60881" r:id="rId409" name="Button 465">
              <controlPr locked="0" defaultSize="0" autoFill="0" autoLine="0" autoPict="0">
                <anchor moveWithCells="1" sizeWithCells="1">
                  <from>
                    <xdr:col>6403</xdr:col>
                    <xdr:colOff>0</xdr:colOff>
                    <xdr:row>262201</xdr:row>
                    <xdr:rowOff>0</xdr:rowOff>
                  </from>
                  <to>
                    <xdr:col>6403</xdr:col>
                    <xdr:colOff>0</xdr:colOff>
                    <xdr:row>262201</xdr:row>
                    <xdr:rowOff>0</xdr:rowOff>
                  </to>
                </anchor>
              </controlPr>
            </control>
          </mc:Choice>
        </mc:AlternateContent>
        <mc:AlternateContent xmlns:mc="http://schemas.openxmlformats.org/markup-compatibility/2006">
          <mc:Choice Requires="x14">
            <control shapeId="60882" r:id="rId410" name="Button 466">
              <controlPr locked="0" defaultSize="0" autoFill="0" autoLine="0" autoPict="0">
                <anchor moveWithCells="1" sizeWithCells="1">
                  <from>
                    <xdr:col>6403</xdr:col>
                    <xdr:colOff>0</xdr:colOff>
                    <xdr:row>327737</xdr:row>
                    <xdr:rowOff>0</xdr:rowOff>
                  </from>
                  <to>
                    <xdr:col>6403</xdr:col>
                    <xdr:colOff>0</xdr:colOff>
                    <xdr:row>327737</xdr:row>
                    <xdr:rowOff>0</xdr:rowOff>
                  </to>
                </anchor>
              </controlPr>
            </control>
          </mc:Choice>
        </mc:AlternateContent>
        <mc:AlternateContent xmlns:mc="http://schemas.openxmlformats.org/markup-compatibility/2006">
          <mc:Choice Requires="x14">
            <control shapeId="60883" r:id="rId411" name="Button 467">
              <controlPr locked="0" defaultSize="0" autoFill="0" autoLine="0" autoPict="0">
                <anchor moveWithCells="1" sizeWithCells="1">
                  <from>
                    <xdr:col>6403</xdr:col>
                    <xdr:colOff>0</xdr:colOff>
                    <xdr:row>393273</xdr:row>
                    <xdr:rowOff>0</xdr:rowOff>
                  </from>
                  <to>
                    <xdr:col>6403</xdr:col>
                    <xdr:colOff>0</xdr:colOff>
                    <xdr:row>393273</xdr:row>
                    <xdr:rowOff>0</xdr:rowOff>
                  </to>
                </anchor>
              </controlPr>
            </control>
          </mc:Choice>
        </mc:AlternateContent>
        <mc:AlternateContent xmlns:mc="http://schemas.openxmlformats.org/markup-compatibility/2006">
          <mc:Choice Requires="x14">
            <control shapeId="60884" r:id="rId412" name="Button 468">
              <controlPr locked="0" defaultSize="0" autoFill="0" autoLine="0" autoPict="0">
                <anchor moveWithCells="1" sizeWithCells="1">
                  <from>
                    <xdr:col>6403</xdr:col>
                    <xdr:colOff>0</xdr:colOff>
                    <xdr:row>458809</xdr:row>
                    <xdr:rowOff>0</xdr:rowOff>
                  </from>
                  <to>
                    <xdr:col>6403</xdr:col>
                    <xdr:colOff>0</xdr:colOff>
                    <xdr:row>458809</xdr:row>
                    <xdr:rowOff>0</xdr:rowOff>
                  </to>
                </anchor>
              </controlPr>
            </control>
          </mc:Choice>
        </mc:AlternateContent>
        <mc:AlternateContent xmlns:mc="http://schemas.openxmlformats.org/markup-compatibility/2006">
          <mc:Choice Requires="x14">
            <control shapeId="60885" r:id="rId413" name="Button 469">
              <controlPr locked="0" defaultSize="0" autoFill="0" autoLine="0" autoPict="0">
                <anchor moveWithCells="1" sizeWithCells="1">
                  <from>
                    <xdr:col>6403</xdr:col>
                    <xdr:colOff>0</xdr:colOff>
                    <xdr:row>524345</xdr:row>
                    <xdr:rowOff>0</xdr:rowOff>
                  </from>
                  <to>
                    <xdr:col>6403</xdr:col>
                    <xdr:colOff>0</xdr:colOff>
                    <xdr:row>524345</xdr:row>
                    <xdr:rowOff>0</xdr:rowOff>
                  </to>
                </anchor>
              </controlPr>
            </control>
          </mc:Choice>
        </mc:AlternateContent>
        <mc:AlternateContent xmlns:mc="http://schemas.openxmlformats.org/markup-compatibility/2006">
          <mc:Choice Requires="x14">
            <control shapeId="60886" r:id="rId414" name="Button 470">
              <controlPr locked="0" defaultSize="0" autoFill="0" autoLine="0" autoPict="0">
                <anchor moveWithCells="1" sizeWithCells="1">
                  <from>
                    <xdr:col>6403</xdr:col>
                    <xdr:colOff>0</xdr:colOff>
                    <xdr:row>589881</xdr:row>
                    <xdr:rowOff>0</xdr:rowOff>
                  </from>
                  <to>
                    <xdr:col>6403</xdr:col>
                    <xdr:colOff>0</xdr:colOff>
                    <xdr:row>589881</xdr:row>
                    <xdr:rowOff>0</xdr:rowOff>
                  </to>
                </anchor>
              </controlPr>
            </control>
          </mc:Choice>
        </mc:AlternateContent>
        <mc:AlternateContent xmlns:mc="http://schemas.openxmlformats.org/markup-compatibility/2006">
          <mc:Choice Requires="x14">
            <control shapeId="60887" r:id="rId415" name="Button 471">
              <controlPr locked="0" defaultSize="0" autoFill="0" autoLine="0" autoPict="0">
                <anchor moveWithCells="1" sizeWithCells="1">
                  <from>
                    <xdr:col>6403</xdr:col>
                    <xdr:colOff>0</xdr:colOff>
                    <xdr:row>655417</xdr:row>
                    <xdr:rowOff>0</xdr:rowOff>
                  </from>
                  <to>
                    <xdr:col>6403</xdr:col>
                    <xdr:colOff>0</xdr:colOff>
                    <xdr:row>655417</xdr:row>
                    <xdr:rowOff>0</xdr:rowOff>
                  </to>
                </anchor>
              </controlPr>
            </control>
          </mc:Choice>
        </mc:AlternateContent>
        <mc:AlternateContent xmlns:mc="http://schemas.openxmlformats.org/markup-compatibility/2006">
          <mc:Choice Requires="x14">
            <control shapeId="60888" r:id="rId416" name="Button 472">
              <controlPr locked="0" defaultSize="0" autoFill="0" autoLine="0" autoPict="0">
                <anchor moveWithCells="1" sizeWithCells="1">
                  <from>
                    <xdr:col>6403</xdr:col>
                    <xdr:colOff>0</xdr:colOff>
                    <xdr:row>720953</xdr:row>
                    <xdr:rowOff>0</xdr:rowOff>
                  </from>
                  <to>
                    <xdr:col>6403</xdr:col>
                    <xdr:colOff>0</xdr:colOff>
                    <xdr:row>720953</xdr:row>
                    <xdr:rowOff>0</xdr:rowOff>
                  </to>
                </anchor>
              </controlPr>
            </control>
          </mc:Choice>
        </mc:AlternateContent>
        <mc:AlternateContent xmlns:mc="http://schemas.openxmlformats.org/markup-compatibility/2006">
          <mc:Choice Requires="x14">
            <control shapeId="60889" r:id="rId417" name="Button 473">
              <controlPr locked="0" defaultSize="0" autoFill="0" autoLine="0" autoPict="0">
                <anchor moveWithCells="1" sizeWithCells="1">
                  <from>
                    <xdr:col>6403</xdr:col>
                    <xdr:colOff>0</xdr:colOff>
                    <xdr:row>786489</xdr:row>
                    <xdr:rowOff>0</xdr:rowOff>
                  </from>
                  <to>
                    <xdr:col>6403</xdr:col>
                    <xdr:colOff>0</xdr:colOff>
                    <xdr:row>786489</xdr:row>
                    <xdr:rowOff>0</xdr:rowOff>
                  </to>
                </anchor>
              </controlPr>
            </control>
          </mc:Choice>
        </mc:AlternateContent>
        <mc:AlternateContent xmlns:mc="http://schemas.openxmlformats.org/markup-compatibility/2006">
          <mc:Choice Requires="x14">
            <control shapeId="60890" r:id="rId418" name="Button 474">
              <controlPr locked="0" defaultSize="0" autoFill="0" autoLine="0" autoPict="0">
                <anchor moveWithCells="1" sizeWithCells="1">
                  <from>
                    <xdr:col>6403</xdr:col>
                    <xdr:colOff>0</xdr:colOff>
                    <xdr:row>852025</xdr:row>
                    <xdr:rowOff>0</xdr:rowOff>
                  </from>
                  <to>
                    <xdr:col>6403</xdr:col>
                    <xdr:colOff>0</xdr:colOff>
                    <xdr:row>852025</xdr:row>
                    <xdr:rowOff>0</xdr:rowOff>
                  </to>
                </anchor>
              </controlPr>
            </control>
          </mc:Choice>
        </mc:AlternateContent>
        <mc:AlternateContent xmlns:mc="http://schemas.openxmlformats.org/markup-compatibility/2006">
          <mc:Choice Requires="x14">
            <control shapeId="60891" r:id="rId419" name="Button 475">
              <controlPr locked="0" defaultSize="0" autoFill="0" autoLine="0" autoPict="0">
                <anchor moveWithCells="1" sizeWithCells="1">
                  <from>
                    <xdr:col>6403</xdr:col>
                    <xdr:colOff>0</xdr:colOff>
                    <xdr:row>917561</xdr:row>
                    <xdr:rowOff>0</xdr:rowOff>
                  </from>
                  <to>
                    <xdr:col>6403</xdr:col>
                    <xdr:colOff>0</xdr:colOff>
                    <xdr:row>917561</xdr:row>
                    <xdr:rowOff>0</xdr:rowOff>
                  </to>
                </anchor>
              </controlPr>
            </control>
          </mc:Choice>
        </mc:AlternateContent>
        <mc:AlternateContent xmlns:mc="http://schemas.openxmlformats.org/markup-compatibility/2006">
          <mc:Choice Requires="x14">
            <control shapeId="60892" r:id="rId420" name="Button 476">
              <controlPr locked="0" defaultSize="0" autoFill="0" autoLine="0" autoPict="0">
                <anchor moveWithCells="1" sizeWithCells="1">
                  <from>
                    <xdr:col>6403</xdr:col>
                    <xdr:colOff>0</xdr:colOff>
                    <xdr:row>983097</xdr:row>
                    <xdr:rowOff>0</xdr:rowOff>
                  </from>
                  <to>
                    <xdr:col>6403</xdr:col>
                    <xdr:colOff>0</xdr:colOff>
                    <xdr:row>983097</xdr:row>
                    <xdr:rowOff>0</xdr:rowOff>
                  </to>
                </anchor>
              </controlPr>
            </control>
          </mc:Choice>
        </mc:AlternateContent>
        <mc:AlternateContent xmlns:mc="http://schemas.openxmlformats.org/markup-compatibility/2006">
          <mc:Choice Requires="x14">
            <control shapeId="60893" r:id="rId421" name="Button 477">
              <controlPr locked="0" defaultSize="0" autoFill="0" autoLine="0" autoPict="0">
                <anchor moveWithCells="1" sizeWithCells="1">
                  <from>
                    <xdr:col>6657</xdr:col>
                    <xdr:colOff>0</xdr:colOff>
                    <xdr:row>56</xdr:row>
                    <xdr:rowOff>0</xdr:rowOff>
                  </from>
                  <to>
                    <xdr:col>6657</xdr:col>
                    <xdr:colOff>0</xdr:colOff>
                    <xdr:row>56</xdr:row>
                    <xdr:rowOff>0</xdr:rowOff>
                  </to>
                </anchor>
              </controlPr>
            </control>
          </mc:Choice>
        </mc:AlternateContent>
        <mc:AlternateContent xmlns:mc="http://schemas.openxmlformats.org/markup-compatibility/2006">
          <mc:Choice Requires="x14">
            <control shapeId="60894" r:id="rId422" name="Button 478">
              <controlPr locked="0" defaultSize="0" autoFill="0" autoLine="0" autoPict="0">
                <anchor moveWithCells="1" sizeWithCells="1">
                  <from>
                    <xdr:col>6659</xdr:col>
                    <xdr:colOff>0</xdr:colOff>
                    <xdr:row>65593</xdr:row>
                    <xdr:rowOff>0</xdr:rowOff>
                  </from>
                  <to>
                    <xdr:col>6659</xdr:col>
                    <xdr:colOff>0</xdr:colOff>
                    <xdr:row>65593</xdr:row>
                    <xdr:rowOff>0</xdr:rowOff>
                  </to>
                </anchor>
              </controlPr>
            </control>
          </mc:Choice>
        </mc:AlternateContent>
        <mc:AlternateContent xmlns:mc="http://schemas.openxmlformats.org/markup-compatibility/2006">
          <mc:Choice Requires="x14">
            <control shapeId="60895" r:id="rId423" name="Button 479">
              <controlPr locked="0" defaultSize="0" autoFill="0" autoLine="0" autoPict="0">
                <anchor moveWithCells="1" sizeWithCells="1">
                  <from>
                    <xdr:col>6659</xdr:col>
                    <xdr:colOff>0</xdr:colOff>
                    <xdr:row>131129</xdr:row>
                    <xdr:rowOff>0</xdr:rowOff>
                  </from>
                  <to>
                    <xdr:col>6659</xdr:col>
                    <xdr:colOff>0</xdr:colOff>
                    <xdr:row>131129</xdr:row>
                    <xdr:rowOff>0</xdr:rowOff>
                  </to>
                </anchor>
              </controlPr>
            </control>
          </mc:Choice>
        </mc:AlternateContent>
        <mc:AlternateContent xmlns:mc="http://schemas.openxmlformats.org/markup-compatibility/2006">
          <mc:Choice Requires="x14">
            <control shapeId="60896" r:id="rId424" name="Button 480">
              <controlPr locked="0" defaultSize="0" autoFill="0" autoLine="0" autoPict="0">
                <anchor moveWithCells="1" sizeWithCells="1">
                  <from>
                    <xdr:col>6659</xdr:col>
                    <xdr:colOff>0</xdr:colOff>
                    <xdr:row>196665</xdr:row>
                    <xdr:rowOff>0</xdr:rowOff>
                  </from>
                  <to>
                    <xdr:col>6659</xdr:col>
                    <xdr:colOff>0</xdr:colOff>
                    <xdr:row>196665</xdr:row>
                    <xdr:rowOff>0</xdr:rowOff>
                  </to>
                </anchor>
              </controlPr>
            </control>
          </mc:Choice>
        </mc:AlternateContent>
        <mc:AlternateContent xmlns:mc="http://schemas.openxmlformats.org/markup-compatibility/2006">
          <mc:Choice Requires="x14">
            <control shapeId="60897" r:id="rId425" name="Button 481">
              <controlPr locked="0" defaultSize="0" autoFill="0" autoLine="0" autoPict="0">
                <anchor moveWithCells="1" sizeWithCells="1">
                  <from>
                    <xdr:col>6659</xdr:col>
                    <xdr:colOff>0</xdr:colOff>
                    <xdr:row>262201</xdr:row>
                    <xdr:rowOff>0</xdr:rowOff>
                  </from>
                  <to>
                    <xdr:col>6659</xdr:col>
                    <xdr:colOff>0</xdr:colOff>
                    <xdr:row>262201</xdr:row>
                    <xdr:rowOff>0</xdr:rowOff>
                  </to>
                </anchor>
              </controlPr>
            </control>
          </mc:Choice>
        </mc:AlternateContent>
        <mc:AlternateContent xmlns:mc="http://schemas.openxmlformats.org/markup-compatibility/2006">
          <mc:Choice Requires="x14">
            <control shapeId="60898" r:id="rId426" name="Button 482">
              <controlPr locked="0" defaultSize="0" autoFill="0" autoLine="0" autoPict="0">
                <anchor moveWithCells="1" sizeWithCells="1">
                  <from>
                    <xdr:col>6659</xdr:col>
                    <xdr:colOff>0</xdr:colOff>
                    <xdr:row>327737</xdr:row>
                    <xdr:rowOff>0</xdr:rowOff>
                  </from>
                  <to>
                    <xdr:col>6659</xdr:col>
                    <xdr:colOff>0</xdr:colOff>
                    <xdr:row>327737</xdr:row>
                    <xdr:rowOff>0</xdr:rowOff>
                  </to>
                </anchor>
              </controlPr>
            </control>
          </mc:Choice>
        </mc:AlternateContent>
        <mc:AlternateContent xmlns:mc="http://schemas.openxmlformats.org/markup-compatibility/2006">
          <mc:Choice Requires="x14">
            <control shapeId="60899" r:id="rId427" name="Button 483">
              <controlPr locked="0" defaultSize="0" autoFill="0" autoLine="0" autoPict="0">
                <anchor moveWithCells="1" sizeWithCells="1">
                  <from>
                    <xdr:col>6659</xdr:col>
                    <xdr:colOff>0</xdr:colOff>
                    <xdr:row>393273</xdr:row>
                    <xdr:rowOff>0</xdr:rowOff>
                  </from>
                  <to>
                    <xdr:col>6659</xdr:col>
                    <xdr:colOff>0</xdr:colOff>
                    <xdr:row>393273</xdr:row>
                    <xdr:rowOff>0</xdr:rowOff>
                  </to>
                </anchor>
              </controlPr>
            </control>
          </mc:Choice>
        </mc:AlternateContent>
        <mc:AlternateContent xmlns:mc="http://schemas.openxmlformats.org/markup-compatibility/2006">
          <mc:Choice Requires="x14">
            <control shapeId="60900" r:id="rId428" name="Button 484">
              <controlPr locked="0" defaultSize="0" autoFill="0" autoLine="0" autoPict="0">
                <anchor moveWithCells="1" sizeWithCells="1">
                  <from>
                    <xdr:col>6659</xdr:col>
                    <xdr:colOff>0</xdr:colOff>
                    <xdr:row>458809</xdr:row>
                    <xdr:rowOff>0</xdr:rowOff>
                  </from>
                  <to>
                    <xdr:col>6659</xdr:col>
                    <xdr:colOff>0</xdr:colOff>
                    <xdr:row>458809</xdr:row>
                    <xdr:rowOff>0</xdr:rowOff>
                  </to>
                </anchor>
              </controlPr>
            </control>
          </mc:Choice>
        </mc:AlternateContent>
        <mc:AlternateContent xmlns:mc="http://schemas.openxmlformats.org/markup-compatibility/2006">
          <mc:Choice Requires="x14">
            <control shapeId="60901" r:id="rId429" name="Button 485">
              <controlPr locked="0" defaultSize="0" autoFill="0" autoLine="0" autoPict="0">
                <anchor moveWithCells="1" sizeWithCells="1">
                  <from>
                    <xdr:col>6659</xdr:col>
                    <xdr:colOff>0</xdr:colOff>
                    <xdr:row>524345</xdr:row>
                    <xdr:rowOff>0</xdr:rowOff>
                  </from>
                  <to>
                    <xdr:col>6659</xdr:col>
                    <xdr:colOff>0</xdr:colOff>
                    <xdr:row>524345</xdr:row>
                    <xdr:rowOff>0</xdr:rowOff>
                  </to>
                </anchor>
              </controlPr>
            </control>
          </mc:Choice>
        </mc:AlternateContent>
        <mc:AlternateContent xmlns:mc="http://schemas.openxmlformats.org/markup-compatibility/2006">
          <mc:Choice Requires="x14">
            <control shapeId="60902" r:id="rId430" name="Button 486">
              <controlPr locked="0" defaultSize="0" autoFill="0" autoLine="0" autoPict="0">
                <anchor moveWithCells="1" sizeWithCells="1">
                  <from>
                    <xdr:col>6659</xdr:col>
                    <xdr:colOff>0</xdr:colOff>
                    <xdr:row>589881</xdr:row>
                    <xdr:rowOff>0</xdr:rowOff>
                  </from>
                  <to>
                    <xdr:col>6659</xdr:col>
                    <xdr:colOff>0</xdr:colOff>
                    <xdr:row>589881</xdr:row>
                    <xdr:rowOff>0</xdr:rowOff>
                  </to>
                </anchor>
              </controlPr>
            </control>
          </mc:Choice>
        </mc:AlternateContent>
        <mc:AlternateContent xmlns:mc="http://schemas.openxmlformats.org/markup-compatibility/2006">
          <mc:Choice Requires="x14">
            <control shapeId="60903" r:id="rId431" name="Button 487">
              <controlPr locked="0" defaultSize="0" autoFill="0" autoLine="0" autoPict="0">
                <anchor moveWithCells="1" sizeWithCells="1">
                  <from>
                    <xdr:col>6659</xdr:col>
                    <xdr:colOff>0</xdr:colOff>
                    <xdr:row>655417</xdr:row>
                    <xdr:rowOff>0</xdr:rowOff>
                  </from>
                  <to>
                    <xdr:col>6659</xdr:col>
                    <xdr:colOff>0</xdr:colOff>
                    <xdr:row>655417</xdr:row>
                    <xdr:rowOff>0</xdr:rowOff>
                  </to>
                </anchor>
              </controlPr>
            </control>
          </mc:Choice>
        </mc:AlternateContent>
        <mc:AlternateContent xmlns:mc="http://schemas.openxmlformats.org/markup-compatibility/2006">
          <mc:Choice Requires="x14">
            <control shapeId="60904" r:id="rId432" name="Button 488">
              <controlPr locked="0" defaultSize="0" autoFill="0" autoLine="0" autoPict="0">
                <anchor moveWithCells="1" sizeWithCells="1">
                  <from>
                    <xdr:col>6659</xdr:col>
                    <xdr:colOff>0</xdr:colOff>
                    <xdr:row>720953</xdr:row>
                    <xdr:rowOff>0</xdr:rowOff>
                  </from>
                  <to>
                    <xdr:col>6659</xdr:col>
                    <xdr:colOff>0</xdr:colOff>
                    <xdr:row>720953</xdr:row>
                    <xdr:rowOff>0</xdr:rowOff>
                  </to>
                </anchor>
              </controlPr>
            </control>
          </mc:Choice>
        </mc:AlternateContent>
        <mc:AlternateContent xmlns:mc="http://schemas.openxmlformats.org/markup-compatibility/2006">
          <mc:Choice Requires="x14">
            <control shapeId="60905" r:id="rId433" name="Button 489">
              <controlPr locked="0" defaultSize="0" autoFill="0" autoLine="0" autoPict="0">
                <anchor moveWithCells="1" sizeWithCells="1">
                  <from>
                    <xdr:col>6659</xdr:col>
                    <xdr:colOff>0</xdr:colOff>
                    <xdr:row>786489</xdr:row>
                    <xdr:rowOff>0</xdr:rowOff>
                  </from>
                  <to>
                    <xdr:col>6659</xdr:col>
                    <xdr:colOff>0</xdr:colOff>
                    <xdr:row>786489</xdr:row>
                    <xdr:rowOff>0</xdr:rowOff>
                  </to>
                </anchor>
              </controlPr>
            </control>
          </mc:Choice>
        </mc:AlternateContent>
        <mc:AlternateContent xmlns:mc="http://schemas.openxmlformats.org/markup-compatibility/2006">
          <mc:Choice Requires="x14">
            <control shapeId="60906" r:id="rId434" name="Button 490">
              <controlPr locked="0" defaultSize="0" autoFill="0" autoLine="0" autoPict="0">
                <anchor moveWithCells="1" sizeWithCells="1">
                  <from>
                    <xdr:col>6659</xdr:col>
                    <xdr:colOff>0</xdr:colOff>
                    <xdr:row>852025</xdr:row>
                    <xdr:rowOff>0</xdr:rowOff>
                  </from>
                  <to>
                    <xdr:col>6659</xdr:col>
                    <xdr:colOff>0</xdr:colOff>
                    <xdr:row>852025</xdr:row>
                    <xdr:rowOff>0</xdr:rowOff>
                  </to>
                </anchor>
              </controlPr>
            </control>
          </mc:Choice>
        </mc:AlternateContent>
        <mc:AlternateContent xmlns:mc="http://schemas.openxmlformats.org/markup-compatibility/2006">
          <mc:Choice Requires="x14">
            <control shapeId="60907" r:id="rId435" name="Button 491">
              <controlPr locked="0" defaultSize="0" autoFill="0" autoLine="0" autoPict="0">
                <anchor moveWithCells="1" sizeWithCells="1">
                  <from>
                    <xdr:col>6659</xdr:col>
                    <xdr:colOff>0</xdr:colOff>
                    <xdr:row>917561</xdr:row>
                    <xdr:rowOff>0</xdr:rowOff>
                  </from>
                  <to>
                    <xdr:col>6659</xdr:col>
                    <xdr:colOff>0</xdr:colOff>
                    <xdr:row>917561</xdr:row>
                    <xdr:rowOff>0</xdr:rowOff>
                  </to>
                </anchor>
              </controlPr>
            </control>
          </mc:Choice>
        </mc:AlternateContent>
        <mc:AlternateContent xmlns:mc="http://schemas.openxmlformats.org/markup-compatibility/2006">
          <mc:Choice Requires="x14">
            <control shapeId="60908" r:id="rId436" name="Button 492">
              <controlPr locked="0" defaultSize="0" autoFill="0" autoLine="0" autoPict="0">
                <anchor moveWithCells="1" sizeWithCells="1">
                  <from>
                    <xdr:col>6659</xdr:col>
                    <xdr:colOff>0</xdr:colOff>
                    <xdr:row>983097</xdr:row>
                    <xdr:rowOff>0</xdr:rowOff>
                  </from>
                  <to>
                    <xdr:col>6659</xdr:col>
                    <xdr:colOff>0</xdr:colOff>
                    <xdr:row>983097</xdr:row>
                    <xdr:rowOff>0</xdr:rowOff>
                  </to>
                </anchor>
              </controlPr>
            </control>
          </mc:Choice>
        </mc:AlternateContent>
        <mc:AlternateContent xmlns:mc="http://schemas.openxmlformats.org/markup-compatibility/2006">
          <mc:Choice Requires="x14">
            <control shapeId="60909" r:id="rId437" name="Button 493">
              <controlPr locked="0" defaultSize="0" autoFill="0" autoLine="0" autoPict="0">
                <anchor moveWithCells="1" sizeWithCells="1">
                  <from>
                    <xdr:col>6913</xdr:col>
                    <xdr:colOff>0</xdr:colOff>
                    <xdr:row>56</xdr:row>
                    <xdr:rowOff>0</xdr:rowOff>
                  </from>
                  <to>
                    <xdr:col>6913</xdr:col>
                    <xdr:colOff>0</xdr:colOff>
                    <xdr:row>56</xdr:row>
                    <xdr:rowOff>0</xdr:rowOff>
                  </to>
                </anchor>
              </controlPr>
            </control>
          </mc:Choice>
        </mc:AlternateContent>
        <mc:AlternateContent xmlns:mc="http://schemas.openxmlformats.org/markup-compatibility/2006">
          <mc:Choice Requires="x14">
            <control shapeId="60910" r:id="rId438" name="Button 494">
              <controlPr locked="0" defaultSize="0" autoFill="0" autoLine="0" autoPict="0">
                <anchor moveWithCells="1" sizeWithCells="1">
                  <from>
                    <xdr:col>6915</xdr:col>
                    <xdr:colOff>0</xdr:colOff>
                    <xdr:row>65593</xdr:row>
                    <xdr:rowOff>0</xdr:rowOff>
                  </from>
                  <to>
                    <xdr:col>6915</xdr:col>
                    <xdr:colOff>0</xdr:colOff>
                    <xdr:row>65593</xdr:row>
                    <xdr:rowOff>0</xdr:rowOff>
                  </to>
                </anchor>
              </controlPr>
            </control>
          </mc:Choice>
        </mc:AlternateContent>
        <mc:AlternateContent xmlns:mc="http://schemas.openxmlformats.org/markup-compatibility/2006">
          <mc:Choice Requires="x14">
            <control shapeId="60911" r:id="rId439" name="Button 495">
              <controlPr locked="0" defaultSize="0" autoFill="0" autoLine="0" autoPict="0">
                <anchor moveWithCells="1" sizeWithCells="1">
                  <from>
                    <xdr:col>6915</xdr:col>
                    <xdr:colOff>0</xdr:colOff>
                    <xdr:row>131129</xdr:row>
                    <xdr:rowOff>0</xdr:rowOff>
                  </from>
                  <to>
                    <xdr:col>6915</xdr:col>
                    <xdr:colOff>0</xdr:colOff>
                    <xdr:row>131129</xdr:row>
                    <xdr:rowOff>0</xdr:rowOff>
                  </to>
                </anchor>
              </controlPr>
            </control>
          </mc:Choice>
        </mc:AlternateContent>
        <mc:AlternateContent xmlns:mc="http://schemas.openxmlformats.org/markup-compatibility/2006">
          <mc:Choice Requires="x14">
            <control shapeId="60912" r:id="rId440" name="Button 496">
              <controlPr locked="0" defaultSize="0" autoFill="0" autoLine="0" autoPict="0">
                <anchor moveWithCells="1" sizeWithCells="1">
                  <from>
                    <xdr:col>6915</xdr:col>
                    <xdr:colOff>0</xdr:colOff>
                    <xdr:row>196665</xdr:row>
                    <xdr:rowOff>0</xdr:rowOff>
                  </from>
                  <to>
                    <xdr:col>6915</xdr:col>
                    <xdr:colOff>0</xdr:colOff>
                    <xdr:row>196665</xdr:row>
                    <xdr:rowOff>0</xdr:rowOff>
                  </to>
                </anchor>
              </controlPr>
            </control>
          </mc:Choice>
        </mc:AlternateContent>
        <mc:AlternateContent xmlns:mc="http://schemas.openxmlformats.org/markup-compatibility/2006">
          <mc:Choice Requires="x14">
            <control shapeId="60913" r:id="rId441" name="Button 497">
              <controlPr locked="0" defaultSize="0" autoFill="0" autoLine="0" autoPict="0">
                <anchor moveWithCells="1" sizeWithCells="1">
                  <from>
                    <xdr:col>6915</xdr:col>
                    <xdr:colOff>0</xdr:colOff>
                    <xdr:row>262201</xdr:row>
                    <xdr:rowOff>0</xdr:rowOff>
                  </from>
                  <to>
                    <xdr:col>6915</xdr:col>
                    <xdr:colOff>0</xdr:colOff>
                    <xdr:row>262201</xdr:row>
                    <xdr:rowOff>0</xdr:rowOff>
                  </to>
                </anchor>
              </controlPr>
            </control>
          </mc:Choice>
        </mc:AlternateContent>
        <mc:AlternateContent xmlns:mc="http://schemas.openxmlformats.org/markup-compatibility/2006">
          <mc:Choice Requires="x14">
            <control shapeId="60914" r:id="rId442" name="Button 498">
              <controlPr locked="0" defaultSize="0" autoFill="0" autoLine="0" autoPict="0">
                <anchor moveWithCells="1" sizeWithCells="1">
                  <from>
                    <xdr:col>6915</xdr:col>
                    <xdr:colOff>0</xdr:colOff>
                    <xdr:row>327737</xdr:row>
                    <xdr:rowOff>0</xdr:rowOff>
                  </from>
                  <to>
                    <xdr:col>6915</xdr:col>
                    <xdr:colOff>0</xdr:colOff>
                    <xdr:row>327737</xdr:row>
                    <xdr:rowOff>0</xdr:rowOff>
                  </to>
                </anchor>
              </controlPr>
            </control>
          </mc:Choice>
        </mc:AlternateContent>
        <mc:AlternateContent xmlns:mc="http://schemas.openxmlformats.org/markup-compatibility/2006">
          <mc:Choice Requires="x14">
            <control shapeId="60915" r:id="rId443" name="Button 499">
              <controlPr locked="0" defaultSize="0" autoFill="0" autoLine="0" autoPict="0">
                <anchor moveWithCells="1" sizeWithCells="1">
                  <from>
                    <xdr:col>6915</xdr:col>
                    <xdr:colOff>0</xdr:colOff>
                    <xdr:row>393273</xdr:row>
                    <xdr:rowOff>0</xdr:rowOff>
                  </from>
                  <to>
                    <xdr:col>6915</xdr:col>
                    <xdr:colOff>0</xdr:colOff>
                    <xdr:row>393273</xdr:row>
                    <xdr:rowOff>0</xdr:rowOff>
                  </to>
                </anchor>
              </controlPr>
            </control>
          </mc:Choice>
        </mc:AlternateContent>
        <mc:AlternateContent xmlns:mc="http://schemas.openxmlformats.org/markup-compatibility/2006">
          <mc:Choice Requires="x14">
            <control shapeId="60916" r:id="rId444" name="Button 500">
              <controlPr locked="0" defaultSize="0" autoFill="0" autoLine="0" autoPict="0">
                <anchor moveWithCells="1" sizeWithCells="1">
                  <from>
                    <xdr:col>6915</xdr:col>
                    <xdr:colOff>0</xdr:colOff>
                    <xdr:row>458809</xdr:row>
                    <xdr:rowOff>0</xdr:rowOff>
                  </from>
                  <to>
                    <xdr:col>6915</xdr:col>
                    <xdr:colOff>0</xdr:colOff>
                    <xdr:row>458809</xdr:row>
                    <xdr:rowOff>0</xdr:rowOff>
                  </to>
                </anchor>
              </controlPr>
            </control>
          </mc:Choice>
        </mc:AlternateContent>
        <mc:AlternateContent xmlns:mc="http://schemas.openxmlformats.org/markup-compatibility/2006">
          <mc:Choice Requires="x14">
            <control shapeId="60917" r:id="rId445" name="Button 501">
              <controlPr locked="0" defaultSize="0" autoFill="0" autoLine="0" autoPict="0">
                <anchor moveWithCells="1" sizeWithCells="1">
                  <from>
                    <xdr:col>6915</xdr:col>
                    <xdr:colOff>0</xdr:colOff>
                    <xdr:row>524345</xdr:row>
                    <xdr:rowOff>0</xdr:rowOff>
                  </from>
                  <to>
                    <xdr:col>6915</xdr:col>
                    <xdr:colOff>0</xdr:colOff>
                    <xdr:row>524345</xdr:row>
                    <xdr:rowOff>0</xdr:rowOff>
                  </to>
                </anchor>
              </controlPr>
            </control>
          </mc:Choice>
        </mc:AlternateContent>
        <mc:AlternateContent xmlns:mc="http://schemas.openxmlformats.org/markup-compatibility/2006">
          <mc:Choice Requires="x14">
            <control shapeId="60918" r:id="rId446" name="Button 502">
              <controlPr locked="0" defaultSize="0" autoFill="0" autoLine="0" autoPict="0">
                <anchor moveWithCells="1" sizeWithCells="1">
                  <from>
                    <xdr:col>6915</xdr:col>
                    <xdr:colOff>0</xdr:colOff>
                    <xdr:row>589881</xdr:row>
                    <xdr:rowOff>0</xdr:rowOff>
                  </from>
                  <to>
                    <xdr:col>6915</xdr:col>
                    <xdr:colOff>0</xdr:colOff>
                    <xdr:row>589881</xdr:row>
                    <xdr:rowOff>0</xdr:rowOff>
                  </to>
                </anchor>
              </controlPr>
            </control>
          </mc:Choice>
        </mc:AlternateContent>
        <mc:AlternateContent xmlns:mc="http://schemas.openxmlformats.org/markup-compatibility/2006">
          <mc:Choice Requires="x14">
            <control shapeId="60919" r:id="rId447" name="Button 503">
              <controlPr locked="0" defaultSize="0" autoFill="0" autoLine="0" autoPict="0">
                <anchor moveWithCells="1" sizeWithCells="1">
                  <from>
                    <xdr:col>6915</xdr:col>
                    <xdr:colOff>0</xdr:colOff>
                    <xdr:row>655417</xdr:row>
                    <xdr:rowOff>0</xdr:rowOff>
                  </from>
                  <to>
                    <xdr:col>6915</xdr:col>
                    <xdr:colOff>0</xdr:colOff>
                    <xdr:row>655417</xdr:row>
                    <xdr:rowOff>0</xdr:rowOff>
                  </to>
                </anchor>
              </controlPr>
            </control>
          </mc:Choice>
        </mc:AlternateContent>
        <mc:AlternateContent xmlns:mc="http://schemas.openxmlformats.org/markup-compatibility/2006">
          <mc:Choice Requires="x14">
            <control shapeId="60920" r:id="rId448" name="Button 504">
              <controlPr locked="0" defaultSize="0" autoFill="0" autoLine="0" autoPict="0">
                <anchor moveWithCells="1" sizeWithCells="1">
                  <from>
                    <xdr:col>6915</xdr:col>
                    <xdr:colOff>0</xdr:colOff>
                    <xdr:row>720953</xdr:row>
                    <xdr:rowOff>0</xdr:rowOff>
                  </from>
                  <to>
                    <xdr:col>6915</xdr:col>
                    <xdr:colOff>0</xdr:colOff>
                    <xdr:row>720953</xdr:row>
                    <xdr:rowOff>0</xdr:rowOff>
                  </to>
                </anchor>
              </controlPr>
            </control>
          </mc:Choice>
        </mc:AlternateContent>
        <mc:AlternateContent xmlns:mc="http://schemas.openxmlformats.org/markup-compatibility/2006">
          <mc:Choice Requires="x14">
            <control shapeId="60921" r:id="rId449" name="Button 505">
              <controlPr locked="0" defaultSize="0" autoFill="0" autoLine="0" autoPict="0">
                <anchor moveWithCells="1" sizeWithCells="1">
                  <from>
                    <xdr:col>6915</xdr:col>
                    <xdr:colOff>0</xdr:colOff>
                    <xdr:row>786489</xdr:row>
                    <xdr:rowOff>0</xdr:rowOff>
                  </from>
                  <to>
                    <xdr:col>6915</xdr:col>
                    <xdr:colOff>0</xdr:colOff>
                    <xdr:row>786489</xdr:row>
                    <xdr:rowOff>0</xdr:rowOff>
                  </to>
                </anchor>
              </controlPr>
            </control>
          </mc:Choice>
        </mc:AlternateContent>
        <mc:AlternateContent xmlns:mc="http://schemas.openxmlformats.org/markup-compatibility/2006">
          <mc:Choice Requires="x14">
            <control shapeId="60922" r:id="rId450" name="Button 506">
              <controlPr locked="0" defaultSize="0" autoFill="0" autoLine="0" autoPict="0">
                <anchor moveWithCells="1" sizeWithCells="1">
                  <from>
                    <xdr:col>6915</xdr:col>
                    <xdr:colOff>0</xdr:colOff>
                    <xdr:row>852025</xdr:row>
                    <xdr:rowOff>0</xdr:rowOff>
                  </from>
                  <to>
                    <xdr:col>6915</xdr:col>
                    <xdr:colOff>0</xdr:colOff>
                    <xdr:row>852025</xdr:row>
                    <xdr:rowOff>0</xdr:rowOff>
                  </to>
                </anchor>
              </controlPr>
            </control>
          </mc:Choice>
        </mc:AlternateContent>
        <mc:AlternateContent xmlns:mc="http://schemas.openxmlformats.org/markup-compatibility/2006">
          <mc:Choice Requires="x14">
            <control shapeId="60923" r:id="rId451" name="Button 507">
              <controlPr locked="0" defaultSize="0" autoFill="0" autoLine="0" autoPict="0">
                <anchor moveWithCells="1" sizeWithCells="1">
                  <from>
                    <xdr:col>6915</xdr:col>
                    <xdr:colOff>0</xdr:colOff>
                    <xdr:row>917561</xdr:row>
                    <xdr:rowOff>0</xdr:rowOff>
                  </from>
                  <to>
                    <xdr:col>6915</xdr:col>
                    <xdr:colOff>0</xdr:colOff>
                    <xdr:row>917561</xdr:row>
                    <xdr:rowOff>0</xdr:rowOff>
                  </to>
                </anchor>
              </controlPr>
            </control>
          </mc:Choice>
        </mc:AlternateContent>
        <mc:AlternateContent xmlns:mc="http://schemas.openxmlformats.org/markup-compatibility/2006">
          <mc:Choice Requires="x14">
            <control shapeId="60924" r:id="rId452" name="Button 508">
              <controlPr locked="0" defaultSize="0" autoFill="0" autoLine="0" autoPict="0">
                <anchor moveWithCells="1" sizeWithCells="1">
                  <from>
                    <xdr:col>6915</xdr:col>
                    <xdr:colOff>0</xdr:colOff>
                    <xdr:row>983097</xdr:row>
                    <xdr:rowOff>0</xdr:rowOff>
                  </from>
                  <to>
                    <xdr:col>6915</xdr:col>
                    <xdr:colOff>0</xdr:colOff>
                    <xdr:row>983097</xdr:row>
                    <xdr:rowOff>0</xdr:rowOff>
                  </to>
                </anchor>
              </controlPr>
            </control>
          </mc:Choice>
        </mc:AlternateContent>
        <mc:AlternateContent xmlns:mc="http://schemas.openxmlformats.org/markup-compatibility/2006">
          <mc:Choice Requires="x14">
            <control shapeId="60925" r:id="rId453" name="Button 509">
              <controlPr locked="0" defaultSize="0" autoFill="0" autoLine="0" autoPict="0">
                <anchor moveWithCells="1" sizeWithCells="1">
                  <from>
                    <xdr:col>7169</xdr:col>
                    <xdr:colOff>0</xdr:colOff>
                    <xdr:row>56</xdr:row>
                    <xdr:rowOff>0</xdr:rowOff>
                  </from>
                  <to>
                    <xdr:col>7169</xdr:col>
                    <xdr:colOff>0</xdr:colOff>
                    <xdr:row>56</xdr:row>
                    <xdr:rowOff>0</xdr:rowOff>
                  </to>
                </anchor>
              </controlPr>
            </control>
          </mc:Choice>
        </mc:AlternateContent>
        <mc:AlternateContent xmlns:mc="http://schemas.openxmlformats.org/markup-compatibility/2006">
          <mc:Choice Requires="x14">
            <control shapeId="60926" r:id="rId454" name="Button 510">
              <controlPr locked="0" defaultSize="0" autoFill="0" autoLine="0" autoPict="0">
                <anchor moveWithCells="1" sizeWithCells="1">
                  <from>
                    <xdr:col>7171</xdr:col>
                    <xdr:colOff>0</xdr:colOff>
                    <xdr:row>65593</xdr:row>
                    <xdr:rowOff>0</xdr:rowOff>
                  </from>
                  <to>
                    <xdr:col>7171</xdr:col>
                    <xdr:colOff>0</xdr:colOff>
                    <xdr:row>65593</xdr:row>
                    <xdr:rowOff>0</xdr:rowOff>
                  </to>
                </anchor>
              </controlPr>
            </control>
          </mc:Choice>
        </mc:AlternateContent>
        <mc:AlternateContent xmlns:mc="http://schemas.openxmlformats.org/markup-compatibility/2006">
          <mc:Choice Requires="x14">
            <control shapeId="60927" r:id="rId455" name="Button 511">
              <controlPr locked="0" defaultSize="0" autoFill="0" autoLine="0" autoPict="0">
                <anchor moveWithCells="1" sizeWithCells="1">
                  <from>
                    <xdr:col>7171</xdr:col>
                    <xdr:colOff>0</xdr:colOff>
                    <xdr:row>131129</xdr:row>
                    <xdr:rowOff>0</xdr:rowOff>
                  </from>
                  <to>
                    <xdr:col>7171</xdr:col>
                    <xdr:colOff>0</xdr:colOff>
                    <xdr:row>131129</xdr:row>
                    <xdr:rowOff>0</xdr:rowOff>
                  </to>
                </anchor>
              </controlPr>
            </control>
          </mc:Choice>
        </mc:AlternateContent>
        <mc:AlternateContent xmlns:mc="http://schemas.openxmlformats.org/markup-compatibility/2006">
          <mc:Choice Requires="x14">
            <control shapeId="60928" r:id="rId456" name="Button 512">
              <controlPr locked="0" defaultSize="0" autoFill="0" autoLine="0" autoPict="0">
                <anchor moveWithCells="1" sizeWithCells="1">
                  <from>
                    <xdr:col>7171</xdr:col>
                    <xdr:colOff>0</xdr:colOff>
                    <xdr:row>196665</xdr:row>
                    <xdr:rowOff>0</xdr:rowOff>
                  </from>
                  <to>
                    <xdr:col>7171</xdr:col>
                    <xdr:colOff>0</xdr:colOff>
                    <xdr:row>196665</xdr:row>
                    <xdr:rowOff>0</xdr:rowOff>
                  </to>
                </anchor>
              </controlPr>
            </control>
          </mc:Choice>
        </mc:AlternateContent>
        <mc:AlternateContent xmlns:mc="http://schemas.openxmlformats.org/markup-compatibility/2006">
          <mc:Choice Requires="x14">
            <control shapeId="60929" r:id="rId457" name="Button 513">
              <controlPr locked="0" defaultSize="0" autoFill="0" autoLine="0" autoPict="0">
                <anchor moveWithCells="1" sizeWithCells="1">
                  <from>
                    <xdr:col>7171</xdr:col>
                    <xdr:colOff>0</xdr:colOff>
                    <xdr:row>262201</xdr:row>
                    <xdr:rowOff>0</xdr:rowOff>
                  </from>
                  <to>
                    <xdr:col>7171</xdr:col>
                    <xdr:colOff>0</xdr:colOff>
                    <xdr:row>262201</xdr:row>
                    <xdr:rowOff>0</xdr:rowOff>
                  </to>
                </anchor>
              </controlPr>
            </control>
          </mc:Choice>
        </mc:AlternateContent>
        <mc:AlternateContent xmlns:mc="http://schemas.openxmlformats.org/markup-compatibility/2006">
          <mc:Choice Requires="x14">
            <control shapeId="60930" r:id="rId458" name="Button 514">
              <controlPr locked="0" defaultSize="0" autoFill="0" autoLine="0" autoPict="0">
                <anchor moveWithCells="1" sizeWithCells="1">
                  <from>
                    <xdr:col>7171</xdr:col>
                    <xdr:colOff>0</xdr:colOff>
                    <xdr:row>327737</xdr:row>
                    <xdr:rowOff>0</xdr:rowOff>
                  </from>
                  <to>
                    <xdr:col>7171</xdr:col>
                    <xdr:colOff>0</xdr:colOff>
                    <xdr:row>327737</xdr:row>
                    <xdr:rowOff>0</xdr:rowOff>
                  </to>
                </anchor>
              </controlPr>
            </control>
          </mc:Choice>
        </mc:AlternateContent>
        <mc:AlternateContent xmlns:mc="http://schemas.openxmlformats.org/markup-compatibility/2006">
          <mc:Choice Requires="x14">
            <control shapeId="60931" r:id="rId459" name="Button 515">
              <controlPr locked="0" defaultSize="0" autoFill="0" autoLine="0" autoPict="0">
                <anchor moveWithCells="1" sizeWithCells="1">
                  <from>
                    <xdr:col>7171</xdr:col>
                    <xdr:colOff>0</xdr:colOff>
                    <xdr:row>393273</xdr:row>
                    <xdr:rowOff>0</xdr:rowOff>
                  </from>
                  <to>
                    <xdr:col>7171</xdr:col>
                    <xdr:colOff>0</xdr:colOff>
                    <xdr:row>393273</xdr:row>
                    <xdr:rowOff>0</xdr:rowOff>
                  </to>
                </anchor>
              </controlPr>
            </control>
          </mc:Choice>
        </mc:AlternateContent>
        <mc:AlternateContent xmlns:mc="http://schemas.openxmlformats.org/markup-compatibility/2006">
          <mc:Choice Requires="x14">
            <control shapeId="60932" r:id="rId460" name="Button 516">
              <controlPr locked="0" defaultSize="0" autoFill="0" autoLine="0" autoPict="0">
                <anchor moveWithCells="1" sizeWithCells="1">
                  <from>
                    <xdr:col>7171</xdr:col>
                    <xdr:colOff>0</xdr:colOff>
                    <xdr:row>458809</xdr:row>
                    <xdr:rowOff>0</xdr:rowOff>
                  </from>
                  <to>
                    <xdr:col>7171</xdr:col>
                    <xdr:colOff>0</xdr:colOff>
                    <xdr:row>458809</xdr:row>
                    <xdr:rowOff>0</xdr:rowOff>
                  </to>
                </anchor>
              </controlPr>
            </control>
          </mc:Choice>
        </mc:AlternateContent>
        <mc:AlternateContent xmlns:mc="http://schemas.openxmlformats.org/markup-compatibility/2006">
          <mc:Choice Requires="x14">
            <control shapeId="60933" r:id="rId461" name="Button 517">
              <controlPr locked="0" defaultSize="0" autoFill="0" autoLine="0" autoPict="0">
                <anchor moveWithCells="1" sizeWithCells="1">
                  <from>
                    <xdr:col>7171</xdr:col>
                    <xdr:colOff>0</xdr:colOff>
                    <xdr:row>524345</xdr:row>
                    <xdr:rowOff>0</xdr:rowOff>
                  </from>
                  <to>
                    <xdr:col>7171</xdr:col>
                    <xdr:colOff>0</xdr:colOff>
                    <xdr:row>524345</xdr:row>
                    <xdr:rowOff>0</xdr:rowOff>
                  </to>
                </anchor>
              </controlPr>
            </control>
          </mc:Choice>
        </mc:AlternateContent>
        <mc:AlternateContent xmlns:mc="http://schemas.openxmlformats.org/markup-compatibility/2006">
          <mc:Choice Requires="x14">
            <control shapeId="60934" r:id="rId462" name="Button 518">
              <controlPr locked="0" defaultSize="0" autoFill="0" autoLine="0" autoPict="0">
                <anchor moveWithCells="1" sizeWithCells="1">
                  <from>
                    <xdr:col>7171</xdr:col>
                    <xdr:colOff>0</xdr:colOff>
                    <xdr:row>589881</xdr:row>
                    <xdr:rowOff>0</xdr:rowOff>
                  </from>
                  <to>
                    <xdr:col>7171</xdr:col>
                    <xdr:colOff>0</xdr:colOff>
                    <xdr:row>589881</xdr:row>
                    <xdr:rowOff>0</xdr:rowOff>
                  </to>
                </anchor>
              </controlPr>
            </control>
          </mc:Choice>
        </mc:AlternateContent>
        <mc:AlternateContent xmlns:mc="http://schemas.openxmlformats.org/markup-compatibility/2006">
          <mc:Choice Requires="x14">
            <control shapeId="60935" r:id="rId463" name="Button 519">
              <controlPr locked="0" defaultSize="0" autoFill="0" autoLine="0" autoPict="0">
                <anchor moveWithCells="1" sizeWithCells="1">
                  <from>
                    <xdr:col>7171</xdr:col>
                    <xdr:colOff>0</xdr:colOff>
                    <xdr:row>655417</xdr:row>
                    <xdr:rowOff>0</xdr:rowOff>
                  </from>
                  <to>
                    <xdr:col>7171</xdr:col>
                    <xdr:colOff>0</xdr:colOff>
                    <xdr:row>655417</xdr:row>
                    <xdr:rowOff>0</xdr:rowOff>
                  </to>
                </anchor>
              </controlPr>
            </control>
          </mc:Choice>
        </mc:AlternateContent>
        <mc:AlternateContent xmlns:mc="http://schemas.openxmlformats.org/markup-compatibility/2006">
          <mc:Choice Requires="x14">
            <control shapeId="60936" r:id="rId464" name="Button 520">
              <controlPr locked="0" defaultSize="0" autoFill="0" autoLine="0" autoPict="0">
                <anchor moveWithCells="1" sizeWithCells="1">
                  <from>
                    <xdr:col>7171</xdr:col>
                    <xdr:colOff>0</xdr:colOff>
                    <xdr:row>720953</xdr:row>
                    <xdr:rowOff>0</xdr:rowOff>
                  </from>
                  <to>
                    <xdr:col>7171</xdr:col>
                    <xdr:colOff>0</xdr:colOff>
                    <xdr:row>720953</xdr:row>
                    <xdr:rowOff>0</xdr:rowOff>
                  </to>
                </anchor>
              </controlPr>
            </control>
          </mc:Choice>
        </mc:AlternateContent>
        <mc:AlternateContent xmlns:mc="http://schemas.openxmlformats.org/markup-compatibility/2006">
          <mc:Choice Requires="x14">
            <control shapeId="60937" r:id="rId465" name="Button 521">
              <controlPr locked="0" defaultSize="0" autoFill="0" autoLine="0" autoPict="0">
                <anchor moveWithCells="1" sizeWithCells="1">
                  <from>
                    <xdr:col>7171</xdr:col>
                    <xdr:colOff>0</xdr:colOff>
                    <xdr:row>786489</xdr:row>
                    <xdr:rowOff>0</xdr:rowOff>
                  </from>
                  <to>
                    <xdr:col>7171</xdr:col>
                    <xdr:colOff>0</xdr:colOff>
                    <xdr:row>786489</xdr:row>
                    <xdr:rowOff>0</xdr:rowOff>
                  </to>
                </anchor>
              </controlPr>
            </control>
          </mc:Choice>
        </mc:AlternateContent>
        <mc:AlternateContent xmlns:mc="http://schemas.openxmlformats.org/markup-compatibility/2006">
          <mc:Choice Requires="x14">
            <control shapeId="60938" r:id="rId466" name="Button 522">
              <controlPr locked="0" defaultSize="0" autoFill="0" autoLine="0" autoPict="0">
                <anchor moveWithCells="1" sizeWithCells="1">
                  <from>
                    <xdr:col>7171</xdr:col>
                    <xdr:colOff>0</xdr:colOff>
                    <xdr:row>852025</xdr:row>
                    <xdr:rowOff>0</xdr:rowOff>
                  </from>
                  <to>
                    <xdr:col>7171</xdr:col>
                    <xdr:colOff>0</xdr:colOff>
                    <xdr:row>852025</xdr:row>
                    <xdr:rowOff>0</xdr:rowOff>
                  </to>
                </anchor>
              </controlPr>
            </control>
          </mc:Choice>
        </mc:AlternateContent>
        <mc:AlternateContent xmlns:mc="http://schemas.openxmlformats.org/markup-compatibility/2006">
          <mc:Choice Requires="x14">
            <control shapeId="60939" r:id="rId467" name="Button 523">
              <controlPr locked="0" defaultSize="0" autoFill="0" autoLine="0" autoPict="0">
                <anchor moveWithCells="1" sizeWithCells="1">
                  <from>
                    <xdr:col>7171</xdr:col>
                    <xdr:colOff>0</xdr:colOff>
                    <xdr:row>917561</xdr:row>
                    <xdr:rowOff>0</xdr:rowOff>
                  </from>
                  <to>
                    <xdr:col>7171</xdr:col>
                    <xdr:colOff>0</xdr:colOff>
                    <xdr:row>917561</xdr:row>
                    <xdr:rowOff>0</xdr:rowOff>
                  </to>
                </anchor>
              </controlPr>
            </control>
          </mc:Choice>
        </mc:AlternateContent>
        <mc:AlternateContent xmlns:mc="http://schemas.openxmlformats.org/markup-compatibility/2006">
          <mc:Choice Requires="x14">
            <control shapeId="60940" r:id="rId468" name="Button 524">
              <controlPr locked="0" defaultSize="0" autoFill="0" autoLine="0" autoPict="0">
                <anchor moveWithCells="1" sizeWithCells="1">
                  <from>
                    <xdr:col>7171</xdr:col>
                    <xdr:colOff>0</xdr:colOff>
                    <xdr:row>983097</xdr:row>
                    <xdr:rowOff>0</xdr:rowOff>
                  </from>
                  <to>
                    <xdr:col>7171</xdr:col>
                    <xdr:colOff>0</xdr:colOff>
                    <xdr:row>983097</xdr:row>
                    <xdr:rowOff>0</xdr:rowOff>
                  </to>
                </anchor>
              </controlPr>
            </control>
          </mc:Choice>
        </mc:AlternateContent>
        <mc:AlternateContent xmlns:mc="http://schemas.openxmlformats.org/markup-compatibility/2006">
          <mc:Choice Requires="x14">
            <control shapeId="60941" r:id="rId469" name="Button 525">
              <controlPr locked="0" defaultSize="0" autoFill="0" autoLine="0" autoPict="0">
                <anchor moveWithCells="1" sizeWithCells="1">
                  <from>
                    <xdr:col>7425</xdr:col>
                    <xdr:colOff>0</xdr:colOff>
                    <xdr:row>56</xdr:row>
                    <xdr:rowOff>0</xdr:rowOff>
                  </from>
                  <to>
                    <xdr:col>7425</xdr:col>
                    <xdr:colOff>0</xdr:colOff>
                    <xdr:row>56</xdr:row>
                    <xdr:rowOff>0</xdr:rowOff>
                  </to>
                </anchor>
              </controlPr>
            </control>
          </mc:Choice>
        </mc:AlternateContent>
        <mc:AlternateContent xmlns:mc="http://schemas.openxmlformats.org/markup-compatibility/2006">
          <mc:Choice Requires="x14">
            <control shapeId="60942" r:id="rId470" name="Button 526">
              <controlPr locked="0" defaultSize="0" autoFill="0" autoLine="0" autoPict="0">
                <anchor moveWithCells="1" sizeWithCells="1">
                  <from>
                    <xdr:col>7427</xdr:col>
                    <xdr:colOff>0</xdr:colOff>
                    <xdr:row>65593</xdr:row>
                    <xdr:rowOff>0</xdr:rowOff>
                  </from>
                  <to>
                    <xdr:col>7427</xdr:col>
                    <xdr:colOff>0</xdr:colOff>
                    <xdr:row>65593</xdr:row>
                    <xdr:rowOff>0</xdr:rowOff>
                  </to>
                </anchor>
              </controlPr>
            </control>
          </mc:Choice>
        </mc:AlternateContent>
        <mc:AlternateContent xmlns:mc="http://schemas.openxmlformats.org/markup-compatibility/2006">
          <mc:Choice Requires="x14">
            <control shapeId="60943" r:id="rId471" name="Button 527">
              <controlPr locked="0" defaultSize="0" autoFill="0" autoLine="0" autoPict="0">
                <anchor moveWithCells="1" sizeWithCells="1">
                  <from>
                    <xdr:col>7427</xdr:col>
                    <xdr:colOff>0</xdr:colOff>
                    <xdr:row>131129</xdr:row>
                    <xdr:rowOff>0</xdr:rowOff>
                  </from>
                  <to>
                    <xdr:col>7427</xdr:col>
                    <xdr:colOff>0</xdr:colOff>
                    <xdr:row>131129</xdr:row>
                    <xdr:rowOff>0</xdr:rowOff>
                  </to>
                </anchor>
              </controlPr>
            </control>
          </mc:Choice>
        </mc:AlternateContent>
        <mc:AlternateContent xmlns:mc="http://schemas.openxmlformats.org/markup-compatibility/2006">
          <mc:Choice Requires="x14">
            <control shapeId="60944" r:id="rId472" name="Button 528">
              <controlPr locked="0" defaultSize="0" autoFill="0" autoLine="0" autoPict="0">
                <anchor moveWithCells="1" sizeWithCells="1">
                  <from>
                    <xdr:col>7427</xdr:col>
                    <xdr:colOff>0</xdr:colOff>
                    <xdr:row>196665</xdr:row>
                    <xdr:rowOff>0</xdr:rowOff>
                  </from>
                  <to>
                    <xdr:col>7427</xdr:col>
                    <xdr:colOff>0</xdr:colOff>
                    <xdr:row>196665</xdr:row>
                    <xdr:rowOff>0</xdr:rowOff>
                  </to>
                </anchor>
              </controlPr>
            </control>
          </mc:Choice>
        </mc:AlternateContent>
        <mc:AlternateContent xmlns:mc="http://schemas.openxmlformats.org/markup-compatibility/2006">
          <mc:Choice Requires="x14">
            <control shapeId="60945" r:id="rId473" name="Button 529">
              <controlPr locked="0" defaultSize="0" autoFill="0" autoLine="0" autoPict="0">
                <anchor moveWithCells="1" sizeWithCells="1">
                  <from>
                    <xdr:col>7427</xdr:col>
                    <xdr:colOff>0</xdr:colOff>
                    <xdr:row>262201</xdr:row>
                    <xdr:rowOff>0</xdr:rowOff>
                  </from>
                  <to>
                    <xdr:col>7427</xdr:col>
                    <xdr:colOff>0</xdr:colOff>
                    <xdr:row>262201</xdr:row>
                    <xdr:rowOff>0</xdr:rowOff>
                  </to>
                </anchor>
              </controlPr>
            </control>
          </mc:Choice>
        </mc:AlternateContent>
        <mc:AlternateContent xmlns:mc="http://schemas.openxmlformats.org/markup-compatibility/2006">
          <mc:Choice Requires="x14">
            <control shapeId="60946" r:id="rId474" name="Button 530">
              <controlPr locked="0" defaultSize="0" autoFill="0" autoLine="0" autoPict="0">
                <anchor moveWithCells="1" sizeWithCells="1">
                  <from>
                    <xdr:col>7427</xdr:col>
                    <xdr:colOff>0</xdr:colOff>
                    <xdr:row>327737</xdr:row>
                    <xdr:rowOff>0</xdr:rowOff>
                  </from>
                  <to>
                    <xdr:col>7427</xdr:col>
                    <xdr:colOff>0</xdr:colOff>
                    <xdr:row>327737</xdr:row>
                    <xdr:rowOff>0</xdr:rowOff>
                  </to>
                </anchor>
              </controlPr>
            </control>
          </mc:Choice>
        </mc:AlternateContent>
        <mc:AlternateContent xmlns:mc="http://schemas.openxmlformats.org/markup-compatibility/2006">
          <mc:Choice Requires="x14">
            <control shapeId="60947" r:id="rId475" name="Button 531">
              <controlPr locked="0" defaultSize="0" autoFill="0" autoLine="0" autoPict="0">
                <anchor moveWithCells="1" sizeWithCells="1">
                  <from>
                    <xdr:col>7427</xdr:col>
                    <xdr:colOff>0</xdr:colOff>
                    <xdr:row>393273</xdr:row>
                    <xdr:rowOff>0</xdr:rowOff>
                  </from>
                  <to>
                    <xdr:col>7427</xdr:col>
                    <xdr:colOff>0</xdr:colOff>
                    <xdr:row>393273</xdr:row>
                    <xdr:rowOff>0</xdr:rowOff>
                  </to>
                </anchor>
              </controlPr>
            </control>
          </mc:Choice>
        </mc:AlternateContent>
        <mc:AlternateContent xmlns:mc="http://schemas.openxmlformats.org/markup-compatibility/2006">
          <mc:Choice Requires="x14">
            <control shapeId="60948" r:id="rId476" name="Button 532">
              <controlPr locked="0" defaultSize="0" autoFill="0" autoLine="0" autoPict="0">
                <anchor moveWithCells="1" sizeWithCells="1">
                  <from>
                    <xdr:col>7427</xdr:col>
                    <xdr:colOff>0</xdr:colOff>
                    <xdr:row>458809</xdr:row>
                    <xdr:rowOff>0</xdr:rowOff>
                  </from>
                  <to>
                    <xdr:col>7427</xdr:col>
                    <xdr:colOff>0</xdr:colOff>
                    <xdr:row>458809</xdr:row>
                    <xdr:rowOff>0</xdr:rowOff>
                  </to>
                </anchor>
              </controlPr>
            </control>
          </mc:Choice>
        </mc:AlternateContent>
        <mc:AlternateContent xmlns:mc="http://schemas.openxmlformats.org/markup-compatibility/2006">
          <mc:Choice Requires="x14">
            <control shapeId="60949" r:id="rId477" name="Button 533">
              <controlPr locked="0" defaultSize="0" autoFill="0" autoLine="0" autoPict="0">
                <anchor moveWithCells="1" sizeWithCells="1">
                  <from>
                    <xdr:col>7427</xdr:col>
                    <xdr:colOff>0</xdr:colOff>
                    <xdr:row>524345</xdr:row>
                    <xdr:rowOff>0</xdr:rowOff>
                  </from>
                  <to>
                    <xdr:col>7427</xdr:col>
                    <xdr:colOff>0</xdr:colOff>
                    <xdr:row>524345</xdr:row>
                    <xdr:rowOff>0</xdr:rowOff>
                  </to>
                </anchor>
              </controlPr>
            </control>
          </mc:Choice>
        </mc:AlternateContent>
        <mc:AlternateContent xmlns:mc="http://schemas.openxmlformats.org/markup-compatibility/2006">
          <mc:Choice Requires="x14">
            <control shapeId="60950" r:id="rId478" name="Button 534">
              <controlPr locked="0" defaultSize="0" autoFill="0" autoLine="0" autoPict="0">
                <anchor moveWithCells="1" sizeWithCells="1">
                  <from>
                    <xdr:col>7427</xdr:col>
                    <xdr:colOff>0</xdr:colOff>
                    <xdr:row>589881</xdr:row>
                    <xdr:rowOff>0</xdr:rowOff>
                  </from>
                  <to>
                    <xdr:col>7427</xdr:col>
                    <xdr:colOff>0</xdr:colOff>
                    <xdr:row>589881</xdr:row>
                    <xdr:rowOff>0</xdr:rowOff>
                  </to>
                </anchor>
              </controlPr>
            </control>
          </mc:Choice>
        </mc:AlternateContent>
        <mc:AlternateContent xmlns:mc="http://schemas.openxmlformats.org/markup-compatibility/2006">
          <mc:Choice Requires="x14">
            <control shapeId="60951" r:id="rId479" name="Button 535">
              <controlPr locked="0" defaultSize="0" autoFill="0" autoLine="0" autoPict="0">
                <anchor moveWithCells="1" sizeWithCells="1">
                  <from>
                    <xdr:col>7427</xdr:col>
                    <xdr:colOff>0</xdr:colOff>
                    <xdr:row>655417</xdr:row>
                    <xdr:rowOff>0</xdr:rowOff>
                  </from>
                  <to>
                    <xdr:col>7427</xdr:col>
                    <xdr:colOff>0</xdr:colOff>
                    <xdr:row>655417</xdr:row>
                    <xdr:rowOff>0</xdr:rowOff>
                  </to>
                </anchor>
              </controlPr>
            </control>
          </mc:Choice>
        </mc:AlternateContent>
        <mc:AlternateContent xmlns:mc="http://schemas.openxmlformats.org/markup-compatibility/2006">
          <mc:Choice Requires="x14">
            <control shapeId="60952" r:id="rId480" name="Button 536">
              <controlPr locked="0" defaultSize="0" autoFill="0" autoLine="0" autoPict="0">
                <anchor moveWithCells="1" sizeWithCells="1">
                  <from>
                    <xdr:col>7427</xdr:col>
                    <xdr:colOff>0</xdr:colOff>
                    <xdr:row>720953</xdr:row>
                    <xdr:rowOff>0</xdr:rowOff>
                  </from>
                  <to>
                    <xdr:col>7427</xdr:col>
                    <xdr:colOff>0</xdr:colOff>
                    <xdr:row>720953</xdr:row>
                    <xdr:rowOff>0</xdr:rowOff>
                  </to>
                </anchor>
              </controlPr>
            </control>
          </mc:Choice>
        </mc:AlternateContent>
        <mc:AlternateContent xmlns:mc="http://schemas.openxmlformats.org/markup-compatibility/2006">
          <mc:Choice Requires="x14">
            <control shapeId="60953" r:id="rId481" name="Button 537">
              <controlPr locked="0" defaultSize="0" autoFill="0" autoLine="0" autoPict="0">
                <anchor moveWithCells="1" sizeWithCells="1">
                  <from>
                    <xdr:col>7427</xdr:col>
                    <xdr:colOff>0</xdr:colOff>
                    <xdr:row>786489</xdr:row>
                    <xdr:rowOff>0</xdr:rowOff>
                  </from>
                  <to>
                    <xdr:col>7427</xdr:col>
                    <xdr:colOff>0</xdr:colOff>
                    <xdr:row>786489</xdr:row>
                    <xdr:rowOff>0</xdr:rowOff>
                  </to>
                </anchor>
              </controlPr>
            </control>
          </mc:Choice>
        </mc:AlternateContent>
        <mc:AlternateContent xmlns:mc="http://schemas.openxmlformats.org/markup-compatibility/2006">
          <mc:Choice Requires="x14">
            <control shapeId="60954" r:id="rId482" name="Button 538">
              <controlPr locked="0" defaultSize="0" autoFill="0" autoLine="0" autoPict="0">
                <anchor moveWithCells="1" sizeWithCells="1">
                  <from>
                    <xdr:col>7427</xdr:col>
                    <xdr:colOff>0</xdr:colOff>
                    <xdr:row>852025</xdr:row>
                    <xdr:rowOff>0</xdr:rowOff>
                  </from>
                  <to>
                    <xdr:col>7427</xdr:col>
                    <xdr:colOff>0</xdr:colOff>
                    <xdr:row>852025</xdr:row>
                    <xdr:rowOff>0</xdr:rowOff>
                  </to>
                </anchor>
              </controlPr>
            </control>
          </mc:Choice>
        </mc:AlternateContent>
        <mc:AlternateContent xmlns:mc="http://schemas.openxmlformats.org/markup-compatibility/2006">
          <mc:Choice Requires="x14">
            <control shapeId="60955" r:id="rId483" name="Button 539">
              <controlPr locked="0" defaultSize="0" autoFill="0" autoLine="0" autoPict="0">
                <anchor moveWithCells="1" sizeWithCells="1">
                  <from>
                    <xdr:col>7427</xdr:col>
                    <xdr:colOff>0</xdr:colOff>
                    <xdr:row>917561</xdr:row>
                    <xdr:rowOff>0</xdr:rowOff>
                  </from>
                  <to>
                    <xdr:col>7427</xdr:col>
                    <xdr:colOff>0</xdr:colOff>
                    <xdr:row>917561</xdr:row>
                    <xdr:rowOff>0</xdr:rowOff>
                  </to>
                </anchor>
              </controlPr>
            </control>
          </mc:Choice>
        </mc:AlternateContent>
        <mc:AlternateContent xmlns:mc="http://schemas.openxmlformats.org/markup-compatibility/2006">
          <mc:Choice Requires="x14">
            <control shapeId="60956" r:id="rId484" name="Button 540">
              <controlPr locked="0" defaultSize="0" autoFill="0" autoLine="0" autoPict="0">
                <anchor moveWithCells="1" sizeWithCells="1">
                  <from>
                    <xdr:col>7427</xdr:col>
                    <xdr:colOff>0</xdr:colOff>
                    <xdr:row>983097</xdr:row>
                    <xdr:rowOff>0</xdr:rowOff>
                  </from>
                  <to>
                    <xdr:col>7427</xdr:col>
                    <xdr:colOff>0</xdr:colOff>
                    <xdr:row>983097</xdr:row>
                    <xdr:rowOff>0</xdr:rowOff>
                  </to>
                </anchor>
              </controlPr>
            </control>
          </mc:Choice>
        </mc:AlternateContent>
        <mc:AlternateContent xmlns:mc="http://schemas.openxmlformats.org/markup-compatibility/2006">
          <mc:Choice Requires="x14">
            <control shapeId="60957" r:id="rId485" name="Button 541">
              <controlPr locked="0" defaultSize="0" autoFill="0" autoLine="0" autoPict="0">
                <anchor moveWithCells="1" sizeWithCells="1">
                  <from>
                    <xdr:col>7681</xdr:col>
                    <xdr:colOff>0</xdr:colOff>
                    <xdr:row>56</xdr:row>
                    <xdr:rowOff>0</xdr:rowOff>
                  </from>
                  <to>
                    <xdr:col>7681</xdr:col>
                    <xdr:colOff>0</xdr:colOff>
                    <xdr:row>56</xdr:row>
                    <xdr:rowOff>0</xdr:rowOff>
                  </to>
                </anchor>
              </controlPr>
            </control>
          </mc:Choice>
        </mc:AlternateContent>
        <mc:AlternateContent xmlns:mc="http://schemas.openxmlformats.org/markup-compatibility/2006">
          <mc:Choice Requires="x14">
            <control shapeId="60958" r:id="rId486" name="Button 542">
              <controlPr locked="0" defaultSize="0" autoFill="0" autoLine="0" autoPict="0">
                <anchor moveWithCells="1" sizeWithCells="1">
                  <from>
                    <xdr:col>7683</xdr:col>
                    <xdr:colOff>0</xdr:colOff>
                    <xdr:row>65593</xdr:row>
                    <xdr:rowOff>0</xdr:rowOff>
                  </from>
                  <to>
                    <xdr:col>7683</xdr:col>
                    <xdr:colOff>0</xdr:colOff>
                    <xdr:row>65593</xdr:row>
                    <xdr:rowOff>0</xdr:rowOff>
                  </to>
                </anchor>
              </controlPr>
            </control>
          </mc:Choice>
        </mc:AlternateContent>
        <mc:AlternateContent xmlns:mc="http://schemas.openxmlformats.org/markup-compatibility/2006">
          <mc:Choice Requires="x14">
            <control shapeId="60959" r:id="rId487" name="Button 543">
              <controlPr locked="0" defaultSize="0" autoFill="0" autoLine="0" autoPict="0">
                <anchor moveWithCells="1" sizeWithCells="1">
                  <from>
                    <xdr:col>7683</xdr:col>
                    <xdr:colOff>0</xdr:colOff>
                    <xdr:row>131129</xdr:row>
                    <xdr:rowOff>0</xdr:rowOff>
                  </from>
                  <to>
                    <xdr:col>7683</xdr:col>
                    <xdr:colOff>0</xdr:colOff>
                    <xdr:row>131129</xdr:row>
                    <xdr:rowOff>0</xdr:rowOff>
                  </to>
                </anchor>
              </controlPr>
            </control>
          </mc:Choice>
        </mc:AlternateContent>
        <mc:AlternateContent xmlns:mc="http://schemas.openxmlformats.org/markup-compatibility/2006">
          <mc:Choice Requires="x14">
            <control shapeId="60960" r:id="rId488" name="Button 544">
              <controlPr locked="0" defaultSize="0" autoFill="0" autoLine="0" autoPict="0">
                <anchor moveWithCells="1" sizeWithCells="1">
                  <from>
                    <xdr:col>7683</xdr:col>
                    <xdr:colOff>0</xdr:colOff>
                    <xdr:row>196665</xdr:row>
                    <xdr:rowOff>0</xdr:rowOff>
                  </from>
                  <to>
                    <xdr:col>7683</xdr:col>
                    <xdr:colOff>0</xdr:colOff>
                    <xdr:row>196665</xdr:row>
                    <xdr:rowOff>0</xdr:rowOff>
                  </to>
                </anchor>
              </controlPr>
            </control>
          </mc:Choice>
        </mc:AlternateContent>
        <mc:AlternateContent xmlns:mc="http://schemas.openxmlformats.org/markup-compatibility/2006">
          <mc:Choice Requires="x14">
            <control shapeId="60961" r:id="rId489" name="Button 545">
              <controlPr locked="0" defaultSize="0" autoFill="0" autoLine="0" autoPict="0">
                <anchor moveWithCells="1" sizeWithCells="1">
                  <from>
                    <xdr:col>7683</xdr:col>
                    <xdr:colOff>0</xdr:colOff>
                    <xdr:row>262201</xdr:row>
                    <xdr:rowOff>0</xdr:rowOff>
                  </from>
                  <to>
                    <xdr:col>7683</xdr:col>
                    <xdr:colOff>0</xdr:colOff>
                    <xdr:row>262201</xdr:row>
                    <xdr:rowOff>0</xdr:rowOff>
                  </to>
                </anchor>
              </controlPr>
            </control>
          </mc:Choice>
        </mc:AlternateContent>
        <mc:AlternateContent xmlns:mc="http://schemas.openxmlformats.org/markup-compatibility/2006">
          <mc:Choice Requires="x14">
            <control shapeId="60962" r:id="rId490" name="Button 546">
              <controlPr locked="0" defaultSize="0" autoFill="0" autoLine="0" autoPict="0">
                <anchor moveWithCells="1" sizeWithCells="1">
                  <from>
                    <xdr:col>7683</xdr:col>
                    <xdr:colOff>0</xdr:colOff>
                    <xdr:row>327737</xdr:row>
                    <xdr:rowOff>0</xdr:rowOff>
                  </from>
                  <to>
                    <xdr:col>7683</xdr:col>
                    <xdr:colOff>0</xdr:colOff>
                    <xdr:row>327737</xdr:row>
                    <xdr:rowOff>0</xdr:rowOff>
                  </to>
                </anchor>
              </controlPr>
            </control>
          </mc:Choice>
        </mc:AlternateContent>
        <mc:AlternateContent xmlns:mc="http://schemas.openxmlformats.org/markup-compatibility/2006">
          <mc:Choice Requires="x14">
            <control shapeId="60963" r:id="rId491" name="Button 547">
              <controlPr locked="0" defaultSize="0" autoFill="0" autoLine="0" autoPict="0">
                <anchor moveWithCells="1" sizeWithCells="1">
                  <from>
                    <xdr:col>7683</xdr:col>
                    <xdr:colOff>0</xdr:colOff>
                    <xdr:row>393273</xdr:row>
                    <xdr:rowOff>0</xdr:rowOff>
                  </from>
                  <to>
                    <xdr:col>7683</xdr:col>
                    <xdr:colOff>0</xdr:colOff>
                    <xdr:row>393273</xdr:row>
                    <xdr:rowOff>0</xdr:rowOff>
                  </to>
                </anchor>
              </controlPr>
            </control>
          </mc:Choice>
        </mc:AlternateContent>
        <mc:AlternateContent xmlns:mc="http://schemas.openxmlformats.org/markup-compatibility/2006">
          <mc:Choice Requires="x14">
            <control shapeId="60964" r:id="rId492" name="Button 548">
              <controlPr locked="0" defaultSize="0" autoFill="0" autoLine="0" autoPict="0">
                <anchor moveWithCells="1" sizeWithCells="1">
                  <from>
                    <xdr:col>7683</xdr:col>
                    <xdr:colOff>0</xdr:colOff>
                    <xdr:row>458809</xdr:row>
                    <xdr:rowOff>0</xdr:rowOff>
                  </from>
                  <to>
                    <xdr:col>7683</xdr:col>
                    <xdr:colOff>0</xdr:colOff>
                    <xdr:row>458809</xdr:row>
                    <xdr:rowOff>0</xdr:rowOff>
                  </to>
                </anchor>
              </controlPr>
            </control>
          </mc:Choice>
        </mc:AlternateContent>
        <mc:AlternateContent xmlns:mc="http://schemas.openxmlformats.org/markup-compatibility/2006">
          <mc:Choice Requires="x14">
            <control shapeId="60965" r:id="rId493" name="Button 549">
              <controlPr locked="0" defaultSize="0" autoFill="0" autoLine="0" autoPict="0">
                <anchor moveWithCells="1" sizeWithCells="1">
                  <from>
                    <xdr:col>7683</xdr:col>
                    <xdr:colOff>0</xdr:colOff>
                    <xdr:row>524345</xdr:row>
                    <xdr:rowOff>0</xdr:rowOff>
                  </from>
                  <to>
                    <xdr:col>7683</xdr:col>
                    <xdr:colOff>0</xdr:colOff>
                    <xdr:row>524345</xdr:row>
                    <xdr:rowOff>0</xdr:rowOff>
                  </to>
                </anchor>
              </controlPr>
            </control>
          </mc:Choice>
        </mc:AlternateContent>
        <mc:AlternateContent xmlns:mc="http://schemas.openxmlformats.org/markup-compatibility/2006">
          <mc:Choice Requires="x14">
            <control shapeId="60966" r:id="rId494" name="Button 550">
              <controlPr locked="0" defaultSize="0" autoFill="0" autoLine="0" autoPict="0">
                <anchor moveWithCells="1" sizeWithCells="1">
                  <from>
                    <xdr:col>7683</xdr:col>
                    <xdr:colOff>0</xdr:colOff>
                    <xdr:row>589881</xdr:row>
                    <xdr:rowOff>0</xdr:rowOff>
                  </from>
                  <to>
                    <xdr:col>7683</xdr:col>
                    <xdr:colOff>0</xdr:colOff>
                    <xdr:row>589881</xdr:row>
                    <xdr:rowOff>0</xdr:rowOff>
                  </to>
                </anchor>
              </controlPr>
            </control>
          </mc:Choice>
        </mc:AlternateContent>
        <mc:AlternateContent xmlns:mc="http://schemas.openxmlformats.org/markup-compatibility/2006">
          <mc:Choice Requires="x14">
            <control shapeId="60967" r:id="rId495" name="Button 551">
              <controlPr locked="0" defaultSize="0" autoFill="0" autoLine="0" autoPict="0">
                <anchor moveWithCells="1" sizeWithCells="1">
                  <from>
                    <xdr:col>7683</xdr:col>
                    <xdr:colOff>0</xdr:colOff>
                    <xdr:row>655417</xdr:row>
                    <xdr:rowOff>0</xdr:rowOff>
                  </from>
                  <to>
                    <xdr:col>7683</xdr:col>
                    <xdr:colOff>0</xdr:colOff>
                    <xdr:row>655417</xdr:row>
                    <xdr:rowOff>0</xdr:rowOff>
                  </to>
                </anchor>
              </controlPr>
            </control>
          </mc:Choice>
        </mc:AlternateContent>
        <mc:AlternateContent xmlns:mc="http://schemas.openxmlformats.org/markup-compatibility/2006">
          <mc:Choice Requires="x14">
            <control shapeId="60968" r:id="rId496" name="Button 552">
              <controlPr locked="0" defaultSize="0" autoFill="0" autoLine="0" autoPict="0">
                <anchor moveWithCells="1" sizeWithCells="1">
                  <from>
                    <xdr:col>7683</xdr:col>
                    <xdr:colOff>0</xdr:colOff>
                    <xdr:row>720953</xdr:row>
                    <xdr:rowOff>0</xdr:rowOff>
                  </from>
                  <to>
                    <xdr:col>7683</xdr:col>
                    <xdr:colOff>0</xdr:colOff>
                    <xdr:row>720953</xdr:row>
                    <xdr:rowOff>0</xdr:rowOff>
                  </to>
                </anchor>
              </controlPr>
            </control>
          </mc:Choice>
        </mc:AlternateContent>
        <mc:AlternateContent xmlns:mc="http://schemas.openxmlformats.org/markup-compatibility/2006">
          <mc:Choice Requires="x14">
            <control shapeId="60969" r:id="rId497" name="Button 553">
              <controlPr locked="0" defaultSize="0" autoFill="0" autoLine="0" autoPict="0">
                <anchor moveWithCells="1" sizeWithCells="1">
                  <from>
                    <xdr:col>7683</xdr:col>
                    <xdr:colOff>0</xdr:colOff>
                    <xdr:row>786489</xdr:row>
                    <xdr:rowOff>0</xdr:rowOff>
                  </from>
                  <to>
                    <xdr:col>7683</xdr:col>
                    <xdr:colOff>0</xdr:colOff>
                    <xdr:row>786489</xdr:row>
                    <xdr:rowOff>0</xdr:rowOff>
                  </to>
                </anchor>
              </controlPr>
            </control>
          </mc:Choice>
        </mc:AlternateContent>
        <mc:AlternateContent xmlns:mc="http://schemas.openxmlformats.org/markup-compatibility/2006">
          <mc:Choice Requires="x14">
            <control shapeId="60970" r:id="rId498" name="Button 554">
              <controlPr locked="0" defaultSize="0" autoFill="0" autoLine="0" autoPict="0">
                <anchor moveWithCells="1" sizeWithCells="1">
                  <from>
                    <xdr:col>7683</xdr:col>
                    <xdr:colOff>0</xdr:colOff>
                    <xdr:row>852025</xdr:row>
                    <xdr:rowOff>0</xdr:rowOff>
                  </from>
                  <to>
                    <xdr:col>7683</xdr:col>
                    <xdr:colOff>0</xdr:colOff>
                    <xdr:row>852025</xdr:row>
                    <xdr:rowOff>0</xdr:rowOff>
                  </to>
                </anchor>
              </controlPr>
            </control>
          </mc:Choice>
        </mc:AlternateContent>
        <mc:AlternateContent xmlns:mc="http://schemas.openxmlformats.org/markup-compatibility/2006">
          <mc:Choice Requires="x14">
            <control shapeId="60971" r:id="rId499" name="Button 555">
              <controlPr locked="0" defaultSize="0" autoFill="0" autoLine="0" autoPict="0">
                <anchor moveWithCells="1" sizeWithCells="1">
                  <from>
                    <xdr:col>7683</xdr:col>
                    <xdr:colOff>0</xdr:colOff>
                    <xdr:row>917561</xdr:row>
                    <xdr:rowOff>0</xdr:rowOff>
                  </from>
                  <to>
                    <xdr:col>7683</xdr:col>
                    <xdr:colOff>0</xdr:colOff>
                    <xdr:row>917561</xdr:row>
                    <xdr:rowOff>0</xdr:rowOff>
                  </to>
                </anchor>
              </controlPr>
            </control>
          </mc:Choice>
        </mc:AlternateContent>
        <mc:AlternateContent xmlns:mc="http://schemas.openxmlformats.org/markup-compatibility/2006">
          <mc:Choice Requires="x14">
            <control shapeId="60972" r:id="rId500" name="Button 556">
              <controlPr locked="0" defaultSize="0" autoFill="0" autoLine="0" autoPict="0">
                <anchor moveWithCells="1" sizeWithCells="1">
                  <from>
                    <xdr:col>7683</xdr:col>
                    <xdr:colOff>0</xdr:colOff>
                    <xdr:row>983097</xdr:row>
                    <xdr:rowOff>0</xdr:rowOff>
                  </from>
                  <to>
                    <xdr:col>7683</xdr:col>
                    <xdr:colOff>0</xdr:colOff>
                    <xdr:row>983097</xdr:row>
                    <xdr:rowOff>0</xdr:rowOff>
                  </to>
                </anchor>
              </controlPr>
            </control>
          </mc:Choice>
        </mc:AlternateContent>
        <mc:AlternateContent xmlns:mc="http://schemas.openxmlformats.org/markup-compatibility/2006">
          <mc:Choice Requires="x14">
            <control shapeId="60973" r:id="rId501" name="Button 557">
              <controlPr locked="0" defaultSize="0" autoFill="0" autoLine="0" autoPict="0">
                <anchor moveWithCells="1" sizeWithCells="1">
                  <from>
                    <xdr:col>7937</xdr:col>
                    <xdr:colOff>0</xdr:colOff>
                    <xdr:row>56</xdr:row>
                    <xdr:rowOff>0</xdr:rowOff>
                  </from>
                  <to>
                    <xdr:col>7937</xdr:col>
                    <xdr:colOff>0</xdr:colOff>
                    <xdr:row>56</xdr:row>
                    <xdr:rowOff>0</xdr:rowOff>
                  </to>
                </anchor>
              </controlPr>
            </control>
          </mc:Choice>
        </mc:AlternateContent>
        <mc:AlternateContent xmlns:mc="http://schemas.openxmlformats.org/markup-compatibility/2006">
          <mc:Choice Requires="x14">
            <control shapeId="60974" r:id="rId502" name="Button 558">
              <controlPr locked="0" defaultSize="0" autoFill="0" autoLine="0" autoPict="0">
                <anchor moveWithCells="1" sizeWithCells="1">
                  <from>
                    <xdr:col>7939</xdr:col>
                    <xdr:colOff>0</xdr:colOff>
                    <xdr:row>65593</xdr:row>
                    <xdr:rowOff>0</xdr:rowOff>
                  </from>
                  <to>
                    <xdr:col>7939</xdr:col>
                    <xdr:colOff>0</xdr:colOff>
                    <xdr:row>65593</xdr:row>
                    <xdr:rowOff>0</xdr:rowOff>
                  </to>
                </anchor>
              </controlPr>
            </control>
          </mc:Choice>
        </mc:AlternateContent>
        <mc:AlternateContent xmlns:mc="http://schemas.openxmlformats.org/markup-compatibility/2006">
          <mc:Choice Requires="x14">
            <control shapeId="60975" r:id="rId503" name="Button 559">
              <controlPr locked="0" defaultSize="0" autoFill="0" autoLine="0" autoPict="0">
                <anchor moveWithCells="1" sizeWithCells="1">
                  <from>
                    <xdr:col>7939</xdr:col>
                    <xdr:colOff>0</xdr:colOff>
                    <xdr:row>131129</xdr:row>
                    <xdr:rowOff>0</xdr:rowOff>
                  </from>
                  <to>
                    <xdr:col>7939</xdr:col>
                    <xdr:colOff>0</xdr:colOff>
                    <xdr:row>131129</xdr:row>
                    <xdr:rowOff>0</xdr:rowOff>
                  </to>
                </anchor>
              </controlPr>
            </control>
          </mc:Choice>
        </mc:AlternateContent>
        <mc:AlternateContent xmlns:mc="http://schemas.openxmlformats.org/markup-compatibility/2006">
          <mc:Choice Requires="x14">
            <control shapeId="60976" r:id="rId504" name="Button 560">
              <controlPr locked="0" defaultSize="0" autoFill="0" autoLine="0" autoPict="0">
                <anchor moveWithCells="1" sizeWithCells="1">
                  <from>
                    <xdr:col>7939</xdr:col>
                    <xdr:colOff>0</xdr:colOff>
                    <xdr:row>196665</xdr:row>
                    <xdr:rowOff>0</xdr:rowOff>
                  </from>
                  <to>
                    <xdr:col>7939</xdr:col>
                    <xdr:colOff>0</xdr:colOff>
                    <xdr:row>196665</xdr:row>
                    <xdr:rowOff>0</xdr:rowOff>
                  </to>
                </anchor>
              </controlPr>
            </control>
          </mc:Choice>
        </mc:AlternateContent>
        <mc:AlternateContent xmlns:mc="http://schemas.openxmlformats.org/markup-compatibility/2006">
          <mc:Choice Requires="x14">
            <control shapeId="60977" r:id="rId505" name="Button 561">
              <controlPr locked="0" defaultSize="0" autoFill="0" autoLine="0" autoPict="0">
                <anchor moveWithCells="1" sizeWithCells="1">
                  <from>
                    <xdr:col>7939</xdr:col>
                    <xdr:colOff>0</xdr:colOff>
                    <xdr:row>262201</xdr:row>
                    <xdr:rowOff>0</xdr:rowOff>
                  </from>
                  <to>
                    <xdr:col>7939</xdr:col>
                    <xdr:colOff>0</xdr:colOff>
                    <xdr:row>262201</xdr:row>
                    <xdr:rowOff>0</xdr:rowOff>
                  </to>
                </anchor>
              </controlPr>
            </control>
          </mc:Choice>
        </mc:AlternateContent>
        <mc:AlternateContent xmlns:mc="http://schemas.openxmlformats.org/markup-compatibility/2006">
          <mc:Choice Requires="x14">
            <control shapeId="60978" r:id="rId506" name="Button 562">
              <controlPr locked="0" defaultSize="0" autoFill="0" autoLine="0" autoPict="0">
                <anchor moveWithCells="1" sizeWithCells="1">
                  <from>
                    <xdr:col>7939</xdr:col>
                    <xdr:colOff>0</xdr:colOff>
                    <xdr:row>327737</xdr:row>
                    <xdr:rowOff>0</xdr:rowOff>
                  </from>
                  <to>
                    <xdr:col>7939</xdr:col>
                    <xdr:colOff>0</xdr:colOff>
                    <xdr:row>327737</xdr:row>
                    <xdr:rowOff>0</xdr:rowOff>
                  </to>
                </anchor>
              </controlPr>
            </control>
          </mc:Choice>
        </mc:AlternateContent>
        <mc:AlternateContent xmlns:mc="http://schemas.openxmlformats.org/markup-compatibility/2006">
          <mc:Choice Requires="x14">
            <control shapeId="60979" r:id="rId507" name="Button 563">
              <controlPr locked="0" defaultSize="0" autoFill="0" autoLine="0" autoPict="0">
                <anchor moveWithCells="1" sizeWithCells="1">
                  <from>
                    <xdr:col>7939</xdr:col>
                    <xdr:colOff>0</xdr:colOff>
                    <xdr:row>393273</xdr:row>
                    <xdr:rowOff>0</xdr:rowOff>
                  </from>
                  <to>
                    <xdr:col>7939</xdr:col>
                    <xdr:colOff>0</xdr:colOff>
                    <xdr:row>393273</xdr:row>
                    <xdr:rowOff>0</xdr:rowOff>
                  </to>
                </anchor>
              </controlPr>
            </control>
          </mc:Choice>
        </mc:AlternateContent>
        <mc:AlternateContent xmlns:mc="http://schemas.openxmlformats.org/markup-compatibility/2006">
          <mc:Choice Requires="x14">
            <control shapeId="60980" r:id="rId508" name="Button 564">
              <controlPr locked="0" defaultSize="0" autoFill="0" autoLine="0" autoPict="0">
                <anchor moveWithCells="1" sizeWithCells="1">
                  <from>
                    <xdr:col>7939</xdr:col>
                    <xdr:colOff>0</xdr:colOff>
                    <xdr:row>458809</xdr:row>
                    <xdr:rowOff>0</xdr:rowOff>
                  </from>
                  <to>
                    <xdr:col>7939</xdr:col>
                    <xdr:colOff>0</xdr:colOff>
                    <xdr:row>458809</xdr:row>
                    <xdr:rowOff>0</xdr:rowOff>
                  </to>
                </anchor>
              </controlPr>
            </control>
          </mc:Choice>
        </mc:AlternateContent>
        <mc:AlternateContent xmlns:mc="http://schemas.openxmlformats.org/markup-compatibility/2006">
          <mc:Choice Requires="x14">
            <control shapeId="60981" r:id="rId509" name="Button 565">
              <controlPr locked="0" defaultSize="0" autoFill="0" autoLine="0" autoPict="0">
                <anchor moveWithCells="1" sizeWithCells="1">
                  <from>
                    <xdr:col>7939</xdr:col>
                    <xdr:colOff>0</xdr:colOff>
                    <xdr:row>524345</xdr:row>
                    <xdr:rowOff>0</xdr:rowOff>
                  </from>
                  <to>
                    <xdr:col>7939</xdr:col>
                    <xdr:colOff>0</xdr:colOff>
                    <xdr:row>524345</xdr:row>
                    <xdr:rowOff>0</xdr:rowOff>
                  </to>
                </anchor>
              </controlPr>
            </control>
          </mc:Choice>
        </mc:AlternateContent>
        <mc:AlternateContent xmlns:mc="http://schemas.openxmlformats.org/markup-compatibility/2006">
          <mc:Choice Requires="x14">
            <control shapeId="60982" r:id="rId510" name="Button 566">
              <controlPr locked="0" defaultSize="0" autoFill="0" autoLine="0" autoPict="0">
                <anchor moveWithCells="1" sizeWithCells="1">
                  <from>
                    <xdr:col>7939</xdr:col>
                    <xdr:colOff>0</xdr:colOff>
                    <xdr:row>589881</xdr:row>
                    <xdr:rowOff>0</xdr:rowOff>
                  </from>
                  <to>
                    <xdr:col>7939</xdr:col>
                    <xdr:colOff>0</xdr:colOff>
                    <xdr:row>589881</xdr:row>
                    <xdr:rowOff>0</xdr:rowOff>
                  </to>
                </anchor>
              </controlPr>
            </control>
          </mc:Choice>
        </mc:AlternateContent>
        <mc:AlternateContent xmlns:mc="http://schemas.openxmlformats.org/markup-compatibility/2006">
          <mc:Choice Requires="x14">
            <control shapeId="60983" r:id="rId511" name="Button 567">
              <controlPr locked="0" defaultSize="0" autoFill="0" autoLine="0" autoPict="0">
                <anchor moveWithCells="1" sizeWithCells="1">
                  <from>
                    <xdr:col>7939</xdr:col>
                    <xdr:colOff>0</xdr:colOff>
                    <xdr:row>655417</xdr:row>
                    <xdr:rowOff>0</xdr:rowOff>
                  </from>
                  <to>
                    <xdr:col>7939</xdr:col>
                    <xdr:colOff>0</xdr:colOff>
                    <xdr:row>655417</xdr:row>
                    <xdr:rowOff>0</xdr:rowOff>
                  </to>
                </anchor>
              </controlPr>
            </control>
          </mc:Choice>
        </mc:AlternateContent>
        <mc:AlternateContent xmlns:mc="http://schemas.openxmlformats.org/markup-compatibility/2006">
          <mc:Choice Requires="x14">
            <control shapeId="60984" r:id="rId512" name="Button 568">
              <controlPr locked="0" defaultSize="0" autoFill="0" autoLine="0" autoPict="0">
                <anchor moveWithCells="1" sizeWithCells="1">
                  <from>
                    <xdr:col>7939</xdr:col>
                    <xdr:colOff>0</xdr:colOff>
                    <xdr:row>720953</xdr:row>
                    <xdr:rowOff>0</xdr:rowOff>
                  </from>
                  <to>
                    <xdr:col>7939</xdr:col>
                    <xdr:colOff>0</xdr:colOff>
                    <xdr:row>720953</xdr:row>
                    <xdr:rowOff>0</xdr:rowOff>
                  </to>
                </anchor>
              </controlPr>
            </control>
          </mc:Choice>
        </mc:AlternateContent>
        <mc:AlternateContent xmlns:mc="http://schemas.openxmlformats.org/markup-compatibility/2006">
          <mc:Choice Requires="x14">
            <control shapeId="60985" r:id="rId513" name="Button 569">
              <controlPr locked="0" defaultSize="0" autoFill="0" autoLine="0" autoPict="0">
                <anchor moveWithCells="1" sizeWithCells="1">
                  <from>
                    <xdr:col>7939</xdr:col>
                    <xdr:colOff>0</xdr:colOff>
                    <xdr:row>786489</xdr:row>
                    <xdr:rowOff>0</xdr:rowOff>
                  </from>
                  <to>
                    <xdr:col>7939</xdr:col>
                    <xdr:colOff>0</xdr:colOff>
                    <xdr:row>786489</xdr:row>
                    <xdr:rowOff>0</xdr:rowOff>
                  </to>
                </anchor>
              </controlPr>
            </control>
          </mc:Choice>
        </mc:AlternateContent>
        <mc:AlternateContent xmlns:mc="http://schemas.openxmlformats.org/markup-compatibility/2006">
          <mc:Choice Requires="x14">
            <control shapeId="60986" r:id="rId514" name="Button 570">
              <controlPr locked="0" defaultSize="0" autoFill="0" autoLine="0" autoPict="0">
                <anchor moveWithCells="1" sizeWithCells="1">
                  <from>
                    <xdr:col>7939</xdr:col>
                    <xdr:colOff>0</xdr:colOff>
                    <xdr:row>852025</xdr:row>
                    <xdr:rowOff>0</xdr:rowOff>
                  </from>
                  <to>
                    <xdr:col>7939</xdr:col>
                    <xdr:colOff>0</xdr:colOff>
                    <xdr:row>852025</xdr:row>
                    <xdr:rowOff>0</xdr:rowOff>
                  </to>
                </anchor>
              </controlPr>
            </control>
          </mc:Choice>
        </mc:AlternateContent>
        <mc:AlternateContent xmlns:mc="http://schemas.openxmlformats.org/markup-compatibility/2006">
          <mc:Choice Requires="x14">
            <control shapeId="60987" r:id="rId515" name="Button 571">
              <controlPr locked="0" defaultSize="0" autoFill="0" autoLine="0" autoPict="0">
                <anchor moveWithCells="1" sizeWithCells="1">
                  <from>
                    <xdr:col>7939</xdr:col>
                    <xdr:colOff>0</xdr:colOff>
                    <xdr:row>917561</xdr:row>
                    <xdr:rowOff>0</xdr:rowOff>
                  </from>
                  <to>
                    <xdr:col>7939</xdr:col>
                    <xdr:colOff>0</xdr:colOff>
                    <xdr:row>917561</xdr:row>
                    <xdr:rowOff>0</xdr:rowOff>
                  </to>
                </anchor>
              </controlPr>
            </control>
          </mc:Choice>
        </mc:AlternateContent>
        <mc:AlternateContent xmlns:mc="http://schemas.openxmlformats.org/markup-compatibility/2006">
          <mc:Choice Requires="x14">
            <control shapeId="60988" r:id="rId516" name="Button 572">
              <controlPr locked="0" defaultSize="0" autoFill="0" autoLine="0" autoPict="0">
                <anchor moveWithCells="1" sizeWithCells="1">
                  <from>
                    <xdr:col>7939</xdr:col>
                    <xdr:colOff>0</xdr:colOff>
                    <xdr:row>983097</xdr:row>
                    <xdr:rowOff>0</xdr:rowOff>
                  </from>
                  <to>
                    <xdr:col>7939</xdr:col>
                    <xdr:colOff>0</xdr:colOff>
                    <xdr:row>983097</xdr:row>
                    <xdr:rowOff>0</xdr:rowOff>
                  </to>
                </anchor>
              </controlPr>
            </control>
          </mc:Choice>
        </mc:AlternateContent>
        <mc:AlternateContent xmlns:mc="http://schemas.openxmlformats.org/markup-compatibility/2006">
          <mc:Choice Requires="x14">
            <control shapeId="60989" r:id="rId517" name="Button 573">
              <controlPr locked="0" defaultSize="0" autoFill="0" autoLine="0" autoPict="0">
                <anchor moveWithCells="1" sizeWithCells="1">
                  <from>
                    <xdr:col>8193</xdr:col>
                    <xdr:colOff>0</xdr:colOff>
                    <xdr:row>56</xdr:row>
                    <xdr:rowOff>0</xdr:rowOff>
                  </from>
                  <to>
                    <xdr:col>8193</xdr:col>
                    <xdr:colOff>0</xdr:colOff>
                    <xdr:row>56</xdr:row>
                    <xdr:rowOff>0</xdr:rowOff>
                  </to>
                </anchor>
              </controlPr>
            </control>
          </mc:Choice>
        </mc:AlternateContent>
        <mc:AlternateContent xmlns:mc="http://schemas.openxmlformats.org/markup-compatibility/2006">
          <mc:Choice Requires="x14">
            <control shapeId="60990" r:id="rId518" name="Button 574">
              <controlPr locked="0" defaultSize="0" autoFill="0" autoLine="0" autoPict="0">
                <anchor moveWithCells="1" sizeWithCells="1">
                  <from>
                    <xdr:col>8195</xdr:col>
                    <xdr:colOff>0</xdr:colOff>
                    <xdr:row>65593</xdr:row>
                    <xdr:rowOff>0</xdr:rowOff>
                  </from>
                  <to>
                    <xdr:col>8195</xdr:col>
                    <xdr:colOff>0</xdr:colOff>
                    <xdr:row>65593</xdr:row>
                    <xdr:rowOff>0</xdr:rowOff>
                  </to>
                </anchor>
              </controlPr>
            </control>
          </mc:Choice>
        </mc:AlternateContent>
        <mc:AlternateContent xmlns:mc="http://schemas.openxmlformats.org/markup-compatibility/2006">
          <mc:Choice Requires="x14">
            <control shapeId="60991" r:id="rId519" name="Button 575">
              <controlPr locked="0" defaultSize="0" autoFill="0" autoLine="0" autoPict="0">
                <anchor moveWithCells="1" sizeWithCells="1">
                  <from>
                    <xdr:col>8195</xdr:col>
                    <xdr:colOff>0</xdr:colOff>
                    <xdr:row>131129</xdr:row>
                    <xdr:rowOff>0</xdr:rowOff>
                  </from>
                  <to>
                    <xdr:col>8195</xdr:col>
                    <xdr:colOff>0</xdr:colOff>
                    <xdr:row>131129</xdr:row>
                    <xdr:rowOff>0</xdr:rowOff>
                  </to>
                </anchor>
              </controlPr>
            </control>
          </mc:Choice>
        </mc:AlternateContent>
        <mc:AlternateContent xmlns:mc="http://schemas.openxmlformats.org/markup-compatibility/2006">
          <mc:Choice Requires="x14">
            <control shapeId="60992" r:id="rId520" name="Button 576">
              <controlPr locked="0" defaultSize="0" autoFill="0" autoLine="0" autoPict="0">
                <anchor moveWithCells="1" sizeWithCells="1">
                  <from>
                    <xdr:col>8195</xdr:col>
                    <xdr:colOff>0</xdr:colOff>
                    <xdr:row>196665</xdr:row>
                    <xdr:rowOff>0</xdr:rowOff>
                  </from>
                  <to>
                    <xdr:col>8195</xdr:col>
                    <xdr:colOff>0</xdr:colOff>
                    <xdr:row>196665</xdr:row>
                    <xdr:rowOff>0</xdr:rowOff>
                  </to>
                </anchor>
              </controlPr>
            </control>
          </mc:Choice>
        </mc:AlternateContent>
        <mc:AlternateContent xmlns:mc="http://schemas.openxmlformats.org/markup-compatibility/2006">
          <mc:Choice Requires="x14">
            <control shapeId="60993" r:id="rId521" name="Button 577">
              <controlPr locked="0" defaultSize="0" autoFill="0" autoLine="0" autoPict="0">
                <anchor moveWithCells="1" sizeWithCells="1">
                  <from>
                    <xdr:col>8195</xdr:col>
                    <xdr:colOff>0</xdr:colOff>
                    <xdr:row>262201</xdr:row>
                    <xdr:rowOff>0</xdr:rowOff>
                  </from>
                  <to>
                    <xdr:col>8195</xdr:col>
                    <xdr:colOff>0</xdr:colOff>
                    <xdr:row>262201</xdr:row>
                    <xdr:rowOff>0</xdr:rowOff>
                  </to>
                </anchor>
              </controlPr>
            </control>
          </mc:Choice>
        </mc:AlternateContent>
        <mc:AlternateContent xmlns:mc="http://schemas.openxmlformats.org/markup-compatibility/2006">
          <mc:Choice Requires="x14">
            <control shapeId="60994" r:id="rId522" name="Button 578">
              <controlPr locked="0" defaultSize="0" autoFill="0" autoLine="0" autoPict="0">
                <anchor moveWithCells="1" sizeWithCells="1">
                  <from>
                    <xdr:col>8195</xdr:col>
                    <xdr:colOff>0</xdr:colOff>
                    <xdr:row>327737</xdr:row>
                    <xdr:rowOff>0</xdr:rowOff>
                  </from>
                  <to>
                    <xdr:col>8195</xdr:col>
                    <xdr:colOff>0</xdr:colOff>
                    <xdr:row>327737</xdr:row>
                    <xdr:rowOff>0</xdr:rowOff>
                  </to>
                </anchor>
              </controlPr>
            </control>
          </mc:Choice>
        </mc:AlternateContent>
        <mc:AlternateContent xmlns:mc="http://schemas.openxmlformats.org/markup-compatibility/2006">
          <mc:Choice Requires="x14">
            <control shapeId="60995" r:id="rId523" name="Button 579">
              <controlPr locked="0" defaultSize="0" autoFill="0" autoLine="0" autoPict="0">
                <anchor moveWithCells="1" sizeWithCells="1">
                  <from>
                    <xdr:col>8195</xdr:col>
                    <xdr:colOff>0</xdr:colOff>
                    <xdr:row>393273</xdr:row>
                    <xdr:rowOff>0</xdr:rowOff>
                  </from>
                  <to>
                    <xdr:col>8195</xdr:col>
                    <xdr:colOff>0</xdr:colOff>
                    <xdr:row>393273</xdr:row>
                    <xdr:rowOff>0</xdr:rowOff>
                  </to>
                </anchor>
              </controlPr>
            </control>
          </mc:Choice>
        </mc:AlternateContent>
        <mc:AlternateContent xmlns:mc="http://schemas.openxmlformats.org/markup-compatibility/2006">
          <mc:Choice Requires="x14">
            <control shapeId="60996" r:id="rId524" name="Button 580">
              <controlPr locked="0" defaultSize="0" autoFill="0" autoLine="0" autoPict="0">
                <anchor moveWithCells="1" sizeWithCells="1">
                  <from>
                    <xdr:col>8195</xdr:col>
                    <xdr:colOff>0</xdr:colOff>
                    <xdr:row>458809</xdr:row>
                    <xdr:rowOff>0</xdr:rowOff>
                  </from>
                  <to>
                    <xdr:col>8195</xdr:col>
                    <xdr:colOff>0</xdr:colOff>
                    <xdr:row>458809</xdr:row>
                    <xdr:rowOff>0</xdr:rowOff>
                  </to>
                </anchor>
              </controlPr>
            </control>
          </mc:Choice>
        </mc:AlternateContent>
        <mc:AlternateContent xmlns:mc="http://schemas.openxmlformats.org/markup-compatibility/2006">
          <mc:Choice Requires="x14">
            <control shapeId="60997" r:id="rId525" name="Button 581">
              <controlPr locked="0" defaultSize="0" autoFill="0" autoLine="0" autoPict="0">
                <anchor moveWithCells="1" sizeWithCells="1">
                  <from>
                    <xdr:col>8195</xdr:col>
                    <xdr:colOff>0</xdr:colOff>
                    <xdr:row>524345</xdr:row>
                    <xdr:rowOff>0</xdr:rowOff>
                  </from>
                  <to>
                    <xdr:col>8195</xdr:col>
                    <xdr:colOff>0</xdr:colOff>
                    <xdr:row>524345</xdr:row>
                    <xdr:rowOff>0</xdr:rowOff>
                  </to>
                </anchor>
              </controlPr>
            </control>
          </mc:Choice>
        </mc:AlternateContent>
        <mc:AlternateContent xmlns:mc="http://schemas.openxmlformats.org/markup-compatibility/2006">
          <mc:Choice Requires="x14">
            <control shapeId="60998" r:id="rId526" name="Button 582">
              <controlPr locked="0" defaultSize="0" autoFill="0" autoLine="0" autoPict="0">
                <anchor moveWithCells="1" sizeWithCells="1">
                  <from>
                    <xdr:col>8195</xdr:col>
                    <xdr:colOff>0</xdr:colOff>
                    <xdr:row>589881</xdr:row>
                    <xdr:rowOff>0</xdr:rowOff>
                  </from>
                  <to>
                    <xdr:col>8195</xdr:col>
                    <xdr:colOff>0</xdr:colOff>
                    <xdr:row>589881</xdr:row>
                    <xdr:rowOff>0</xdr:rowOff>
                  </to>
                </anchor>
              </controlPr>
            </control>
          </mc:Choice>
        </mc:AlternateContent>
        <mc:AlternateContent xmlns:mc="http://schemas.openxmlformats.org/markup-compatibility/2006">
          <mc:Choice Requires="x14">
            <control shapeId="60999" r:id="rId527" name="Button 583">
              <controlPr locked="0" defaultSize="0" autoFill="0" autoLine="0" autoPict="0">
                <anchor moveWithCells="1" sizeWithCells="1">
                  <from>
                    <xdr:col>8195</xdr:col>
                    <xdr:colOff>0</xdr:colOff>
                    <xdr:row>655417</xdr:row>
                    <xdr:rowOff>0</xdr:rowOff>
                  </from>
                  <to>
                    <xdr:col>8195</xdr:col>
                    <xdr:colOff>0</xdr:colOff>
                    <xdr:row>655417</xdr:row>
                    <xdr:rowOff>0</xdr:rowOff>
                  </to>
                </anchor>
              </controlPr>
            </control>
          </mc:Choice>
        </mc:AlternateContent>
        <mc:AlternateContent xmlns:mc="http://schemas.openxmlformats.org/markup-compatibility/2006">
          <mc:Choice Requires="x14">
            <control shapeId="61000" r:id="rId528" name="Button 584">
              <controlPr locked="0" defaultSize="0" autoFill="0" autoLine="0" autoPict="0">
                <anchor moveWithCells="1" sizeWithCells="1">
                  <from>
                    <xdr:col>8195</xdr:col>
                    <xdr:colOff>0</xdr:colOff>
                    <xdr:row>720953</xdr:row>
                    <xdr:rowOff>0</xdr:rowOff>
                  </from>
                  <to>
                    <xdr:col>8195</xdr:col>
                    <xdr:colOff>0</xdr:colOff>
                    <xdr:row>720953</xdr:row>
                    <xdr:rowOff>0</xdr:rowOff>
                  </to>
                </anchor>
              </controlPr>
            </control>
          </mc:Choice>
        </mc:AlternateContent>
        <mc:AlternateContent xmlns:mc="http://schemas.openxmlformats.org/markup-compatibility/2006">
          <mc:Choice Requires="x14">
            <control shapeId="61001" r:id="rId529" name="Button 585">
              <controlPr locked="0" defaultSize="0" autoFill="0" autoLine="0" autoPict="0">
                <anchor moveWithCells="1" sizeWithCells="1">
                  <from>
                    <xdr:col>8195</xdr:col>
                    <xdr:colOff>0</xdr:colOff>
                    <xdr:row>786489</xdr:row>
                    <xdr:rowOff>0</xdr:rowOff>
                  </from>
                  <to>
                    <xdr:col>8195</xdr:col>
                    <xdr:colOff>0</xdr:colOff>
                    <xdr:row>786489</xdr:row>
                    <xdr:rowOff>0</xdr:rowOff>
                  </to>
                </anchor>
              </controlPr>
            </control>
          </mc:Choice>
        </mc:AlternateContent>
        <mc:AlternateContent xmlns:mc="http://schemas.openxmlformats.org/markup-compatibility/2006">
          <mc:Choice Requires="x14">
            <control shapeId="61002" r:id="rId530" name="Button 586">
              <controlPr locked="0" defaultSize="0" autoFill="0" autoLine="0" autoPict="0">
                <anchor moveWithCells="1" sizeWithCells="1">
                  <from>
                    <xdr:col>8195</xdr:col>
                    <xdr:colOff>0</xdr:colOff>
                    <xdr:row>852025</xdr:row>
                    <xdr:rowOff>0</xdr:rowOff>
                  </from>
                  <to>
                    <xdr:col>8195</xdr:col>
                    <xdr:colOff>0</xdr:colOff>
                    <xdr:row>852025</xdr:row>
                    <xdr:rowOff>0</xdr:rowOff>
                  </to>
                </anchor>
              </controlPr>
            </control>
          </mc:Choice>
        </mc:AlternateContent>
        <mc:AlternateContent xmlns:mc="http://schemas.openxmlformats.org/markup-compatibility/2006">
          <mc:Choice Requires="x14">
            <control shapeId="61003" r:id="rId531" name="Button 587">
              <controlPr locked="0" defaultSize="0" autoFill="0" autoLine="0" autoPict="0">
                <anchor moveWithCells="1" sizeWithCells="1">
                  <from>
                    <xdr:col>8195</xdr:col>
                    <xdr:colOff>0</xdr:colOff>
                    <xdr:row>917561</xdr:row>
                    <xdr:rowOff>0</xdr:rowOff>
                  </from>
                  <to>
                    <xdr:col>8195</xdr:col>
                    <xdr:colOff>0</xdr:colOff>
                    <xdr:row>917561</xdr:row>
                    <xdr:rowOff>0</xdr:rowOff>
                  </to>
                </anchor>
              </controlPr>
            </control>
          </mc:Choice>
        </mc:AlternateContent>
        <mc:AlternateContent xmlns:mc="http://schemas.openxmlformats.org/markup-compatibility/2006">
          <mc:Choice Requires="x14">
            <control shapeId="61004" r:id="rId532" name="Button 588">
              <controlPr locked="0" defaultSize="0" autoFill="0" autoLine="0" autoPict="0">
                <anchor moveWithCells="1" sizeWithCells="1">
                  <from>
                    <xdr:col>8195</xdr:col>
                    <xdr:colOff>0</xdr:colOff>
                    <xdr:row>983097</xdr:row>
                    <xdr:rowOff>0</xdr:rowOff>
                  </from>
                  <to>
                    <xdr:col>8195</xdr:col>
                    <xdr:colOff>0</xdr:colOff>
                    <xdr:row>983097</xdr:row>
                    <xdr:rowOff>0</xdr:rowOff>
                  </to>
                </anchor>
              </controlPr>
            </control>
          </mc:Choice>
        </mc:AlternateContent>
        <mc:AlternateContent xmlns:mc="http://schemas.openxmlformats.org/markup-compatibility/2006">
          <mc:Choice Requires="x14">
            <control shapeId="61005" r:id="rId533" name="Button 589">
              <controlPr locked="0" defaultSize="0" autoFill="0" autoLine="0" autoPict="0">
                <anchor moveWithCells="1" sizeWithCells="1">
                  <from>
                    <xdr:col>8449</xdr:col>
                    <xdr:colOff>0</xdr:colOff>
                    <xdr:row>56</xdr:row>
                    <xdr:rowOff>0</xdr:rowOff>
                  </from>
                  <to>
                    <xdr:col>8449</xdr:col>
                    <xdr:colOff>0</xdr:colOff>
                    <xdr:row>56</xdr:row>
                    <xdr:rowOff>0</xdr:rowOff>
                  </to>
                </anchor>
              </controlPr>
            </control>
          </mc:Choice>
        </mc:AlternateContent>
        <mc:AlternateContent xmlns:mc="http://schemas.openxmlformats.org/markup-compatibility/2006">
          <mc:Choice Requires="x14">
            <control shapeId="61006" r:id="rId534" name="Button 590">
              <controlPr locked="0" defaultSize="0" autoFill="0" autoLine="0" autoPict="0">
                <anchor moveWithCells="1" sizeWithCells="1">
                  <from>
                    <xdr:col>8451</xdr:col>
                    <xdr:colOff>0</xdr:colOff>
                    <xdr:row>65593</xdr:row>
                    <xdr:rowOff>0</xdr:rowOff>
                  </from>
                  <to>
                    <xdr:col>8451</xdr:col>
                    <xdr:colOff>0</xdr:colOff>
                    <xdr:row>65593</xdr:row>
                    <xdr:rowOff>0</xdr:rowOff>
                  </to>
                </anchor>
              </controlPr>
            </control>
          </mc:Choice>
        </mc:AlternateContent>
        <mc:AlternateContent xmlns:mc="http://schemas.openxmlformats.org/markup-compatibility/2006">
          <mc:Choice Requires="x14">
            <control shapeId="61007" r:id="rId535" name="Button 591">
              <controlPr locked="0" defaultSize="0" autoFill="0" autoLine="0" autoPict="0">
                <anchor moveWithCells="1" sizeWithCells="1">
                  <from>
                    <xdr:col>8451</xdr:col>
                    <xdr:colOff>0</xdr:colOff>
                    <xdr:row>131129</xdr:row>
                    <xdr:rowOff>0</xdr:rowOff>
                  </from>
                  <to>
                    <xdr:col>8451</xdr:col>
                    <xdr:colOff>0</xdr:colOff>
                    <xdr:row>131129</xdr:row>
                    <xdr:rowOff>0</xdr:rowOff>
                  </to>
                </anchor>
              </controlPr>
            </control>
          </mc:Choice>
        </mc:AlternateContent>
        <mc:AlternateContent xmlns:mc="http://schemas.openxmlformats.org/markup-compatibility/2006">
          <mc:Choice Requires="x14">
            <control shapeId="61008" r:id="rId536" name="Button 592">
              <controlPr locked="0" defaultSize="0" autoFill="0" autoLine="0" autoPict="0">
                <anchor moveWithCells="1" sizeWithCells="1">
                  <from>
                    <xdr:col>8451</xdr:col>
                    <xdr:colOff>0</xdr:colOff>
                    <xdr:row>196665</xdr:row>
                    <xdr:rowOff>0</xdr:rowOff>
                  </from>
                  <to>
                    <xdr:col>8451</xdr:col>
                    <xdr:colOff>0</xdr:colOff>
                    <xdr:row>196665</xdr:row>
                    <xdr:rowOff>0</xdr:rowOff>
                  </to>
                </anchor>
              </controlPr>
            </control>
          </mc:Choice>
        </mc:AlternateContent>
        <mc:AlternateContent xmlns:mc="http://schemas.openxmlformats.org/markup-compatibility/2006">
          <mc:Choice Requires="x14">
            <control shapeId="61009" r:id="rId537" name="Button 593">
              <controlPr locked="0" defaultSize="0" autoFill="0" autoLine="0" autoPict="0">
                <anchor moveWithCells="1" sizeWithCells="1">
                  <from>
                    <xdr:col>8451</xdr:col>
                    <xdr:colOff>0</xdr:colOff>
                    <xdr:row>262201</xdr:row>
                    <xdr:rowOff>0</xdr:rowOff>
                  </from>
                  <to>
                    <xdr:col>8451</xdr:col>
                    <xdr:colOff>0</xdr:colOff>
                    <xdr:row>262201</xdr:row>
                    <xdr:rowOff>0</xdr:rowOff>
                  </to>
                </anchor>
              </controlPr>
            </control>
          </mc:Choice>
        </mc:AlternateContent>
        <mc:AlternateContent xmlns:mc="http://schemas.openxmlformats.org/markup-compatibility/2006">
          <mc:Choice Requires="x14">
            <control shapeId="61010" r:id="rId538" name="Button 594">
              <controlPr locked="0" defaultSize="0" autoFill="0" autoLine="0" autoPict="0">
                <anchor moveWithCells="1" sizeWithCells="1">
                  <from>
                    <xdr:col>8451</xdr:col>
                    <xdr:colOff>0</xdr:colOff>
                    <xdr:row>327737</xdr:row>
                    <xdr:rowOff>0</xdr:rowOff>
                  </from>
                  <to>
                    <xdr:col>8451</xdr:col>
                    <xdr:colOff>0</xdr:colOff>
                    <xdr:row>327737</xdr:row>
                    <xdr:rowOff>0</xdr:rowOff>
                  </to>
                </anchor>
              </controlPr>
            </control>
          </mc:Choice>
        </mc:AlternateContent>
        <mc:AlternateContent xmlns:mc="http://schemas.openxmlformats.org/markup-compatibility/2006">
          <mc:Choice Requires="x14">
            <control shapeId="61011" r:id="rId539" name="Button 595">
              <controlPr locked="0" defaultSize="0" autoFill="0" autoLine="0" autoPict="0">
                <anchor moveWithCells="1" sizeWithCells="1">
                  <from>
                    <xdr:col>8451</xdr:col>
                    <xdr:colOff>0</xdr:colOff>
                    <xdr:row>393273</xdr:row>
                    <xdr:rowOff>0</xdr:rowOff>
                  </from>
                  <to>
                    <xdr:col>8451</xdr:col>
                    <xdr:colOff>0</xdr:colOff>
                    <xdr:row>393273</xdr:row>
                    <xdr:rowOff>0</xdr:rowOff>
                  </to>
                </anchor>
              </controlPr>
            </control>
          </mc:Choice>
        </mc:AlternateContent>
        <mc:AlternateContent xmlns:mc="http://schemas.openxmlformats.org/markup-compatibility/2006">
          <mc:Choice Requires="x14">
            <control shapeId="61012" r:id="rId540" name="Button 596">
              <controlPr locked="0" defaultSize="0" autoFill="0" autoLine="0" autoPict="0">
                <anchor moveWithCells="1" sizeWithCells="1">
                  <from>
                    <xdr:col>8451</xdr:col>
                    <xdr:colOff>0</xdr:colOff>
                    <xdr:row>458809</xdr:row>
                    <xdr:rowOff>0</xdr:rowOff>
                  </from>
                  <to>
                    <xdr:col>8451</xdr:col>
                    <xdr:colOff>0</xdr:colOff>
                    <xdr:row>458809</xdr:row>
                    <xdr:rowOff>0</xdr:rowOff>
                  </to>
                </anchor>
              </controlPr>
            </control>
          </mc:Choice>
        </mc:AlternateContent>
        <mc:AlternateContent xmlns:mc="http://schemas.openxmlformats.org/markup-compatibility/2006">
          <mc:Choice Requires="x14">
            <control shapeId="61013" r:id="rId541" name="Button 597">
              <controlPr locked="0" defaultSize="0" autoFill="0" autoLine="0" autoPict="0">
                <anchor moveWithCells="1" sizeWithCells="1">
                  <from>
                    <xdr:col>8451</xdr:col>
                    <xdr:colOff>0</xdr:colOff>
                    <xdr:row>524345</xdr:row>
                    <xdr:rowOff>0</xdr:rowOff>
                  </from>
                  <to>
                    <xdr:col>8451</xdr:col>
                    <xdr:colOff>0</xdr:colOff>
                    <xdr:row>524345</xdr:row>
                    <xdr:rowOff>0</xdr:rowOff>
                  </to>
                </anchor>
              </controlPr>
            </control>
          </mc:Choice>
        </mc:AlternateContent>
        <mc:AlternateContent xmlns:mc="http://schemas.openxmlformats.org/markup-compatibility/2006">
          <mc:Choice Requires="x14">
            <control shapeId="61014" r:id="rId542" name="Button 598">
              <controlPr locked="0" defaultSize="0" autoFill="0" autoLine="0" autoPict="0">
                <anchor moveWithCells="1" sizeWithCells="1">
                  <from>
                    <xdr:col>8451</xdr:col>
                    <xdr:colOff>0</xdr:colOff>
                    <xdr:row>589881</xdr:row>
                    <xdr:rowOff>0</xdr:rowOff>
                  </from>
                  <to>
                    <xdr:col>8451</xdr:col>
                    <xdr:colOff>0</xdr:colOff>
                    <xdr:row>589881</xdr:row>
                    <xdr:rowOff>0</xdr:rowOff>
                  </to>
                </anchor>
              </controlPr>
            </control>
          </mc:Choice>
        </mc:AlternateContent>
        <mc:AlternateContent xmlns:mc="http://schemas.openxmlformats.org/markup-compatibility/2006">
          <mc:Choice Requires="x14">
            <control shapeId="61015" r:id="rId543" name="Button 599">
              <controlPr locked="0" defaultSize="0" autoFill="0" autoLine="0" autoPict="0">
                <anchor moveWithCells="1" sizeWithCells="1">
                  <from>
                    <xdr:col>8451</xdr:col>
                    <xdr:colOff>0</xdr:colOff>
                    <xdr:row>655417</xdr:row>
                    <xdr:rowOff>0</xdr:rowOff>
                  </from>
                  <to>
                    <xdr:col>8451</xdr:col>
                    <xdr:colOff>0</xdr:colOff>
                    <xdr:row>655417</xdr:row>
                    <xdr:rowOff>0</xdr:rowOff>
                  </to>
                </anchor>
              </controlPr>
            </control>
          </mc:Choice>
        </mc:AlternateContent>
        <mc:AlternateContent xmlns:mc="http://schemas.openxmlformats.org/markup-compatibility/2006">
          <mc:Choice Requires="x14">
            <control shapeId="61016" r:id="rId544" name="Button 600">
              <controlPr locked="0" defaultSize="0" autoFill="0" autoLine="0" autoPict="0">
                <anchor moveWithCells="1" sizeWithCells="1">
                  <from>
                    <xdr:col>8451</xdr:col>
                    <xdr:colOff>0</xdr:colOff>
                    <xdr:row>720953</xdr:row>
                    <xdr:rowOff>0</xdr:rowOff>
                  </from>
                  <to>
                    <xdr:col>8451</xdr:col>
                    <xdr:colOff>0</xdr:colOff>
                    <xdr:row>720953</xdr:row>
                    <xdr:rowOff>0</xdr:rowOff>
                  </to>
                </anchor>
              </controlPr>
            </control>
          </mc:Choice>
        </mc:AlternateContent>
        <mc:AlternateContent xmlns:mc="http://schemas.openxmlformats.org/markup-compatibility/2006">
          <mc:Choice Requires="x14">
            <control shapeId="61017" r:id="rId545" name="Button 601">
              <controlPr locked="0" defaultSize="0" autoFill="0" autoLine="0" autoPict="0">
                <anchor moveWithCells="1" sizeWithCells="1">
                  <from>
                    <xdr:col>8451</xdr:col>
                    <xdr:colOff>0</xdr:colOff>
                    <xdr:row>786489</xdr:row>
                    <xdr:rowOff>0</xdr:rowOff>
                  </from>
                  <to>
                    <xdr:col>8451</xdr:col>
                    <xdr:colOff>0</xdr:colOff>
                    <xdr:row>786489</xdr:row>
                    <xdr:rowOff>0</xdr:rowOff>
                  </to>
                </anchor>
              </controlPr>
            </control>
          </mc:Choice>
        </mc:AlternateContent>
        <mc:AlternateContent xmlns:mc="http://schemas.openxmlformats.org/markup-compatibility/2006">
          <mc:Choice Requires="x14">
            <control shapeId="61018" r:id="rId546" name="Button 602">
              <controlPr locked="0" defaultSize="0" autoFill="0" autoLine="0" autoPict="0">
                <anchor moveWithCells="1" sizeWithCells="1">
                  <from>
                    <xdr:col>8451</xdr:col>
                    <xdr:colOff>0</xdr:colOff>
                    <xdr:row>852025</xdr:row>
                    <xdr:rowOff>0</xdr:rowOff>
                  </from>
                  <to>
                    <xdr:col>8451</xdr:col>
                    <xdr:colOff>0</xdr:colOff>
                    <xdr:row>852025</xdr:row>
                    <xdr:rowOff>0</xdr:rowOff>
                  </to>
                </anchor>
              </controlPr>
            </control>
          </mc:Choice>
        </mc:AlternateContent>
        <mc:AlternateContent xmlns:mc="http://schemas.openxmlformats.org/markup-compatibility/2006">
          <mc:Choice Requires="x14">
            <control shapeId="61019" r:id="rId547" name="Button 603">
              <controlPr locked="0" defaultSize="0" autoFill="0" autoLine="0" autoPict="0">
                <anchor moveWithCells="1" sizeWithCells="1">
                  <from>
                    <xdr:col>8451</xdr:col>
                    <xdr:colOff>0</xdr:colOff>
                    <xdr:row>917561</xdr:row>
                    <xdr:rowOff>0</xdr:rowOff>
                  </from>
                  <to>
                    <xdr:col>8451</xdr:col>
                    <xdr:colOff>0</xdr:colOff>
                    <xdr:row>917561</xdr:row>
                    <xdr:rowOff>0</xdr:rowOff>
                  </to>
                </anchor>
              </controlPr>
            </control>
          </mc:Choice>
        </mc:AlternateContent>
        <mc:AlternateContent xmlns:mc="http://schemas.openxmlformats.org/markup-compatibility/2006">
          <mc:Choice Requires="x14">
            <control shapeId="61020" r:id="rId548" name="Button 604">
              <controlPr locked="0" defaultSize="0" autoFill="0" autoLine="0" autoPict="0">
                <anchor moveWithCells="1" sizeWithCells="1">
                  <from>
                    <xdr:col>8451</xdr:col>
                    <xdr:colOff>0</xdr:colOff>
                    <xdr:row>983097</xdr:row>
                    <xdr:rowOff>0</xdr:rowOff>
                  </from>
                  <to>
                    <xdr:col>8451</xdr:col>
                    <xdr:colOff>0</xdr:colOff>
                    <xdr:row>983097</xdr:row>
                    <xdr:rowOff>0</xdr:rowOff>
                  </to>
                </anchor>
              </controlPr>
            </control>
          </mc:Choice>
        </mc:AlternateContent>
        <mc:AlternateContent xmlns:mc="http://schemas.openxmlformats.org/markup-compatibility/2006">
          <mc:Choice Requires="x14">
            <control shapeId="61021" r:id="rId549" name="Button 605">
              <controlPr locked="0" defaultSize="0" autoFill="0" autoLine="0" autoPict="0">
                <anchor moveWithCells="1" sizeWithCells="1">
                  <from>
                    <xdr:col>8705</xdr:col>
                    <xdr:colOff>0</xdr:colOff>
                    <xdr:row>56</xdr:row>
                    <xdr:rowOff>0</xdr:rowOff>
                  </from>
                  <to>
                    <xdr:col>8705</xdr:col>
                    <xdr:colOff>0</xdr:colOff>
                    <xdr:row>56</xdr:row>
                    <xdr:rowOff>0</xdr:rowOff>
                  </to>
                </anchor>
              </controlPr>
            </control>
          </mc:Choice>
        </mc:AlternateContent>
        <mc:AlternateContent xmlns:mc="http://schemas.openxmlformats.org/markup-compatibility/2006">
          <mc:Choice Requires="x14">
            <control shapeId="61022" r:id="rId550" name="Button 606">
              <controlPr locked="0" defaultSize="0" autoFill="0" autoLine="0" autoPict="0">
                <anchor moveWithCells="1" sizeWithCells="1">
                  <from>
                    <xdr:col>8707</xdr:col>
                    <xdr:colOff>0</xdr:colOff>
                    <xdr:row>65593</xdr:row>
                    <xdr:rowOff>0</xdr:rowOff>
                  </from>
                  <to>
                    <xdr:col>8707</xdr:col>
                    <xdr:colOff>0</xdr:colOff>
                    <xdr:row>65593</xdr:row>
                    <xdr:rowOff>0</xdr:rowOff>
                  </to>
                </anchor>
              </controlPr>
            </control>
          </mc:Choice>
        </mc:AlternateContent>
        <mc:AlternateContent xmlns:mc="http://schemas.openxmlformats.org/markup-compatibility/2006">
          <mc:Choice Requires="x14">
            <control shapeId="61023" r:id="rId551" name="Button 607">
              <controlPr locked="0" defaultSize="0" autoFill="0" autoLine="0" autoPict="0">
                <anchor moveWithCells="1" sizeWithCells="1">
                  <from>
                    <xdr:col>8707</xdr:col>
                    <xdr:colOff>0</xdr:colOff>
                    <xdr:row>131129</xdr:row>
                    <xdr:rowOff>0</xdr:rowOff>
                  </from>
                  <to>
                    <xdr:col>8707</xdr:col>
                    <xdr:colOff>0</xdr:colOff>
                    <xdr:row>131129</xdr:row>
                    <xdr:rowOff>0</xdr:rowOff>
                  </to>
                </anchor>
              </controlPr>
            </control>
          </mc:Choice>
        </mc:AlternateContent>
        <mc:AlternateContent xmlns:mc="http://schemas.openxmlformats.org/markup-compatibility/2006">
          <mc:Choice Requires="x14">
            <control shapeId="61024" r:id="rId552" name="Button 608">
              <controlPr locked="0" defaultSize="0" autoFill="0" autoLine="0" autoPict="0">
                <anchor moveWithCells="1" sizeWithCells="1">
                  <from>
                    <xdr:col>8707</xdr:col>
                    <xdr:colOff>0</xdr:colOff>
                    <xdr:row>196665</xdr:row>
                    <xdr:rowOff>0</xdr:rowOff>
                  </from>
                  <to>
                    <xdr:col>8707</xdr:col>
                    <xdr:colOff>0</xdr:colOff>
                    <xdr:row>196665</xdr:row>
                    <xdr:rowOff>0</xdr:rowOff>
                  </to>
                </anchor>
              </controlPr>
            </control>
          </mc:Choice>
        </mc:AlternateContent>
        <mc:AlternateContent xmlns:mc="http://schemas.openxmlformats.org/markup-compatibility/2006">
          <mc:Choice Requires="x14">
            <control shapeId="61025" r:id="rId553" name="Button 609">
              <controlPr locked="0" defaultSize="0" autoFill="0" autoLine="0" autoPict="0">
                <anchor moveWithCells="1" sizeWithCells="1">
                  <from>
                    <xdr:col>8707</xdr:col>
                    <xdr:colOff>0</xdr:colOff>
                    <xdr:row>262201</xdr:row>
                    <xdr:rowOff>0</xdr:rowOff>
                  </from>
                  <to>
                    <xdr:col>8707</xdr:col>
                    <xdr:colOff>0</xdr:colOff>
                    <xdr:row>262201</xdr:row>
                    <xdr:rowOff>0</xdr:rowOff>
                  </to>
                </anchor>
              </controlPr>
            </control>
          </mc:Choice>
        </mc:AlternateContent>
        <mc:AlternateContent xmlns:mc="http://schemas.openxmlformats.org/markup-compatibility/2006">
          <mc:Choice Requires="x14">
            <control shapeId="61026" r:id="rId554" name="Button 610">
              <controlPr locked="0" defaultSize="0" autoFill="0" autoLine="0" autoPict="0">
                <anchor moveWithCells="1" sizeWithCells="1">
                  <from>
                    <xdr:col>8707</xdr:col>
                    <xdr:colOff>0</xdr:colOff>
                    <xdr:row>327737</xdr:row>
                    <xdr:rowOff>0</xdr:rowOff>
                  </from>
                  <to>
                    <xdr:col>8707</xdr:col>
                    <xdr:colOff>0</xdr:colOff>
                    <xdr:row>327737</xdr:row>
                    <xdr:rowOff>0</xdr:rowOff>
                  </to>
                </anchor>
              </controlPr>
            </control>
          </mc:Choice>
        </mc:AlternateContent>
        <mc:AlternateContent xmlns:mc="http://schemas.openxmlformats.org/markup-compatibility/2006">
          <mc:Choice Requires="x14">
            <control shapeId="61027" r:id="rId555" name="Button 611">
              <controlPr locked="0" defaultSize="0" autoFill="0" autoLine="0" autoPict="0">
                <anchor moveWithCells="1" sizeWithCells="1">
                  <from>
                    <xdr:col>8707</xdr:col>
                    <xdr:colOff>0</xdr:colOff>
                    <xdr:row>393273</xdr:row>
                    <xdr:rowOff>0</xdr:rowOff>
                  </from>
                  <to>
                    <xdr:col>8707</xdr:col>
                    <xdr:colOff>0</xdr:colOff>
                    <xdr:row>393273</xdr:row>
                    <xdr:rowOff>0</xdr:rowOff>
                  </to>
                </anchor>
              </controlPr>
            </control>
          </mc:Choice>
        </mc:AlternateContent>
        <mc:AlternateContent xmlns:mc="http://schemas.openxmlformats.org/markup-compatibility/2006">
          <mc:Choice Requires="x14">
            <control shapeId="61028" r:id="rId556" name="Button 612">
              <controlPr locked="0" defaultSize="0" autoFill="0" autoLine="0" autoPict="0">
                <anchor moveWithCells="1" sizeWithCells="1">
                  <from>
                    <xdr:col>8707</xdr:col>
                    <xdr:colOff>0</xdr:colOff>
                    <xdr:row>458809</xdr:row>
                    <xdr:rowOff>0</xdr:rowOff>
                  </from>
                  <to>
                    <xdr:col>8707</xdr:col>
                    <xdr:colOff>0</xdr:colOff>
                    <xdr:row>458809</xdr:row>
                    <xdr:rowOff>0</xdr:rowOff>
                  </to>
                </anchor>
              </controlPr>
            </control>
          </mc:Choice>
        </mc:AlternateContent>
        <mc:AlternateContent xmlns:mc="http://schemas.openxmlformats.org/markup-compatibility/2006">
          <mc:Choice Requires="x14">
            <control shapeId="61029" r:id="rId557" name="Button 613">
              <controlPr locked="0" defaultSize="0" autoFill="0" autoLine="0" autoPict="0">
                <anchor moveWithCells="1" sizeWithCells="1">
                  <from>
                    <xdr:col>8707</xdr:col>
                    <xdr:colOff>0</xdr:colOff>
                    <xdr:row>524345</xdr:row>
                    <xdr:rowOff>0</xdr:rowOff>
                  </from>
                  <to>
                    <xdr:col>8707</xdr:col>
                    <xdr:colOff>0</xdr:colOff>
                    <xdr:row>524345</xdr:row>
                    <xdr:rowOff>0</xdr:rowOff>
                  </to>
                </anchor>
              </controlPr>
            </control>
          </mc:Choice>
        </mc:AlternateContent>
        <mc:AlternateContent xmlns:mc="http://schemas.openxmlformats.org/markup-compatibility/2006">
          <mc:Choice Requires="x14">
            <control shapeId="61030" r:id="rId558" name="Button 614">
              <controlPr locked="0" defaultSize="0" autoFill="0" autoLine="0" autoPict="0">
                <anchor moveWithCells="1" sizeWithCells="1">
                  <from>
                    <xdr:col>8707</xdr:col>
                    <xdr:colOff>0</xdr:colOff>
                    <xdr:row>589881</xdr:row>
                    <xdr:rowOff>0</xdr:rowOff>
                  </from>
                  <to>
                    <xdr:col>8707</xdr:col>
                    <xdr:colOff>0</xdr:colOff>
                    <xdr:row>589881</xdr:row>
                    <xdr:rowOff>0</xdr:rowOff>
                  </to>
                </anchor>
              </controlPr>
            </control>
          </mc:Choice>
        </mc:AlternateContent>
        <mc:AlternateContent xmlns:mc="http://schemas.openxmlformats.org/markup-compatibility/2006">
          <mc:Choice Requires="x14">
            <control shapeId="61031" r:id="rId559" name="Button 615">
              <controlPr locked="0" defaultSize="0" autoFill="0" autoLine="0" autoPict="0">
                <anchor moveWithCells="1" sizeWithCells="1">
                  <from>
                    <xdr:col>8707</xdr:col>
                    <xdr:colOff>0</xdr:colOff>
                    <xdr:row>655417</xdr:row>
                    <xdr:rowOff>0</xdr:rowOff>
                  </from>
                  <to>
                    <xdr:col>8707</xdr:col>
                    <xdr:colOff>0</xdr:colOff>
                    <xdr:row>655417</xdr:row>
                    <xdr:rowOff>0</xdr:rowOff>
                  </to>
                </anchor>
              </controlPr>
            </control>
          </mc:Choice>
        </mc:AlternateContent>
        <mc:AlternateContent xmlns:mc="http://schemas.openxmlformats.org/markup-compatibility/2006">
          <mc:Choice Requires="x14">
            <control shapeId="61032" r:id="rId560" name="Button 616">
              <controlPr locked="0" defaultSize="0" autoFill="0" autoLine="0" autoPict="0">
                <anchor moveWithCells="1" sizeWithCells="1">
                  <from>
                    <xdr:col>8707</xdr:col>
                    <xdr:colOff>0</xdr:colOff>
                    <xdr:row>720953</xdr:row>
                    <xdr:rowOff>0</xdr:rowOff>
                  </from>
                  <to>
                    <xdr:col>8707</xdr:col>
                    <xdr:colOff>0</xdr:colOff>
                    <xdr:row>720953</xdr:row>
                    <xdr:rowOff>0</xdr:rowOff>
                  </to>
                </anchor>
              </controlPr>
            </control>
          </mc:Choice>
        </mc:AlternateContent>
        <mc:AlternateContent xmlns:mc="http://schemas.openxmlformats.org/markup-compatibility/2006">
          <mc:Choice Requires="x14">
            <control shapeId="61033" r:id="rId561" name="Button 617">
              <controlPr locked="0" defaultSize="0" autoFill="0" autoLine="0" autoPict="0">
                <anchor moveWithCells="1" sizeWithCells="1">
                  <from>
                    <xdr:col>8707</xdr:col>
                    <xdr:colOff>0</xdr:colOff>
                    <xdr:row>786489</xdr:row>
                    <xdr:rowOff>0</xdr:rowOff>
                  </from>
                  <to>
                    <xdr:col>8707</xdr:col>
                    <xdr:colOff>0</xdr:colOff>
                    <xdr:row>786489</xdr:row>
                    <xdr:rowOff>0</xdr:rowOff>
                  </to>
                </anchor>
              </controlPr>
            </control>
          </mc:Choice>
        </mc:AlternateContent>
        <mc:AlternateContent xmlns:mc="http://schemas.openxmlformats.org/markup-compatibility/2006">
          <mc:Choice Requires="x14">
            <control shapeId="61034" r:id="rId562" name="Button 618">
              <controlPr locked="0" defaultSize="0" autoFill="0" autoLine="0" autoPict="0">
                <anchor moveWithCells="1" sizeWithCells="1">
                  <from>
                    <xdr:col>8707</xdr:col>
                    <xdr:colOff>0</xdr:colOff>
                    <xdr:row>852025</xdr:row>
                    <xdr:rowOff>0</xdr:rowOff>
                  </from>
                  <to>
                    <xdr:col>8707</xdr:col>
                    <xdr:colOff>0</xdr:colOff>
                    <xdr:row>852025</xdr:row>
                    <xdr:rowOff>0</xdr:rowOff>
                  </to>
                </anchor>
              </controlPr>
            </control>
          </mc:Choice>
        </mc:AlternateContent>
        <mc:AlternateContent xmlns:mc="http://schemas.openxmlformats.org/markup-compatibility/2006">
          <mc:Choice Requires="x14">
            <control shapeId="61035" r:id="rId563" name="Button 619">
              <controlPr locked="0" defaultSize="0" autoFill="0" autoLine="0" autoPict="0">
                <anchor moveWithCells="1" sizeWithCells="1">
                  <from>
                    <xdr:col>8707</xdr:col>
                    <xdr:colOff>0</xdr:colOff>
                    <xdr:row>917561</xdr:row>
                    <xdr:rowOff>0</xdr:rowOff>
                  </from>
                  <to>
                    <xdr:col>8707</xdr:col>
                    <xdr:colOff>0</xdr:colOff>
                    <xdr:row>917561</xdr:row>
                    <xdr:rowOff>0</xdr:rowOff>
                  </to>
                </anchor>
              </controlPr>
            </control>
          </mc:Choice>
        </mc:AlternateContent>
        <mc:AlternateContent xmlns:mc="http://schemas.openxmlformats.org/markup-compatibility/2006">
          <mc:Choice Requires="x14">
            <control shapeId="61036" r:id="rId564" name="Button 620">
              <controlPr locked="0" defaultSize="0" autoFill="0" autoLine="0" autoPict="0">
                <anchor moveWithCells="1" sizeWithCells="1">
                  <from>
                    <xdr:col>8707</xdr:col>
                    <xdr:colOff>0</xdr:colOff>
                    <xdr:row>983097</xdr:row>
                    <xdr:rowOff>0</xdr:rowOff>
                  </from>
                  <to>
                    <xdr:col>8707</xdr:col>
                    <xdr:colOff>0</xdr:colOff>
                    <xdr:row>983097</xdr:row>
                    <xdr:rowOff>0</xdr:rowOff>
                  </to>
                </anchor>
              </controlPr>
            </control>
          </mc:Choice>
        </mc:AlternateContent>
        <mc:AlternateContent xmlns:mc="http://schemas.openxmlformats.org/markup-compatibility/2006">
          <mc:Choice Requires="x14">
            <control shapeId="61037" r:id="rId565" name="Button 621">
              <controlPr locked="0" defaultSize="0" autoFill="0" autoLine="0" autoPict="0">
                <anchor moveWithCells="1" sizeWithCells="1">
                  <from>
                    <xdr:col>8961</xdr:col>
                    <xdr:colOff>0</xdr:colOff>
                    <xdr:row>56</xdr:row>
                    <xdr:rowOff>0</xdr:rowOff>
                  </from>
                  <to>
                    <xdr:col>8961</xdr:col>
                    <xdr:colOff>0</xdr:colOff>
                    <xdr:row>56</xdr:row>
                    <xdr:rowOff>0</xdr:rowOff>
                  </to>
                </anchor>
              </controlPr>
            </control>
          </mc:Choice>
        </mc:AlternateContent>
        <mc:AlternateContent xmlns:mc="http://schemas.openxmlformats.org/markup-compatibility/2006">
          <mc:Choice Requires="x14">
            <control shapeId="61038" r:id="rId566" name="Button 622">
              <controlPr locked="0" defaultSize="0" autoFill="0" autoLine="0" autoPict="0">
                <anchor moveWithCells="1" sizeWithCells="1">
                  <from>
                    <xdr:col>8963</xdr:col>
                    <xdr:colOff>0</xdr:colOff>
                    <xdr:row>65593</xdr:row>
                    <xdr:rowOff>0</xdr:rowOff>
                  </from>
                  <to>
                    <xdr:col>8963</xdr:col>
                    <xdr:colOff>0</xdr:colOff>
                    <xdr:row>65593</xdr:row>
                    <xdr:rowOff>0</xdr:rowOff>
                  </to>
                </anchor>
              </controlPr>
            </control>
          </mc:Choice>
        </mc:AlternateContent>
        <mc:AlternateContent xmlns:mc="http://schemas.openxmlformats.org/markup-compatibility/2006">
          <mc:Choice Requires="x14">
            <control shapeId="61039" r:id="rId567" name="Button 623">
              <controlPr locked="0" defaultSize="0" autoFill="0" autoLine="0" autoPict="0">
                <anchor moveWithCells="1" sizeWithCells="1">
                  <from>
                    <xdr:col>8963</xdr:col>
                    <xdr:colOff>0</xdr:colOff>
                    <xdr:row>131129</xdr:row>
                    <xdr:rowOff>0</xdr:rowOff>
                  </from>
                  <to>
                    <xdr:col>8963</xdr:col>
                    <xdr:colOff>0</xdr:colOff>
                    <xdr:row>131129</xdr:row>
                    <xdr:rowOff>0</xdr:rowOff>
                  </to>
                </anchor>
              </controlPr>
            </control>
          </mc:Choice>
        </mc:AlternateContent>
        <mc:AlternateContent xmlns:mc="http://schemas.openxmlformats.org/markup-compatibility/2006">
          <mc:Choice Requires="x14">
            <control shapeId="61040" r:id="rId568" name="Button 624">
              <controlPr locked="0" defaultSize="0" autoFill="0" autoLine="0" autoPict="0">
                <anchor moveWithCells="1" sizeWithCells="1">
                  <from>
                    <xdr:col>8963</xdr:col>
                    <xdr:colOff>0</xdr:colOff>
                    <xdr:row>196665</xdr:row>
                    <xdr:rowOff>0</xdr:rowOff>
                  </from>
                  <to>
                    <xdr:col>8963</xdr:col>
                    <xdr:colOff>0</xdr:colOff>
                    <xdr:row>196665</xdr:row>
                    <xdr:rowOff>0</xdr:rowOff>
                  </to>
                </anchor>
              </controlPr>
            </control>
          </mc:Choice>
        </mc:AlternateContent>
        <mc:AlternateContent xmlns:mc="http://schemas.openxmlformats.org/markup-compatibility/2006">
          <mc:Choice Requires="x14">
            <control shapeId="61041" r:id="rId569" name="Button 625">
              <controlPr locked="0" defaultSize="0" autoFill="0" autoLine="0" autoPict="0">
                <anchor moveWithCells="1" sizeWithCells="1">
                  <from>
                    <xdr:col>8963</xdr:col>
                    <xdr:colOff>0</xdr:colOff>
                    <xdr:row>262201</xdr:row>
                    <xdr:rowOff>0</xdr:rowOff>
                  </from>
                  <to>
                    <xdr:col>8963</xdr:col>
                    <xdr:colOff>0</xdr:colOff>
                    <xdr:row>262201</xdr:row>
                    <xdr:rowOff>0</xdr:rowOff>
                  </to>
                </anchor>
              </controlPr>
            </control>
          </mc:Choice>
        </mc:AlternateContent>
        <mc:AlternateContent xmlns:mc="http://schemas.openxmlformats.org/markup-compatibility/2006">
          <mc:Choice Requires="x14">
            <control shapeId="61042" r:id="rId570" name="Button 626">
              <controlPr locked="0" defaultSize="0" autoFill="0" autoLine="0" autoPict="0">
                <anchor moveWithCells="1" sizeWithCells="1">
                  <from>
                    <xdr:col>8963</xdr:col>
                    <xdr:colOff>0</xdr:colOff>
                    <xdr:row>327737</xdr:row>
                    <xdr:rowOff>0</xdr:rowOff>
                  </from>
                  <to>
                    <xdr:col>8963</xdr:col>
                    <xdr:colOff>0</xdr:colOff>
                    <xdr:row>327737</xdr:row>
                    <xdr:rowOff>0</xdr:rowOff>
                  </to>
                </anchor>
              </controlPr>
            </control>
          </mc:Choice>
        </mc:AlternateContent>
        <mc:AlternateContent xmlns:mc="http://schemas.openxmlformats.org/markup-compatibility/2006">
          <mc:Choice Requires="x14">
            <control shapeId="61043" r:id="rId571" name="Button 627">
              <controlPr locked="0" defaultSize="0" autoFill="0" autoLine="0" autoPict="0">
                <anchor moveWithCells="1" sizeWithCells="1">
                  <from>
                    <xdr:col>8963</xdr:col>
                    <xdr:colOff>0</xdr:colOff>
                    <xdr:row>393273</xdr:row>
                    <xdr:rowOff>0</xdr:rowOff>
                  </from>
                  <to>
                    <xdr:col>8963</xdr:col>
                    <xdr:colOff>0</xdr:colOff>
                    <xdr:row>393273</xdr:row>
                    <xdr:rowOff>0</xdr:rowOff>
                  </to>
                </anchor>
              </controlPr>
            </control>
          </mc:Choice>
        </mc:AlternateContent>
        <mc:AlternateContent xmlns:mc="http://schemas.openxmlformats.org/markup-compatibility/2006">
          <mc:Choice Requires="x14">
            <control shapeId="61044" r:id="rId572" name="Button 628">
              <controlPr locked="0" defaultSize="0" autoFill="0" autoLine="0" autoPict="0">
                <anchor moveWithCells="1" sizeWithCells="1">
                  <from>
                    <xdr:col>8963</xdr:col>
                    <xdr:colOff>0</xdr:colOff>
                    <xdr:row>458809</xdr:row>
                    <xdr:rowOff>0</xdr:rowOff>
                  </from>
                  <to>
                    <xdr:col>8963</xdr:col>
                    <xdr:colOff>0</xdr:colOff>
                    <xdr:row>458809</xdr:row>
                    <xdr:rowOff>0</xdr:rowOff>
                  </to>
                </anchor>
              </controlPr>
            </control>
          </mc:Choice>
        </mc:AlternateContent>
        <mc:AlternateContent xmlns:mc="http://schemas.openxmlformats.org/markup-compatibility/2006">
          <mc:Choice Requires="x14">
            <control shapeId="61045" r:id="rId573" name="Button 629">
              <controlPr locked="0" defaultSize="0" autoFill="0" autoLine="0" autoPict="0">
                <anchor moveWithCells="1" sizeWithCells="1">
                  <from>
                    <xdr:col>8963</xdr:col>
                    <xdr:colOff>0</xdr:colOff>
                    <xdr:row>524345</xdr:row>
                    <xdr:rowOff>0</xdr:rowOff>
                  </from>
                  <to>
                    <xdr:col>8963</xdr:col>
                    <xdr:colOff>0</xdr:colOff>
                    <xdr:row>524345</xdr:row>
                    <xdr:rowOff>0</xdr:rowOff>
                  </to>
                </anchor>
              </controlPr>
            </control>
          </mc:Choice>
        </mc:AlternateContent>
        <mc:AlternateContent xmlns:mc="http://schemas.openxmlformats.org/markup-compatibility/2006">
          <mc:Choice Requires="x14">
            <control shapeId="61046" r:id="rId574" name="Button 630">
              <controlPr locked="0" defaultSize="0" autoFill="0" autoLine="0" autoPict="0">
                <anchor moveWithCells="1" sizeWithCells="1">
                  <from>
                    <xdr:col>8963</xdr:col>
                    <xdr:colOff>0</xdr:colOff>
                    <xdr:row>589881</xdr:row>
                    <xdr:rowOff>0</xdr:rowOff>
                  </from>
                  <to>
                    <xdr:col>8963</xdr:col>
                    <xdr:colOff>0</xdr:colOff>
                    <xdr:row>589881</xdr:row>
                    <xdr:rowOff>0</xdr:rowOff>
                  </to>
                </anchor>
              </controlPr>
            </control>
          </mc:Choice>
        </mc:AlternateContent>
        <mc:AlternateContent xmlns:mc="http://schemas.openxmlformats.org/markup-compatibility/2006">
          <mc:Choice Requires="x14">
            <control shapeId="61047" r:id="rId575" name="Button 631">
              <controlPr locked="0" defaultSize="0" autoFill="0" autoLine="0" autoPict="0">
                <anchor moveWithCells="1" sizeWithCells="1">
                  <from>
                    <xdr:col>8963</xdr:col>
                    <xdr:colOff>0</xdr:colOff>
                    <xdr:row>655417</xdr:row>
                    <xdr:rowOff>0</xdr:rowOff>
                  </from>
                  <to>
                    <xdr:col>8963</xdr:col>
                    <xdr:colOff>0</xdr:colOff>
                    <xdr:row>655417</xdr:row>
                    <xdr:rowOff>0</xdr:rowOff>
                  </to>
                </anchor>
              </controlPr>
            </control>
          </mc:Choice>
        </mc:AlternateContent>
        <mc:AlternateContent xmlns:mc="http://schemas.openxmlformats.org/markup-compatibility/2006">
          <mc:Choice Requires="x14">
            <control shapeId="61048" r:id="rId576" name="Button 632">
              <controlPr locked="0" defaultSize="0" autoFill="0" autoLine="0" autoPict="0">
                <anchor moveWithCells="1" sizeWithCells="1">
                  <from>
                    <xdr:col>8963</xdr:col>
                    <xdr:colOff>0</xdr:colOff>
                    <xdr:row>720953</xdr:row>
                    <xdr:rowOff>0</xdr:rowOff>
                  </from>
                  <to>
                    <xdr:col>8963</xdr:col>
                    <xdr:colOff>0</xdr:colOff>
                    <xdr:row>720953</xdr:row>
                    <xdr:rowOff>0</xdr:rowOff>
                  </to>
                </anchor>
              </controlPr>
            </control>
          </mc:Choice>
        </mc:AlternateContent>
        <mc:AlternateContent xmlns:mc="http://schemas.openxmlformats.org/markup-compatibility/2006">
          <mc:Choice Requires="x14">
            <control shapeId="61049" r:id="rId577" name="Button 633">
              <controlPr locked="0" defaultSize="0" autoFill="0" autoLine="0" autoPict="0">
                <anchor moveWithCells="1" sizeWithCells="1">
                  <from>
                    <xdr:col>8963</xdr:col>
                    <xdr:colOff>0</xdr:colOff>
                    <xdr:row>786489</xdr:row>
                    <xdr:rowOff>0</xdr:rowOff>
                  </from>
                  <to>
                    <xdr:col>8963</xdr:col>
                    <xdr:colOff>0</xdr:colOff>
                    <xdr:row>786489</xdr:row>
                    <xdr:rowOff>0</xdr:rowOff>
                  </to>
                </anchor>
              </controlPr>
            </control>
          </mc:Choice>
        </mc:AlternateContent>
        <mc:AlternateContent xmlns:mc="http://schemas.openxmlformats.org/markup-compatibility/2006">
          <mc:Choice Requires="x14">
            <control shapeId="61050" r:id="rId578" name="Button 634">
              <controlPr locked="0" defaultSize="0" autoFill="0" autoLine="0" autoPict="0">
                <anchor moveWithCells="1" sizeWithCells="1">
                  <from>
                    <xdr:col>8963</xdr:col>
                    <xdr:colOff>0</xdr:colOff>
                    <xdr:row>852025</xdr:row>
                    <xdr:rowOff>0</xdr:rowOff>
                  </from>
                  <to>
                    <xdr:col>8963</xdr:col>
                    <xdr:colOff>0</xdr:colOff>
                    <xdr:row>852025</xdr:row>
                    <xdr:rowOff>0</xdr:rowOff>
                  </to>
                </anchor>
              </controlPr>
            </control>
          </mc:Choice>
        </mc:AlternateContent>
        <mc:AlternateContent xmlns:mc="http://schemas.openxmlformats.org/markup-compatibility/2006">
          <mc:Choice Requires="x14">
            <control shapeId="61051" r:id="rId579" name="Button 635">
              <controlPr locked="0" defaultSize="0" autoFill="0" autoLine="0" autoPict="0">
                <anchor moveWithCells="1" sizeWithCells="1">
                  <from>
                    <xdr:col>8963</xdr:col>
                    <xdr:colOff>0</xdr:colOff>
                    <xdr:row>917561</xdr:row>
                    <xdr:rowOff>0</xdr:rowOff>
                  </from>
                  <to>
                    <xdr:col>8963</xdr:col>
                    <xdr:colOff>0</xdr:colOff>
                    <xdr:row>917561</xdr:row>
                    <xdr:rowOff>0</xdr:rowOff>
                  </to>
                </anchor>
              </controlPr>
            </control>
          </mc:Choice>
        </mc:AlternateContent>
        <mc:AlternateContent xmlns:mc="http://schemas.openxmlformats.org/markup-compatibility/2006">
          <mc:Choice Requires="x14">
            <control shapeId="61052" r:id="rId580" name="Button 636">
              <controlPr locked="0" defaultSize="0" autoFill="0" autoLine="0" autoPict="0">
                <anchor moveWithCells="1" sizeWithCells="1">
                  <from>
                    <xdr:col>8963</xdr:col>
                    <xdr:colOff>0</xdr:colOff>
                    <xdr:row>983097</xdr:row>
                    <xdr:rowOff>0</xdr:rowOff>
                  </from>
                  <to>
                    <xdr:col>8963</xdr:col>
                    <xdr:colOff>0</xdr:colOff>
                    <xdr:row>983097</xdr:row>
                    <xdr:rowOff>0</xdr:rowOff>
                  </to>
                </anchor>
              </controlPr>
            </control>
          </mc:Choice>
        </mc:AlternateContent>
        <mc:AlternateContent xmlns:mc="http://schemas.openxmlformats.org/markup-compatibility/2006">
          <mc:Choice Requires="x14">
            <control shapeId="61053" r:id="rId581" name="Button 637">
              <controlPr locked="0" defaultSize="0" autoFill="0" autoLine="0" autoPict="0">
                <anchor moveWithCells="1" sizeWithCells="1">
                  <from>
                    <xdr:col>9217</xdr:col>
                    <xdr:colOff>0</xdr:colOff>
                    <xdr:row>56</xdr:row>
                    <xdr:rowOff>0</xdr:rowOff>
                  </from>
                  <to>
                    <xdr:col>9217</xdr:col>
                    <xdr:colOff>0</xdr:colOff>
                    <xdr:row>56</xdr:row>
                    <xdr:rowOff>0</xdr:rowOff>
                  </to>
                </anchor>
              </controlPr>
            </control>
          </mc:Choice>
        </mc:AlternateContent>
        <mc:AlternateContent xmlns:mc="http://schemas.openxmlformats.org/markup-compatibility/2006">
          <mc:Choice Requires="x14">
            <control shapeId="61054" r:id="rId582" name="Button 638">
              <controlPr locked="0" defaultSize="0" autoFill="0" autoLine="0" autoPict="0">
                <anchor moveWithCells="1" sizeWithCells="1">
                  <from>
                    <xdr:col>9219</xdr:col>
                    <xdr:colOff>0</xdr:colOff>
                    <xdr:row>65593</xdr:row>
                    <xdr:rowOff>0</xdr:rowOff>
                  </from>
                  <to>
                    <xdr:col>9219</xdr:col>
                    <xdr:colOff>0</xdr:colOff>
                    <xdr:row>65593</xdr:row>
                    <xdr:rowOff>0</xdr:rowOff>
                  </to>
                </anchor>
              </controlPr>
            </control>
          </mc:Choice>
        </mc:AlternateContent>
        <mc:AlternateContent xmlns:mc="http://schemas.openxmlformats.org/markup-compatibility/2006">
          <mc:Choice Requires="x14">
            <control shapeId="61055" r:id="rId583" name="Button 639">
              <controlPr locked="0" defaultSize="0" autoFill="0" autoLine="0" autoPict="0">
                <anchor moveWithCells="1" sizeWithCells="1">
                  <from>
                    <xdr:col>9219</xdr:col>
                    <xdr:colOff>0</xdr:colOff>
                    <xdr:row>131129</xdr:row>
                    <xdr:rowOff>0</xdr:rowOff>
                  </from>
                  <to>
                    <xdr:col>9219</xdr:col>
                    <xdr:colOff>0</xdr:colOff>
                    <xdr:row>131129</xdr:row>
                    <xdr:rowOff>0</xdr:rowOff>
                  </to>
                </anchor>
              </controlPr>
            </control>
          </mc:Choice>
        </mc:AlternateContent>
        <mc:AlternateContent xmlns:mc="http://schemas.openxmlformats.org/markup-compatibility/2006">
          <mc:Choice Requires="x14">
            <control shapeId="61056" r:id="rId584" name="Button 640">
              <controlPr locked="0" defaultSize="0" autoFill="0" autoLine="0" autoPict="0">
                <anchor moveWithCells="1" sizeWithCells="1">
                  <from>
                    <xdr:col>9219</xdr:col>
                    <xdr:colOff>0</xdr:colOff>
                    <xdr:row>196665</xdr:row>
                    <xdr:rowOff>0</xdr:rowOff>
                  </from>
                  <to>
                    <xdr:col>9219</xdr:col>
                    <xdr:colOff>0</xdr:colOff>
                    <xdr:row>196665</xdr:row>
                    <xdr:rowOff>0</xdr:rowOff>
                  </to>
                </anchor>
              </controlPr>
            </control>
          </mc:Choice>
        </mc:AlternateContent>
        <mc:AlternateContent xmlns:mc="http://schemas.openxmlformats.org/markup-compatibility/2006">
          <mc:Choice Requires="x14">
            <control shapeId="61057" r:id="rId585" name="Button 641">
              <controlPr locked="0" defaultSize="0" autoFill="0" autoLine="0" autoPict="0">
                <anchor moveWithCells="1" sizeWithCells="1">
                  <from>
                    <xdr:col>9219</xdr:col>
                    <xdr:colOff>0</xdr:colOff>
                    <xdr:row>262201</xdr:row>
                    <xdr:rowOff>0</xdr:rowOff>
                  </from>
                  <to>
                    <xdr:col>9219</xdr:col>
                    <xdr:colOff>0</xdr:colOff>
                    <xdr:row>262201</xdr:row>
                    <xdr:rowOff>0</xdr:rowOff>
                  </to>
                </anchor>
              </controlPr>
            </control>
          </mc:Choice>
        </mc:AlternateContent>
        <mc:AlternateContent xmlns:mc="http://schemas.openxmlformats.org/markup-compatibility/2006">
          <mc:Choice Requires="x14">
            <control shapeId="61058" r:id="rId586" name="Button 642">
              <controlPr locked="0" defaultSize="0" autoFill="0" autoLine="0" autoPict="0">
                <anchor moveWithCells="1" sizeWithCells="1">
                  <from>
                    <xdr:col>9219</xdr:col>
                    <xdr:colOff>0</xdr:colOff>
                    <xdr:row>327737</xdr:row>
                    <xdr:rowOff>0</xdr:rowOff>
                  </from>
                  <to>
                    <xdr:col>9219</xdr:col>
                    <xdr:colOff>0</xdr:colOff>
                    <xdr:row>327737</xdr:row>
                    <xdr:rowOff>0</xdr:rowOff>
                  </to>
                </anchor>
              </controlPr>
            </control>
          </mc:Choice>
        </mc:AlternateContent>
        <mc:AlternateContent xmlns:mc="http://schemas.openxmlformats.org/markup-compatibility/2006">
          <mc:Choice Requires="x14">
            <control shapeId="61059" r:id="rId587" name="Button 643">
              <controlPr locked="0" defaultSize="0" autoFill="0" autoLine="0" autoPict="0">
                <anchor moveWithCells="1" sizeWithCells="1">
                  <from>
                    <xdr:col>9219</xdr:col>
                    <xdr:colOff>0</xdr:colOff>
                    <xdr:row>393273</xdr:row>
                    <xdr:rowOff>0</xdr:rowOff>
                  </from>
                  <to>
                    <xdr:col>9219</xdr:col>
                    <xdr:colOff>0</xdr:colOff>
                    <xdr:row>393273</xdr:row>
                    <xdr:rowOff>0</xdr:rowOff>
                  </to>
                </anchor>
              </controlPr>
            </control>
          </mc:Choice>
        </mc:AlternateContent>
        <mc:AlternateContent xmlns:mc="http://schemas.openxmlformats.org/markup-compatibility/2006">
          <mc:Choice Requires="x14">
            <control shapeId="61060" r:id="rId588" name="Button 644">
              <controlPr locked="0" defaultSize="0" autoFill="0" autoLine="0" autoPict="0">
                <anchor moveWithCells="1" sizeWithCells="1">
                  <from>
                    <xdr:col>9219</xdr:col>
                    <xdr:colOff>0</xdr:colOff>
                    <xdr:row>458809</xdr:row>
                    <xdr:rowOff>0</xdr:rowOff>
                  </from>
                  <to>
                    <xdr:col>9219</xdr:col>
                    <xdr:colOff>0</xdr:colOff>
                    <xdr:row>458809</xdr:row>
                    <xdr:rowOff>0</xdr:rowOff>
                  </to>
                </anchor>
              </controlPr>
            </control>
          </mc:Choice>
        </mc:AlternateContent>
        <mc:AlternateContent xmlns:mc="http://schemas.openxmlformats.org/markup-compatibility/2006">
          <mc:Choice Requires="x14">
            <control shapeId="61061" r:id="rId589" name="Button 645">
              <controlPr locked="0" defaultSize="0" autoFill="0" autoLine="0" autoPict="0">
                <anchor moveWithCells="1" sizeWithCells="1">
                  <from>
                    <xdr:col>9219</xdr:col>
                    <xdr:colOff>0</xdr:colOff>
                    <xdr:row>524345</xdr:row>
                    <xdr:rowOff>0</xdr:rowOff>
                  </from>
                  <to>
                    <xdr:col>9219</xdr:col>
                    <xdr:colOff>0</xdr:colOff>
                    <xdr:row>524345</xdr:row>
                    <xdr:rowOff>0</xdr:rowOff>
                  </to>
                </anchor>
              </controlPr>
            </control>
          </mc:Choice>
        </mc:AlternateContent>
        <mc:AlternateContent xmlns:mc="http://schemas.openxmlformats.org/markup-compatibility/2006">
          <mc:Choice Requires="x14">
            <control shapeId="61062" r:id="rId590" name="Button 646">
              <controlPr locked="0" defaultSize="0" autoFill="0" autoLine="0" autoPict="0">
                <anchor moveWithCells="1" sizeWithCells="1">
                  <from>
                    <xdr:col>9219</xdr:col>
                    <xdr:colOff>0</xdr:colOff>
                    <xdr:row>589881</xdr:row>
                    <xdr:rowOff>0</xdr:rowOff>
                  </from>
                  <to>
                    <xdr:col>9219</xdr:col>
                    <xdr:colOff>0</xdr:colOff>
                    <xdr:row>589881</xdr:row>
                    <xdr:rowOff>0</xdr:rowOff>
                  </to>
                </anchor>
              </controlPr>
            </control>
          </mc:Choice>
        </mc:AlternateContent>
        <mc:AlternateContent xmlns:mc="http://schemas.openxmlformats.org/markup-compatibility/2006">
          <mc:Choice Requires="x14">
            <control shapeId="61063" r:id="rId591" name="Button 647">
              <controlPr locked="0" defaultSize="0" autoFill="0" autoLine="0" autoPict="0">
                <anchor moveWithCells="1" sizeWithCells="1">
                  <from>
                    <xdr:col>9219</xdr:col>
                    <xdr:colOff>0</xdr:colOff>
                    <xdr:row>655417</xdr:row>
                    <xdr:rowOff>0</xdr:rowOff>
                  </from>
                  <to>
                    <xdr:col>9219</xdr:col>
                    <xdr:colOff>0</xdr:colOff>
                    <xdr:row>655417</xdr:row>
                    <xdr:rowOff>0</xdr:rowOff>
                  </to>
                </anchor>
              </controlPr>
            </control>
          </mc:Choice>
        </mc:AlternateContent>
        <mc:AlternateContent xmlns:mc="http://schemas.openxmlformats.org/markup-compatibility/2006">
          <mc:Choice Requires="x14">
            <control shapeId="61064" r:id="rId592" name="Button 648">
              <controlPr locked="0" defaultSize="0" autoFill="0" autoLine="0" autoPict="0">
                <anchor moveWithCells="1" sizeWithCells="1">
                  <from>
                    <xdr:col>9219</xdr:col>
                    <xdr:colOff>0</xdr:colOff>
                    <xdr:row>720953</xdr:row>
                    <xdr:rowOff>0</xdr:rowOff>
                  </from>
                  <to>
                    <xdr:col>9219</xdr:col>
                    <xdr:colOff>0</xdr:colOff>
                    <xdr:row>720953</xdr:row>
                    <xdr:rowOff>0</xdr:rowOff>
                  </to>
                </anchor>
              </controlPr>
            </control>
          </mc:Choice>
        </mc:AlternateContent>
        <mc:AlternateContent xmlns:mc="http://schemas.openxmlformats.org/markup-compatibility/2006">
          <mc:Choice Requires="x14">
            <control shapeId="61065" r:id="rId593" name="Button 649">
              <controlPr locked="0" defaultSize="0" autoFill="0" autoLine="0" autoPict="0">
                <anchor moveWithCells="1" sizeWithCells="1">
                  <from>
                    <xdr:col>9219</xdr:col>
                    <xdr:colOff>0</xdr:colOff>
                    <xdr:row>786489</xdr:row>
                    <xdr:rowOff>0</xdr:rowOff>
                  </from>
                  <to>
                    <xdr:col>9219</xdr:col>
                    <xdr:colOff>0</xdr:colOff>
                    <xdr:row>786489</xdr:row>
                    <xdr:rowOff>0</xdr:rowOff>
                  </to>
                </anchor>
              </controlPr>
            </control>
          </mc:Choice>
        </mc:AlternateContent>
        <mc:AlternateContent xmlns:mc="http://schemas.openxmlformats.org/markup-compatibility/2006">
          <mc:Choice Requires="x14">
            <control shapeId="61066" r:id="rId594" name="Button 650">
              <controlPr locked="0" defaultSize="0" autoFill="0" autoLine="0" autoPict="0">
                <anchor moveWithCells="1" sizeWithCells="1">
                  <from>
                    <xdr:col>9219</xdr:col>
                    <xdr:colOff>0</xdr:colOff>
                    <xdr:row>852025</xdr:row>
                    <xdr:rowOff>0</xdr:rowOff>
                  </from>
                  <to>
                    <xdr:col>9219</xdr:col>
                    <xdr:colOff>0</xdr:colOff>
                    <xdr:row>852025</xdr:row>
                    <xdr:rowOff>0</xdr:rowOff>
                  </to>
                </anchor>
              </controlPr>
            </control>
          </mc:Choice>
        </mc:AlternateContent>
        <mc:AlternateContent xmlns:mc="http://schemas.openxmlformats.org/markup-compatibility/2006">
          <mc:Choice Requires="x14">
            <control shapeId="61067" r:id="rId595" name="Button 651">
              <controlPr locked="0" defaultSize="0" autoFill="0" autoLine="0" autoPict="0">
                <anchor moveWithCells="1" sizeWithCells="1">
                  <from>
                    <xdr:col>9219</xdr:col>
                    <xdr:colOff>0</xdr:colOff>
                    <xdr:row>917561</xdr:row>
                    <xdr:rowOff>0</xdr:rowOff>
                  </from>
                  <to>
                    <xdr:col>9219</xdr:col>
                    <xdr:colOff>0</xdr:colOff>
                    <xdr:row>917561</xdr:row>
                    <xdr:rowOff>0</xdr:rowOff>
                  </to>
                </anchor>
              </controlPr>
            </control>
          </mc:Choice>
        </mc:AlternateContent>
        <mc:AlternateContent xmlns:mc="http://schemas.openxmlformats.org/markup-compatibility/2006">
          <mc:Choice Requires="x14">
            <control shapeId="61068" r:id="rId596" name="Button 652">
              <controlPr locked="0" defaultSize="0" autoFill="0" autoLine="0" autoPict="0">
                <anchor moveWithCells="1" sizeWithCells="1">
                  <from>
                    <xdr:col>9219</xdr:col>
                    <xdr:colOff>0</xdr:colOff>
                    <xdr:row>983097</xdr:row>
                    <xdr:rowOff>0</xdr:rowOff>
                  </from>
                  <to>
                    <xdr:col>9219</xdr:col>
                    <xdr:colOff>0</xdr:colOff>
                    <xdr:row>983097</xdr:row>
                    <xdr:rowOff>0</xdr:rowOff>
                  </to>
                </anchor>
              </controlPr>
            </control>
          </mc:Choice>
        </mc:AlternateContent>
        <mc:AlternateContent xmlns:mc="http://schemas.openxmlformats.org/markup-compatibility/2006">
          <mc:Choice Requires="x14">
            <control shapeId="61069" r:id="rId597" name="Button 653">
              <controlPr locked="0" defaultSize="0" autoFill="0" autoLine="0" autoPict="0">
                <anchor moveWithCells="1" sizeWithCells="1">
                  <from>
                    <xdr:col>9473</xdr:col>
                    <xdr:colOff>0</xdr:colOff>
                    <xdr:row>56</xdr:row>
                    <xdr:rowOff>0</xdr:rowOff>
                  </from>
                  <to>
                    <xdr:col>9473</xdr:col>
                    <xdr:colOff>0</xdr:colOff>
                    <xdr:row>56</xdr:row>
                    <xdr:rowOff>0</xdr:rowOff>
                  </to>
                </anchor>
              </controlPr>
            </control>
          </mc:Choice>
        </mc:AlternateContent>
        <mc:AlternateContent xmlns:mc="http://schemas.openxmlformats.org/markup-compatibility/2006">
          <mc:Choice Requires="x14">
            <control shapeId="61070" r:id="rId598" name="Button 654">
              <controlPr locked="0" defaultSize="0" autoFill="0" autoLine="0" autoPict="0">
                <anchor moveWithCells="1" sizeWithCells="1">
                  <from>
                    <xdr:col>9475</xdr:col>
                    <xdr:colOff>0</xdr:colOff>
                    <xdr:row>65593</xdr:row>
                    <xdr:rowOff>0</xdr:rowOff>
                  </from>
                  <to>
                    <xdr:col>9475</xdr:col>
                    <xdr:colOff>0</xdr:colOff>
                    <xdr:row>65593</xdr:row>
                    <xdr:rowOff>0</xdr:rowOff>
                  </to>
                </anchor>
              </controlPr>
            </control>
          </mc:Choice>
        </mc:AlternateContent>
        <mc:AlternateContent xmlns:mc="http://schemas.openxmlformats.org/markup-compatibility/2006">
          <mc:Choice Requires="x14">
            <control shapeId="61071" r:id="rId599" name="Button 655">
              <controlPr locked="0" defaultSize="0" autoFill="0" autoLine="0" autoPict="0">
                <anchor moveWithCells="1" sizeWithCells="1">
                  <from>
                    <xdr:col>9475</xdr:col>
                    <xdr:colOff>0</xdr:colOff>
                    <xdr:row>131129</xdr:row>
                    <xdr:rowOff>0</xdr:rowOff>
                  </from>
                  <to>
                    <xdr:col>9475</xdr:col>
                    <xdr:colOff>0</xdr:colOff>
                    <xdr:row>131129</xdr:row>
                    <xdr:rowOff>0</xdr:rowOff>
                  </to>
                </anchor>
              </controlPr>
            </control>
          </mc:Choice>
        </mc:AlternateContent>
        <mc:AlternateContent xmlns:mc="http://schemas.openxmlformats.org/markup-compatibility/2006">
          <mc:Choice Requires="x14">
            <control shapeId="61072" r:id="rId600" name="Button 656">
              <controlPr locked="0" defaultSize="0" autoFill="0" autoLine="0" autoPict="0">
                <anchor moveWithCells="1" sizeWithCells="1">
                  <from>
                    <xdr:col>9475</xdr:col>
                    <xdr:colOff>0</xdr:colOff>
                    <xdr:row>196665</xdr:row>
                    <xdr:rowOff>0</xdr:rowOff>
                  </from>
                  <to>
                    <xdr:col>9475</xdr:col>
                    <xdr:colOff>0</xdr:colOff>
                    <xdr:row>196665</xdr:row>
                    <xdr:rowOff>0</xdr:rowOff>
                  </to>
                </anchor>
              </controlPr>
            </control>
          </mc:Choice>
        </mc:AlternateContent>
        <mc:AlternateContent xmlns:mc="http://schemas.openxmlformats.org/markup-compatibility/2006">
          <mc:Choice Requires="x14">
            <control shapeId="61073" r:id="rId601" name="Button 657">
              <controlPr locked="0" defaultSize="0" autoFill="0" autoLine="0" autoPict="0">
                <anchor moveWithCells="1" sizeWithCells="1">
                  <from>
                    <xdr:col>9475</xdr:col>
                    <xdr:colOff>0</xdr:colOff>
                    <xdr:row>262201</xdr:row>
                    <xdr:rowOff>0</xdr:rowOff>
                  </from>
                  <to>
                    <xdr:col>9475</xdr:col>
                    <xdr:colOff>0</xdr:colOff>
                    <xdr:row>262201</xdr:row>
                    <xdr:rowOff>0</xdr:rowOff>
                  </to>
                </anchor>
              </controlPr>
            </control>
          </mc:Choice>
        </mc:AlternateContent>
        <mc:AlternateContent xmlns:mc="http://schemas.openxmlformats.org/markup-compatibility/2006">
          <mc:Choice Requires="x14">
            <control shapeId="61074" r:id="rId602" name="Button 658">
              <controlPr locked="0" defaultSize="0" autoFill="0" autoLine="0" autoPict="0">
                <anchor moveWithCells="1" sizeWithCells="1">
                  <from>
                    <xdr:col>9475</xdr:col>
                    <xdr:colOff>0</xdr:colOff>
                    <xdr:row>327737</xdr:row>
                    <xdr:rowOff>0</xdr:rowOff>
                  </from>
                  <to>
                    <xdr:col>9475</xdr:col>
                    <xdr:colOff>0</xdr:colOff>
                    <xdr:row>327737</xdr:row>
                    <xdr:rowOff>0</xdr:rowOff>
                  </to>
                </anchor>
              </controlPr>
            </control>
          </mc:Choice>
        </mc:AlternateContent>
        <mc:AlternateContent xmlns:mc="http://schemas.openxmlformats.org/markup-compatibility/2006">
          <mc:Choice Requires="x14">
            <control shapeId="61075" r:id="rId603" name="Button 659">
              <controlPr locked="0" defaultSize="0" autoFill="0" autoLine="0" autoPict="0">
                <anchor moveWithCells="1" sizeWithCells="1">
                  <from>
                    <xdr:col>9475</xdr:col>
                    <xdr:colOff>0</xdr:colOff>
                    <xdr:row>393273</xdr:row>
                    <xdr:rowOff>0</xdr:rowOff>
                  </from>
                  <to>
                    <xdr:col>9475</xdr:col>
                    <xdr:colOff>0</xdr:colOff>
                    <xdr:row>393273</xdr:row>
                    <xdr:rowOff>0</xdr:rowOff>
                  </to>
                </anchor>
              </controlPr>
            </control>
          </mc:Choice>
        </mc:AlternateContent>
        <mc:AlternateContent xmlns:mc="http://schemas.openxmlformats.org/markup-compatibility/2006">
          <mc:Choice Requires="x14">
            <control shapeId="61076" r:id="rId604" name="Button 660">
              <controlPr locked="0" defaultSize="0" autoFill="0" autoLine="0" autoPict="0">
                <anchor moveWithCells="1" sizeWithCells="1">
                  <from>
                    <xdr:col>9475</xdr:col>
                    <xdr:colOff>0</xdr:colOff>
                    <xdr:row>458809</xdr:row>
                    <xdr:rowOff>0</xdr:rowOff>
                  </from>
                  <to>
                    <xdr:col>9475</xdr:col>
                    <xdr:colOff>0</xdr:colOff>
                    <xdr:row>458809</xdr:row>
                    <xdr:rowOff>0</xdr:rowOff>
                  </to>
                </anchor>
              </controlPr>
            </control>
          </mc:Choice>
        </mc:AlternateContent>
        <mc:AlternateContent xmlns:mc="http://schemas.openxmlformats.org/markup-compatibility/2006">
          <mc:Choice Requires="x14">
            <control shapeId="61077" r:id="rId605" name="Button 661">
              <controlPr locked="0" defaultSize="0" autoFill="0" autoLine="0" autoPict="0">
                <anchor moveWithCells="1" sizeWithCells="1">
                  <from>
                    <xdr:col>9475</xdr:col>
                    <xdr:colOff>0</xdr:colOff>
                    <xdr:row>524345</xdr:row>
                    <xdr:rowOff>0</xdr:rowOff>
                  </from>
                  <to>
                    <xdr:col>9475</xdr:col>
                    <xdr:colOff>0</xdr:colOff>
                    <xdr:row>524345</xdr:row>
                    <xdr:rowOff>0</xdr:rowOff>
                  </to>
                </anchor>
              </controlPr>
            </control>
          </mc:Choice>
        </mc:AlternateContent>
        <mc:AlternateContent xmlns:mc="http://schemas.openxmlformats.org/markup-compatibility/2006">
          <mc:Choice Requires="x14">
            <control shapeId="61078" r:id="rId606" name="Button 662">
              <controlPr locked="0" defaultSize="0" autoFill="0" autoLine="0" autoPict="0">
                <anchor moveWithCells="1" sizeWithCells="1">
                  <from>
                    <xdr:col>9475</xdr:col>
                    <xdr:colOff>0</xdr:colOff>
                    <xdr:row>589881</xdr:row>
                    <xdr:rowOff>0</xdr:rowOff>
                  </from>
                  <to>
                    <xdr:col>9475</xdr:col>
                    <xdr:colOff>0</xdr:colOff>
                    <xdr:row>589881</xdr:row>
                    <xdr:rowOff>0</xdr:rowOff>
                  </to>
                </anchor>
              </controlPr>
            </control>
          </mc:Choice>
        </mc:AlternateContent>
        <mc:AlternateContent xmlns:mc="http://schemas.openxmlformats.org/markup-compatibility/2006">
          <mc:Choice Requires="x14">
            <control shapeId="61079" r:id="rId607" name="Button 663">
              <controlPr locked="0" defaultSize="0" autoFill="0" autoLine="0" autoPict="0">
                <anchor moveWithCells="1" sizeWithCells="1">
                  <from>
                    <xdr:col>9475</xdr:col>
                    <xdr:colOff>0</xdr:colOff>
                    <xdr:row>655417</xdr:row>
                    <xdr:rowOff>0</xdr:rowOff>
                  </from>
                  <to>
                    <xdr:col>9475</xdr:col>
                    <xdr:colOff>0</xdr:colOff>
                    <xdr:row>655417</xdr:row>
                    <xdr:rowOff>0</xdr:rowOff>
                  </to>
                </anchor>
              </controlPr>
            </control>
          </mc:Choice>
        </mc:AlternateContent>
        <mc:AlternateContent xmlns:mc="http://schemas.openxmlformats.org/markup-compatibility/2006">
          <mc:Choice Requires="x14">
            <control shapeId="61080" r:id="rId608" name="Button 664">
              <controlPr locked="0" defaultSize="0" autoFill="0" autoLine="0" autoPict="0">
                <anchor moveWithCells="1" sizeWithCells="1">
                  <from>
                    <xdr:col>9475</xdr:col>
                    <xdr:colOff>0</xdr:colOff>
                    <xdr:row>720953</xdr:row>
                    <xdr:rowOff>0</xdr:rowOff>
                  </from>
                  <to>
                    <xdr:col>9475</xdr:col>
                    <xdr:colOff>0</xdr:colOff>
                    <xdr:row>720953</xdr:row>
                    <xdr:rowOff>0</xdr:rowOff>
                  </to>
                </anchor>
              </controlPr>
            </control>
          </mc:Choice>
        </mc:AlternateContent>
        <mc:AlternateContent xmlns:mc="http://schemas.openxmlformats.org/markup-compatibility/2006">
          <mc:Choice Requires="x14">
            <control shapeId="61081" r:id="rId609" name="Button 665">
              <controlPr locked="0" defaultSize="0" autoFill="0" autoLine="0" autoPict="0">
                <anchor moveWithCells="1" sizeWithCells="1">
                  <from>
                    <xdr:col>9475</xdr:col>
                    <xdr:colOff>0</xdr:colOff>
                    <xdr:row>786489</xdr:row>
                    <xdr:rowOff>0</xdr:rowOff>
                  </from>
                  <to>
                    <xdr:col>9475</xdr:col>
                    <xdr:colOff>0</xdr:colOff>
                    <xdr:row>786489</xdr:row>
                    <xdr:rowOff>0</xdr:rowOff>
                  </to>
                </anchor>
              </controlPr>
            </control>
          </mc:Choice>
        </mc:AlternateContent>
        <mc:AlternateContent xmlns:mc="http://schemas.openxmlformats.org/markup-compatibility/2006">
          <mc:Choice Requires="x14">
            <control shapeId="61082" r:id="rId610" name="Button 666">
              <controlPr locked="0" defaultSize="0" autoFill="0" autoLine="0" autoPict="0">
                <anchor moveWithCells="1" sizeWithCells="1">
                  <from>
                    <xdr:col>9475</xdr:col>
                    <xdr:colOff>0</xdr:colOff>
                    <xdr:row>852025</xdr:row>
                    <xdr:rowOff>0</xdr:rowOff>
                  </from>
                  <to>
                    <xdr:col>9475</xdr:col>
                    <xdr:colOff>0</xdr:colOff>
                    <xdr:row>852025</xdr:row>
                    <xdr:rowOff>0</xdr:rowOff>
                  </to>
                </anchor>
              </controlPr>
            </control>
          </mc:Choice>
        </mc:AlternateContent>
        <mc:AlternateContent xmlns:mc="http://schemas.openxmlformats.org/markup-compatibility/2006">
          <mc:Choice Requires="x14">
            <control shapeId="61083" r:id="rId611" name="Button 667">
              <controlPr locked="0" defaultSize="0" autoFill="0" autoLine="0" autoPict="0">
                <anchor moveWithCells="1" sizeWithCells="1">
                  <from>
                    <xdr:col>9475</xdr:col>
                    <xdr:colOff>0</xdr:colOff>
                    <xdr:row>917561</xdr:row>
                    <xdr:rowOff>0</xdr:rowOff>
                  </from>
                  <to>
                    <xdr:col>9475</xdr:col>
                    <xdr:colOff>0</xdr:colOff>
                    <xdr:row>917561</xdr:row>
                    <xdr:rowOff>0</xdr:rowOff>
                  </to>
                </anchor>
              </controlPr>
            </control>
          </mc:Choice>
        </mc:AlternateContent>
        <mc:AlternateContent xmlns:mc="http://schemas.openxmlformats.org/markup-compatibility/2006">
          <mc:Choice Requires="x14">
            <control shapeId="61084" r:id="rId612" name="Button 668">
              <controlPr locked="0" defaultSize="0" autoFill="0" autoLine="0" autoPict="0">
                <anchor moveWithCells="1" sizeWithCells="1">
                  <from>
                    <xdr:col>9475</xdr:col>
                    <xdr:colOff>0</xdr:colOff>
                    <xdr:row>983097</xdr:row>
                    <xdr:rowOff>0</xdr:rowOff>
                  </from>
                  <to>
                    <xdr:col>9475</xdr:col>
                    <xdr:colOff>0</xdr:colOff>
                    <xdr:row>983097</xdr:row>
                    <xdr:rowOff>0</xdr:rowOff>
                  </to>
                </anchor>
              </controlPr>
            </control>
          </mc:Choice>
        </mc:AlternateContent>
        <mc:AlternateContent xmlns:mc="http://schemas.openxmlformats.org/markup-compatibility/2006">
          <mc:Choice Requires="x14">
            <control shapeId="61085" r:id="rId613" name="Button 669">
              <controlPr locked="0" defaultSize="0" autoFill="0" autoLine="0" autoPict="0">
                <anchor moveWithCells="1" sizeWithCells="1">
                  <from>
                    <xdr:col>9729</xdr:col>
                    <xdr:colOff>0</xdr:colOff>
                    <xdr:row>56</xdr:row>
                    <xdr:rowOff>0</xdr:rowOff>
                  </from>
                  <to>
                    <xdr:col>9729</xdr:col>
                    <xdr:colOff>0</xdr:colOff>
                    <xdr:row>56</xdr:row>
                    <xdr:rowOff>0</xdr:rowOff>
                  </to>
                </anchor>
              </controlPr>
            </control>
          </mc:Choice>
        </mc:AlternateContent>
        <mc:AlternateContent xmlns:mc="http://schemas.openxmlformats.org/markup-compatibility/2006">
          <mc:Choice Requires="x14">
            <control shapeId="61086" r:id="rId614" name="Button 670">
              <controlPr locked="0" defaultSize="0" autoFill="0" autoLine="0" autoPict="0">
                <anchor moveWithCells="1" sizeWithCells="1">
                  <from>
                    <xdr:col>9731</xdr:col>
                    <xdr:colOff>0</xdr:colOff>
                    <xdr:row>65593</xdr:row>
                    <xdr:rowOff>0</xdr:rowOff>
                  </from>
                  <to>
                    <xdr:col>9731</xdr:col>
                    <xdr:colOff>0</xdr:colOff>
                    <xdr:row>65593</xdr:row>
                    <xdr:rowOff>0</xdr:rowOff>
                  </to>
                </anchor>
              </controlPr>
            </control>
          </mc:Choice>
        </mc:AlternateContent>
        <mc:AlternateContent xmlns:mc="http://schemas.openxmlformats.org/markup-compatibility/2006">
          <mc:Choice Requires="x14">
            <control shapeId="61087" r:id="rId615" name="Button 671">
              <controlPr locked="0" defaultSize="0" autoFill="0" autoLine="0" autoPict="0">
                <anchor moveWithCells="1" sizeWithCells="1">
                  <from>
                    <xdr:col>9731</xdr:col>
                    <xdr:colOff>0</xdr:colOff>
                    <xdr:row>131129</xdr:row>
                    <xdr:rowOff>0</xdr:rowOff>
                  </from>
                  <to>
                    <xdr:col>9731</xdr:col>
                    <xdr:colOff>0</xdr:colOff>
                    <xdr:row>131129</xdr:row>
                    <xdr:rowOff>0</xdr:rowOff>
                  </to>
                </anchor>
              </controlPr>
            </control>
          </mc:Choice>
        </mc:AlternateContent>
        <mc:AlternateContent xmlns:mc="http://schemas.openxmlformats.org/markup-compatibility/2006">
          <mc:Choice Requires="x14">
            <control shapeId="61088" r:id="rId616" name="Button 672">
              <controlPr locked="0" defaultSize="0" autoFill="0" autoLine="0" autoPict="0">
                <anchor moveWithCells="1" sizeWithCells="1">
                  <from>
                    <xdr:col>9731</xdr:col>
                    <xdr:colOff>0</xdr:colOff>
                    <xdr:row>196665</xdr:row>
                    <xdr:rowOff>0</xdr:rowOff>
                  </from>
                  <to>
                    <xdr:col>9731</xdr:col>
                    <xdr:colOff>0</xdr:colOff>
                    <xdr:row>196665</xdr:row>
                    <xdr:rowOff>0</xdr:rowOff>
                  </to>
                </anchor>
              </controlPr>
            </control>
          </mc:Choice>
        </mc:AlternateContent>
        <mc:AlternateContent xmlns:mc="http://schemas.openxmlformats.org/markup-compatibility/2006">
          <mc:Choice Requires="x14">
            <control shapeId="61089" r:id="rId617" name="Button 673">
              <controlPr locked="0" defaultSize="0" autoFill="0" autoLine="0" autoPict="0">
                <anchor moveWithCells="1" sizeWithCells="1">
                  <from>
                    <xdr:col>9731</xdr:col>
                    <xdr:colOff>0</xdr:colOff>
                    <xdr:row>262201</xdr:row>
                    <xdr:rowOff>0</xdr:rowOff>
                  </from>
                  <to>
                    <xdr:col>9731</xdr:col>
                    <xdr:colOff>0</xdr:colOff>
                    <xdr:row>262201</xdr:row>
                    <xdr:rowOff>0</xdr:rowOff>
                  </to>
                </anchor>
              </controlPr>
            </control>
          </mc:Choice>
        </mc:AlternateContent>
        <mc:AlternateContent xmlns:mc="http://schemas.openxmlformats.org/markup-compatibility/2006">
          <mc:Choice Requires="x14">
            <control shapeId="61090" r:id="rId618" name="Button 674">
              <controlPr locked="0" defaultSize="0" autoFill="0" autoLine="0" autoPict="0">
                <anchor moveWithCells="1" sizeWithCells="1">
                  <from>
                    <xdr:col>9731</xdr:col>
                    <xdr:colOff>0</xdr:colOff>
                    <xdr:row>327737</xdr:row>
                    <xdr:rowOff>0</xdr:rowOff>
                  </from>
                  <to>
                    <xdr:col>9731</xdr:col>
                    <xdr:colOff>0</xdr:colOff>
                    <xdr:row>327737</xdr:row>
                    <xdr:rowOff>0</xdr:rowOff>
                  </to>
                </anchor>
              </controlPr>
            </control>
          </mc:Choice>
        </mc:AlternateContent>
        <mc:AlternateContent xmlns:mc="http://schemas.openxmlformats.org/markup-compatibility/2006">
          <mc:Choice Requires="x14">
            <control shapeId="61091" r:id="rId619" name="Button 675">
              <controlPr locked="0" defaultSize="0" autoFill="0" autoLine="0" autoPict="0">
                <anchor moveWithCells="1" sizeWithCells="1">
                  <from>
                    <xdr:col>9731</xdr:col>
                    <xdr:colOff>0</xdr:colOff>
                    <xdr:row>393273</xdr:row>
                    <xdr:rowOff>0</xdr:rowOff>
                  </from>
                  <to>
                    <xdr:col>9731</xdr:col>
                    <xdr:colOff>0</xdr:colOff>
                    <xdr:row>393273</xdr:row>
                    <xdr:rowOff>0</xdr:rowOff>
                  </to>
                </anchor>
              </controlPr>
            </control>
          </mc:Choice>
        </mc:AlternateContent>
        <mc:AlternateContent xmlns:mc="http://schemas.openxmlformats.org/markup-compatibility/2006">
          <mc:Choice Requires="x14">
            <control shapeId="61092" r:id="rId620" name="Button 676">
              <controlPr locked="0" defaultSize="0" autoFill="0" autoLine="0" autoPict="0">
                <anchor moveWithCells="1" sizeWithCells="1">
                  <from>
                    <xdr:col>9731</xdr:col>
                    <xdr:colOff>0</xdr:colOff>
                    <xdr:row>458809</xdr:row>
                    <xdr:rowOff>0</xdr:rowOff>
                  </from>
                  <to>
                    <xdr:col>9731</xdr:col>
                    <xdr:colOff>0</xdr:colOff>
                    <xdr:row>458809</xdr:row>
                    <xdr:rowOff>0</xdr:rowOff>
                  </to>
                </anchor>
              </controlPr>
            </control>
          </mc:Choice>
        </mc:AlternateContent>
        <mc:AlternateContent xmlns:mc="http://schemas.openxmlformats.org/markup-compatibility/2006">
          <mc:Choice Requires="x14">
            <control shapeId="61093" r:id="rId621" name="Button 677">
              <controlPr locked="0" defaultSize="0" autoFill="0" autoLine="0" autoPict="0">
                <anchor moveWithCells="1" sizeWithCells="1">
                  <from>
                    <xdr:col>9731</xdr:col>
                    <xdr:colOff>0</xdr:colOff>
                    <xdr:row>524345</xdr:row>
                    <xdr:rowOff>0</xdr:rowOff>
                  </from>
                  <to>
                    <xdr:col>9731</xdr:col>
                    <xdr:colOff>0</xdr:colOff>
                    <xdr:row>524345</xdr:row>
                    <xdr:rowOff>0</xdr:rowOff>
                  </to>
                </anchor>
              </controlPr>
            </control>
          </mc:Choice>
        </mc:AlternateContent>
        <mc:AlternateContent xmlns:mc="http://schemas.openxmlformats.org/markup-compatibility/2006">
          <mc:Choice Requires="x14">
            <control shapeId="61094" r:id="rId622" name="Button 678">
              <controlPr locked="0" defaultSize="0" autoFill="0" autoLine="0" autoPict="0">
                <anchor moveWithCells="1" sizeWithCells="1">
                  <from>
                    <xdr:col>9731</xdr:col>
                    <xdr:colOff>0</xdr:colOff>
                    <xdr:row>589881</xdr:row>
                    <xdr:rowOff>0</xdr:rowOff>
                  </from>
                  <to>
                    <xdr:col>9731</xdr:col>
                    <xdr:colOff>0</xdr:colOff>
                    <xdr:row>589881</xdr:row>
                    <xdr:rowOff>0</xdr:rowOff>
                  </to>
                </anchor>
              </controlPr>
            </control>
          </mc:Choice>
        </mc:AlternateContent>
        <mc:AlternateContent xmlns:mc="http://schemas.openxmlformats.org/markup-compatibility/2006">
          <mc:Choice Requires="x14">
            <control shapeId="61095" r:id="rId623" name="Button 679">
              <controlPr locked="0" defaultSize="0" autoFill="0" autoLine="0" autoPict="0">
                <anchor moveWithCells="1" sizeWithCells="1">
                  <from>
                    <xdr:col>9731</xdr:col>
                    <xdr:colOff>0</xdr:colOff>
                    <xdr:row>655417</xdr:row>
                    <xdr:rowOff>0</xdr:rowOff>
                  </from>
                  <to>
                    <xdr:col>9731</xdr:col>
                    <xdr:colOff>0</xdr:colOff>
                    <xdr:row>655417</xdr:row>
                    <xdr:rowOff>0</xdr:rowOff>
                  </to>
                </anchor>
              </controlPr>
            </control>
          </mc:Choice>
        </mc:AlternateContent>
        <mc:AlternateContent xmlns:mc="http://schemas.openxmlformats.org/markup-compatibility/2006">
          <mc:Choice Requires="x14">
            <control shapeId="61096" r:id="rId624" name="Button 680">
              <controlPr locked="0" defaultSize="0" autoFill="0" autoLine="0" autoPict="0">
                <anchor moveWithCells="1" sizeWithCells="1">
                  <from>
                    <xdr:col>9731</xdr:col>
                    <xdr:colOff>0</xdr:colOff>
                    <xdr:row>720953</xdr:row>
                    <xdr:rowOff>0</xdr:rowOff>
                  </from>
                  <to>
                    <xdr:col>9731</xdr:col>
                    <xdr:colOff>0</xdr:colOff>
                    <xdr:row>720953</xdr:row>
                    <xdr:rowOff>0</xdr:rowOff>
                  </to>
                </anchor>
              </controlPr>
            </control>
          </mc:Choice>
        </mc:AlternateContent>
        <mc:AlternateContent xmlns:mc="http://schemas.openxmlformats.org/markup-compatibility/2006">
          <mc:Choice Requires="x14">
            <control shapeId="61097" r:id="rId625" name="Button 681">
              <controlPr locked="0" defaultSize="0" autoFill="0" autoLine="0" autoPict="0">
                <anchor moveWithCells="1" sizeWithCells="1">
                  <from>
                    <xdr:col>9731</xdr:col>
                    <xdr:colOff>0</xdr:colOff>
                    <xdr:row>786489</xdr:row>
                    <xdr:rowOff>0</xdr:rowOff>
                  </from>
                  <to>
                    <xdr:col>9731</xdr:col>
                    <xdr:colOff>0</xdr:colOff>
                    <xdr:row>786489</xdr:row>
                    <xdr:rowOff>0</xdr:rowOff>
                  </to>
                </anchor>
              </controlPr>
            </control>
          </mc:Choice>
        </mc:AlternateContent>
        <mc:AlternateContent xmlns:mc="http://schemas.openxmlformats.org/markup-compatibility/2006">
          <mc:Choice Requires="x14">
            <control shapeId="61098" r:id="rId626" name="Button 682">
              <controlPr locked="0" defaultSize="0" autoFill="0" autoLine="0" autoPict="0">
                <anchor moveWithCells="1" sizeWithCells="1">
                  <from>
                    <xdr:col>9731</xdr:col>
                    <xdr:colOff>0</xdr:colOff>
                    <xdr:row>852025</xdr:row>
                    <xdr:rowOff>0</xdr:rowOff>
                  </from>
                  <to>
                    <xdr:col>9731</xdr:col>
                    <xdr:colOff>0</xdr:colOff>
                    <xdr:row>852025</xdr:row>
                    <xdr:rowOff>0</xdr:rowOff>
                  </to>
                </anchor>
              </controlPr>
            </control>
          </mc:Choice>
        </mc:AlternateContent>
        <mc:AlternateContent xmlns:mc="http://schemas.openxmlformats.org/markup-compatibility/2006">
          <mc:Choice Requires="x14">
            <control shapeId="61099" r:id="rId627" name="Button 683">
              <controlPr locked="0" defaultSize="0" autoFill="0" autoLine="0" autoPict="0">
                <anchor moveWithCells="1" sizeWithCells="1">
                  <from>
                    <xdr:col>9731</xdr:col>
                    <xdr:colOff>0</xdr:colOff>
                    <xdr:row>917561</xdr:row>
                    <xdr:rowOff>0</xdr:rowOff>
                  </from>
                  <to>
                    <xdr:col>9731</xdr:col>
                    <xdr:colOff>0</xdr:colOff>
                    <xdr:row>917561</xdr:row>
                    <xdr:rowOff>0</xdr:rowOff>
                  </to>
                </anchor>
              </controlPr>
            </control>
          </mc:Choice>
        </mc:AlternateContent>
        <mc:AlternateContent xmlns:mc="http://schemas.openxmlformats.org/markup-compatibility/2006">
          <mc:Choice Requires="x14">
            <control shapeId="61100" r:id="rId628" name="Button 684">
              <controlPr locked="0" defaultSize="0" autoFill="0" autoLine="0" autoPict="0">
                <anchor moveWithCells="1" sizeWithCells="1">
                  <from>
                    <xdr:col>9731</xdr:col>
                    <xdr:colOff>0</xdr:colOff>
                    <xdr:row>983097</xdr:row>
                    <xdr:rowOff>0</xdr:rowOff>
                  </from>
                  <to>
                    <xdr:col>9731</xdr:col>
                    <xdr:colOff>0</xdr:colOff>
                    <xdr:row>983097</xdr:row>
                    <xdr:rowOff>0</xdr:rowOff>
                  </to>
                </anchor>
              </controlPr>
            </control>
          </mc:Choice>
        </mc:AlternateContent>
        <mc:AlternateContent xmlns:mc="http://schemas.openxmlformats.org/markup-compatibility/2006">
          <mc:Choice Requires="x14">
            <control shapeId="61101" r:id="rId629" name="Button 685">
              <controlPr locked="0" defaultSize="0" autoFill="0" autoLine="0" autoPict="0">
                <anchor moveWithCells="1" sizeWithCells="1">
                  <from>
                    <xdr:col>9985</xdr:col>
                    <xdr:colOff>0</xdr:colOff>
                    <xdr:row>56</xdr:row>
                    <xdr:rowOff>0</xdr:rowOff>
                  </from>
                  <to>
                    <xdr:col>9985</xdr:col>
                    <xdr:colOff>0</xdr:colOff>
                    <xdr:row>56</xdr:row>
                    <xdr:rowOff>0</xdr:rowOff>
                  </to>
                </anchor>
              </controlPr>
            </control>
          </mc:Choice>
        </mc:AlternateContent>
        <mc:AlternateContent xmlns:mc="http://schemas.openxmlformats.org/markup-compatibility/2006">
          <mc:Choice Requires="x14">
            <control shapeId="61102" r:id="rId630" name="Button 686">
              <controlPr locked="0" defaultSize="0" autoFill="0" autoLine="0" autoPict="0">
                <anchor moveWithCells="1" sizeWithCells="1">
                  <from>
                    <xdr:col>9987</xdr:col>
                    <xdr:colOff>0</xdr:colOff>
                    <xdr:row>65593</xdr:row>
                    <xdr:rowOff>0</xdr:rowOff>
                  </from>
                  <to>
                    <xdr:col>9987</xdr:col>
                    <xdr:colOff>0</xdr:colOff>
                    <xdr:row>65593</xdr:row>
                    <xdr:rowOff>0</xdr:rowOff>
                  </to>
                </anchor>
              </controlPr>
            </control>
          </mc:Choice>
        </mc:AlternateContent>
        <mc:AlternateContent xmlns:mc="http://schemas.openxmlformats.org/markup-compatibility/2006">
          <mc:Choice Requires="x14">
            <control shapeId="61103" r:id="rId631" name="Button 687">
              <controlPr locked="0" defaultSize="0" autoFill="0" autoLine="0" autoPict="0">
                <anchor moveWithCells="1" sizeWithCells="1">
                  <from>
                    <xdr:col>9987</xdr:col>
                    <xdr:colOff>0</xdr:colOff>
                    <xdr:row>131129</xdr:row>
                    <xdr:rowOff>0</xdr:rowOff>
                  </from>
                  <to>
                    <xdr:col>9987</xdr:col>
                    <xdr:colOff>0</xdr:colOff>
                    <xdr:row>131129</xdr:row>
                    <xdr:rowOff>0</xdr:rowOff>
                  </to>
                </anchor>
              </controlPr>
            </control>
          </mc:Choice>
        </mc:AlternateContent>
        <mc:AlternateContent xmlns:mc="http://schemas.openxmlformats.org/markup-compatibility/2006">
          <mc:Choice Requires="x14">
            <control shapeId="61104" r:id="rId632" name="Button 688">
              <controlPr locked="0" defaultSize="0" autoFill="0" autoLine="0" autoPict="0">
                <anchor moveWithCells="1" sizeWithCells="1">
                  <from>
                    <xdr:col>9987</xdr:col>
                    <xdr:colOff>0</xdr:colOff>
                    <xdr:row>196665</xdr:row>
                    <xdr:rowOff>0</xdr:rowOff>
                  </from>
                  <to>
                    <xdr:col>9987</xdr:col>
                    <xdr:colOff>0</xdr:colOff>
                    <xdr:row>196665</xdr:row>
                    <xdr:rowOff>0</xdr:rowOff>
                  </to>
                </anchor>
              </controlPr>
            </control>
          </mc:Choice>
        </mc:AlternateContent>
        <mc:AlternateContent xmlns:mc="http://schemas.openxmlformats.org/markup-compatibility/2006">
          <mc:Choice Requires="x14">
            <control shapeId="61105" r:id="rId633" name="Button 689">
              <controlPr locked="0" defaultSize="0" autoFill="0" autoLine="0" autoPict="0">
                <anchor moveWithCells="1" sizeWithCells="1">
                  <from>
                    <xdr:col>9987</xdr:col>
                    <xdr:colOff>0</xdr:colOff>
                    <xdr:row>262201</xdr:row>
                    <xdr:rowOff>0</xdr:rowOff>
                  </from>
                  <to>
                    <xdr:col>9987</xdr:col>
                    <xdr:colOff>0</xdr:colOff>
                    <xdr:row>262201</xdr:row>
                    <xdr:rowOff>0</xdr:rowOff>
                  </to>
                </anchor>
              </controlPr>
            </control>
          </mc:Choice>
        </mc:AlternateContent>
        <mc:AlternateContent xmlns:mc="http://schemas.openxmlformats.org/markup-compatibility/2006">
          <mc:Choice Requires="x14">
            <control shapeId="61106" r:id="rId634" name="Button 690">
              <controlPr locked="0" defaultSize="0" autoFill="0" autoLine="0" autoPict="0">
                <anchor moveWithCells="1" sizeWithCells="1">
                  <from>
                    <xdr:col>9987</xdr:col>
                    <xdr:colOff>0</xdr:colOff>
                    <xdr:row>327737</xdr:row>
                    <xdr:rowOff>0</xdr:rowOff>
                  </from>
                  <to>
                    <xdr:col>9987</xdr:col>
                    <xdr:colOff>0</xdr:colOff>
                    <xdr:row>327737</xdr:row>
                    <xdr:rowOff>0</xdr:rowOff>
                  </to>
                </anchor>
              </controlPr>
            </control>
          </mc:Choice>
        </mc:AlternateContent>
        <mc:AlternateContent xmlns:mc="http://schemas.openxmlformats.org/markup-compatibility/2006">
          <mc:Choice Requires="x14">
            <control shapeId="61107" r:id="rId635" name="Button 691">
              <controlPr locked="0" defaultSize="0" autoFill="0" autoLine="0" autoPict="0">
                <anchor moveWithCells="1" sizeWithCells="1">
                  <from>
                    <xdr:col>9987</xdr:col>
                    <xdr:colOff>0</xdr:colOff>
                    <xdr:row>393273</xdr:row>
                    <xdr:rowOff>0</xdr:rowOff>
                  </from>
                  <to>
                    <xdr:col>9987</xdr:col>
                    <xdr:colOff>0</xdr:colOff>
                    <xdr:row>393273</xdr:row>
                    <xdr:rowOff>0</xdr:rowOff>
                  </to>
                </anchor>
              </controlPr>
            </control>
          </mc:Choice>
        </mc:AlternateContent>
        <mc:AlternateContent xmlns:mc="http://schemas.openxmlformats.org/markup-compatibility/2006">
          <mc:Choice Requires="x14">
            <control shapeId="61108" r:id="rId636" name="Button 692">
              <controlPr locked="0" defaultSize="0" autoFill="0" autoLine="0" autoPict="0">
                <anchor moveWithCells="1" sizeWithCells="1">
                  <from>
                    <xdr:col>9987</xdr:col>
                    <xdr:colOff>0</xdr:colOff>
                    <xdr:row>458809</xdr:row>
                    <xdr:rowOff>0</xdr:rowOff>
                  </from>
                  <to>
                    <xdr:col>9987</xdr:col>
                    <xdr:colOff>0</xdr:colOff>
                    <xdr:row>458809</xdr:row>
                    <xdr:rowOff>0</xdr:rowOff>
                  </to>
                </anchor>
              </controlPr>
            </control>
          </mc:Choice>
        </mc:AlternateContent>
        <mc:AlternateContent xmlns:mc="http://schemas.openxmlformats.org/markup-compatibility/2006">
          <mc:Choice Requires="x14">
            <control shapeId="61109" r:id="rId637" name="Button 693">
              <controlPr locked="0" defaultSize="0" autoFill="0" autoLine="0" autoPict="0">
                <anchor moveWithCells="1" sizeWithCells="1">
                  <from>
                    <xdr:col>9987</xdr:col>
                    <xdr:colOff>0</xdr:colOff>
                    <xdr:row>524345</xdr:row>
                    <xdr:rowOff>0</xdr:rowOff>
                  </from>
                  <to>
                    <xdr:col>9987</xdr:col>
                    <xdr:colOff>0</xdr:colOff>
                    <xdr:row>524345</xdr:row>
                    <xdr:rowOff>0</xdr:rowOff>
                  </to>
                </anchor>
              </controlPr>
            </control>
          </mc:Choice>
        </mc:AlternateContent>
        <mc:AlternateContent xmlns:mc="http://schemas.openxmlformats.org/markup-compatibility/2006">
          <mc:Choice Requires="x14">
            <control shapeId="61110" r:id="rId638" name="Button 694">
              <controlPr locked="0" defaultSize="0" autoFill="0" autoLine="0" autoPict="0">
                <anchor moveWithCells="1" sizeWithCells="1">
                  <from>
                    <xdr:col>9987</xdr:col>
                    <xdr:colOff>0</xdr:colOff>
                    <xdr:row>589881</xdr:row>
                    <xdr:rowOff>0</xdr:rowOff>
                  </from>
                  <to>
                    <xdr:col>9987</xdr:col>
                    <xdr:colOff>0</xdr:colOff>
                    <xdr:row>589881</xdr:row>
                    <xdr:rowOff>0</xdr:rowOff>
                  </to>
                </anchor>
              </controlPr>
            </control>
          </mc:Choice>
        </mc:AlternateContent>
        <mc:AlternateContent xmlns:mc="http://schemas.openxmlformats.org/markup-compatibility/2006">
          <mc:Choice Requires="x14">
            <control shapeId="61111" r:id="rId639" name="Button 695">
              <controlPr locked="0" defaultSize="0" autoFill="0" autoLine="0" autoPict="0">
                <anchor moveWithCells="1" sizeWithCells="1">
                  <from>
                    <xdr:col>9987</xdr:col>
                    <xdr:colOff>0</xdr:colOff>
                    <xdr:row>655417</xdr:row>
                    <xdr:rowOff>0</xdr:rowOff>
                  </from>
                  <to>
                    <xdr:col>9987</xdr:col>
                    <xdr:colOff>0</xdr:colOff>
                    <xdr:row>655417</xdr:row>
                    <xdr:rowOff>0</xdr:rowOff>
                  </to>
                </anchor>
              </controlPr>
            </control>
          </mc:Choice>
        </mc:AlternateContent>
        <mc:AlternateContent xmlns:mc="http://schemas.openxmlformats.org/markup-compatibility/2006">
          <mc:Choice Requires="x14">
            <control shapeId="61112" r:id="rId640" name="Button 696">
              <controlPr locked="0" defaultSize="0" autoFill="0" autoLine="0" autoPict="0">
                <anchor moveWithCells="1" sizeWithCells="1">
                  <from>
                    <xdr:col>9987</xdr:col>
                    <xdr:colOff>0</xdr:colOff>
                    <xdr:row>720953</xdr:row>
                    <xdr:rowOff>0</xdr:rowOff>
                  </from>
                  <to>
                    <xdr:col>9987</xdr:col>
                    <xdr:colOff>0</xdr:colOff>
                    <xdr:row>720953</xdr:row>
                    <xdr:rowOff>0</xdr:rowOff>
                  </to>
                </anchor>
              </controlPr>
            </control>
          </mc:Choice>
        </mc:AlternateContent>
        <mc:AlternateContent xmlns:mc="http://schemas.openxmlformats.org/markup-compatibility/2006">
          <mc:Choice Requires="x14">
            <control shapeId="61113" r:id="rId641" name="Button 697">
              <controlPr locked="0" defaultSize="0" autoFill="0" autoLine="0" autoPict="0">
                <anchor moveWithCells="1" sizeWithCells="1">
                  <from>
                    <xdr:col>9987</xdr:col>
                    <xdr:colOff>0</xdr:colOff>
                    <xdr:row>786489</xdr:row>
                    <xdr:rowOff>0</xdr:rowOff>
                  </from>
                  <to>
                    <xdr:col>9987</xdr:col>
                    <xdr:colOff>0</xdr:colOff>
                    <xdr:row>786489</xdr:row>
                    <xdr:rowOff>0</xdr:rowOff>
                  </to>
                </anchor>
              </controlPr>
            </control>
          </mc:Choice>
        </mc:AlternateContent>
        <mc:AlternateContent xmlns:mc="http://schemas.openxmlformats.org/markup-compatibility/2006">
          <mc:Choice Requires="x14">
            <control shapeId="61114" r:id="rId642" name="Button 698">
              <controlPr locked="0" defaultSize="0" autoFill="0" autoLine="0" autoPict="0">
                <anchor moveWithCells="1" sizeWithCells="1">
                  <from>
                    <xdr:col>9987</xdr:col>
                    <xdr:colOff>0</xdr:colOff>
                    <xdr:row>852025</xdr:row>
                    <xdr:rowOff>0</xdr:rowOff>
                  </from>
                  <to>
                    <xdr:col>9987</xdr:col>
                    <xdr:colOff>0</xdr:colOff>
                    <xdr:row>852025</xdr:row>
                    <xdr:rowOff>0</xdr:rowOff>
                  </to>
                </anchor>
              </controlPr>
            </control>
          </mc:Choice>
        </mc:AlternateContent>
        <mc:AlternateContent xmlns:mc="http://schemas.openxmlformats.org/markup-compatibility/2006">
          <mc:Choice Requires="x14">
            <control shapeId="61115" r:id="rId643" name="Button 699">
              <controlPr locked="0" defaultSize="0" autoFill="0" autoLine="0" autoPict="0">
                <anchor moveWithCells="1" sizeWithCells="1">
                  <from>
                    <xdr:col>9987</xdr:col>
                    <xdr:colOff>0</xdr:colOff>
                    <xdr:row>917561</xdr:row>
                    <xdr:rowOff>0</xdr:rowOff>
                  </from>
                  <to>
                    <xdr:col>9987</xdr:col>
                    <xdr:colOff>0</xdr:colOff>
                    <xdr:row>917561</xdr:row>
                    <xdr:rowOff>0</xdr:rowOff>
                  </to>
                </anchor>
              </controlPr>
            </control>
          </mc:Choice>
        </mc:AlternateContent>
        <mc:AlternateContent xmlns:mc="http://schemas.openxmlformats.org/markup-compatibility/2006">
          <mc:Choice Requires="x14">
            <control shapeId="61116" r:id="rId644" name="Button 700">
              <controlPr locked="0" defaultSize="0" autoFill="0" autoLine="0" autoPict="0">
                <anchor moveWithCells="1" sizeWithCells="1">
                  <from>
                    <xdr:col>9987</xdr:col>
                    <xdr:colOff>0</xdr:colOff>
                    <xdr:row>983097</xdr:row>
                    <xdr:rowOff>0</xdr:rowOff>
                  </from>
                  <to>
                    <xdr:col>9987</xdr:col>
                    <xdr:colOff>0</xdr:colOff>
                    <xdr:row>983097</xdr:row>
                    <xdr:rowOff>0</xdr:rowOff>
                  </to>
                </anchor>
              </controlPr>
            </control>
          </mc:Choice>
        </mc:AlternateContent>
        <mc:AlternateContent xmlns:mc="http://schemas.openxmlformats.org/markup-compatibility/2006">
          <mc:Choice Requires="x14">
            <control shapeId="61117" r:id="rId645" name="Button 701">
              <controlPr locked="0" defaultSize="0" autoFill="0" autoLine="0" autoPict="0">
                <anchor moveWithCells="1" sizeWithCells="1">
                  <from>
                    <xdr:col>10241</xdr:col>
                    <xdr:colOff>0</xdr:colOff>
                    <xdr:row>56</xdr:row>
                    <xdr:rowOff>0</xdr:rowOff>
                  </from>
                  <to>
                    <xdr:col>10241</xdr:col>
                    <xdr:colOff>0</xdr:colOff>
                    <xdr:row>56</xdr:row>
                    <xdr:rowOff>0</xdr:rowOff>
                  </to>
                </anchor>
              </controlPr>
            </control>
          </mc:Choice>
        </mc:AlternateContent>
        <mc:AlternateContent xmlns:mc="http://schemas.openxmlformats.org/markup-compatibility/2006">
          <mc:Choice Requires="x14">
            <control shapeId="61118" r:id="rId646" name="Button 702">
              <controlPr locked="0" defaultSize="0" autoFill="0" autoLine="0" autoPict="0">
                <anchor moveWithCells="1" sizeWithCells="1">
                  <from>
                    <xdr:col>10243</xdr:col>
                    <xdr:colOff>0</xdr:colOff>
                    <xdr:row>65593</xdr:row>
                    <xdr:rowOff>0</xdr:rowOff>
                  </from>
                  <to>
                    <xdr:col>10243</xdr:col>
                    <xdr:colOff>0</xdr:colOff>
                    <xdr:row>65593</xdr:row>
                    <xdr:rowOff>0</xdr:rowOff>
                  </to>
                </anchor>
              </controlPr>
            </control>
          </mc:Choice>
        </mc:AlternateContent>
        <mc:AlternateContent xmlns:mc="http://schemas.openxmlformats.org/markup-compatibility/2006">
          <mc:Choice Requires="x14">
            <control shapeId="61119" r:id="rId647" name="Button 703">
              <controlPr locked="0" defaultSize="0" autoFill="0" autoLine="0" autoPict="0">
                <anchor moveWithCells="1" sizeWithCells="1">
                  <from>
                    <xdr:col>10243</xdr:col>
                    <xdr:colOff>0</xdr:colOff>
                    <xdr:row>131129</xdr:row>
                    <xdr:rowOff>0</xdr:rowOff>
                  </from>
                  <to>
                    <xdr:col>10243</xdr:col>
                    <xdr:colOff>0</xdr:colOff>
                    <xdr:row>131129</xdr:row>
                    <xdr:rowOff>0</xdr:rowOff>
                  </to>
                </anchor>
              </controlPr>
            </control>
          </mc:Choice>
        </mc:AlternateContent>
        <mc:AlternateContent xmlns:mc="http://schemas.openxmlformats.org/markup-compatibility/2006">
          <mc:Choice Requires="x14">
            <control shapeId="61120" r:id="rId648" name="Button 704">
              <controlPr locked="0" defaultSize="0" autoFill="0" autoLine="0" autoPict="0">
                <anchor moveWithCells="1" sizeWithCells="1">
                  <from>
                    <xdr:col>10243</xdr:col>
                    <xdr:colOff>0</xdr:colOff>
                    <xdr:row>196665</xdr:row>
                    <xdr:rowOff>0</xdr:rowOff>
                  </from>
                  <to>
                    <xdr:col>10243</xdr:col>
                    <xdr:colOff>0</xdr:colOff>
                    <xdr:row>196665</xdr:row>
                    <xdr:rowOff>0</xdr:rowOff>
                  </to>
                </anchor>
              </controlPr>
            </control>
          </mc:Choice>
        </mc:AlternateContent>
        <mc:AlternateContent xmlns:mc="http://schemas.openxmlformats.org/markup-compatibility/2006">
          <mc:Choice Requires="x14">
            <control shapeId="61121" r:id="rId649" name="Button 705">
              <controlPr locked="0" defaultSize="0" autoFill="0" autoLine="0" autoPict="0">
                <anchor moveWithCells="1" sizeWithCells="1">
                  <from>
                    <xdr:col>10243</xdr:col>
                    <xdr:colOff>0</xdr:colOff>
                    <xdr:row>262201</xdr:row>
                    <xdr:rowOff>0</xdr:rowOff>
                  </from>
                  <to>
                    <xdr:col>10243</xdr:col>
                    <xdr:colOff>0</xdr:colOff>
                    <xdr:row>262201</xdr:row>
                    <xdr:rowOff>0</xdr:rowOff>
                  </to>
                </anchor>
              </controlPr>
            </control>
          </mc:Choice>
        </mc:AlternateContent>
        <mc:AlternateContent xmlns:mc="http://schemas.openxmlformats.org/markup-compatibility/2006">
          <mc:Choice Requires="x14">
            <control shapeId="61122" r:id="rId650" name="Button 706">
              <controlPr locked="0" defaultSize="0" autoFill="0" autoLine="0" autoPict="0">
                <anchor moveWithCells="1" sizeWithCells="1">
                  <from>
                    <xdr:col>10243</xdr:col>
                    <xdr:colOff>0</xdr:colOff>
                    <xdr:row>327737</xdr:row>
                    <xdr:rowOff>0</xdr:rowOff>
                  </from>
                  <to>
                    <xdr:col>10243</xdr:col>
                    <xdr:colOff>0</xdr:colOff>
                    <xdr:row>327737</xdr:row>
                    <xdr:rowOff>0</xdr:rowOff>
                  </to>
                </anchor>
              </controlPr>
            </control>
          </mc:Choice>
        </mc:AlternateContent>
        <mc:AlternateContent xmlns:mc="http://schemas.openxmlformats.org/markup-compatibility/2006">
          <mc:Choice Requires="x14">
            <control shapeId="61123" r:id="rId651" name="Button 707">
              <controlPr locked="0" defaultSize="0" autoFill="0" autoLine="0" autoPict="0">
                <anchor moveWithCells="1" sizeWithCells="1">
                  <from>
                    <xdr:col>10243</xdr:col>
                    <xdr:colOff>0</xdr:colOff>
                    <xdr:row>393273</xdr:row>
                    <xdr:rowOff>0</xdr:rowOff>
                  </from>
                  <to>
                    <xdr:col>10243</xdr:col>
                    <xdr:colOff>0</xdr:colOff>
                    <xdr:row>393273</xdr:row>
                    <xdr:rowOff>0</xdr:rowOff>
                  </to>
                </anchor>
              </controlPr>
            </control>
          </mc:Choice>
        </mc:AlternateContent>
        <mc:AlternateContent xmlns:mc="http://schemas.openxmlformats.org/markup-compatibility/2006">
          <mc:Choice Requires="x14">
            <control shapeId="61124" r:id="rId652" name="Button 708">
              <controlPr locked="0" defaultSize="0" autoFill="0" autoLine="0" autoPict="0">
                <anchor moveWithCells="1" sizeWithCells="1">
                  <from>
                    <xdr:col>10243</xdr:col>
                    <xdr:colOff>0</xdr:colOff>
                    <xdr:row>458809</xdr:row>
                    <xdr:rowOff>0</xdr:rowOff>
                  </from>
                  <to>
                    <xdr:col>10243</xdr:col>
                    <xdr:colOff>0</xdr:colOff>
                    <xdr:row>458809</xdr:row>
                    <xdr:rowOff>0</xdr:rowOff>
                  </to>
                </anchor>
              </controlPr>
            </control>
          </mc:Choice>
        </mc:AlternateContent>
        <mc:AlternateContent xmlns:mc="http://schemas.openxmlformats.org/markup-compatibility/2006">
          <mc:Choice Requires="x14">
            <control shapeId="61125" r:id="rId653" name="Button 709">
              <controlPr locked="0" defaultSize="0" autoFill="0" autoLine="0" autoPict="0">
                <anchor moveWithCells="1" sizeWithCells="1">
                  <from>
                    <xdr:col>10243</xdr:col>
                    <xdr:colOff>0</xdr:colOff>
                    <xdr:row>524345</xdr:row>
                    <xdr:rowOff>0</xdr:rowOff>
                  </from>
                  <to>
                    <xdr:col>10243</xdr:col>
                    <xdr:colOff>0</xdr:colOff>
                    <xdr:row>524345</xdr:row>
                    <xdr:rowOff>0</xdr:rowOff>
                  </to>
                </anchor>
              </controlPr>
            </control>
          </mc:Choice>
        </mc:AlternateContent>
        <mc:AlternateContent xmlns:mc="http://schemas.openxmlformats.org/markup-compatibility/2006">
          <mc:Choice Requires="x14">
            <control shapeId="61126" r:id="rId654" name="Button 710">
              <controlPr locked="0" defaultSize="0" autoFill="0" autoLine="0" autoPict="0">
                <anchor moveWithCells="1" sizeWithCells="1">
                  <from>
                    <xdr:col>10243</xdr:col>
                    <xdr:colOff>0</xdr:colOff>
                    <xdr:row>589881</xdr:row>
                    <xdr:rowOff>0</xdr:rowOff>
                  </from>
                  <to>
                    <xdr:col>10243</xdr:col>
                    <xdr:colOff>0</xdr:colOff>
                    <xdr:row>589881</xdr:row>
                    <xdr:rowOff>0</xdr:rowOff>
                  </to>
                </anchor>
              </controlPr>
            </control>
          </mc:Choice>
        </mc:AlternateContent>
        <mc:AlternateContent xmlns:mc="http://schemas.openxmlformats.org/markup-compatibility/2006">
          <mc:Choice Requires="x14">
            <control shapeId="61127" r:id="rId655" name="Button 711">
              <controlPr locked="0" defaultSize="0" autoFill="0" autoLine="0" autoPict="0">
                <anchor moveWithCells="1" sizeWithCells="1">
                  <from>
                    <xdr:col>10243</xdr:col>
                    <xdr:colOff>0</xdr:colOff>
                    <xdr:row>655417</xdr:row>
                    <xdr:rowOff>0</xdr:rowOff>
                  </from>
                  <to>
                    <xdr:col>10243</xdr:col>
                    <xdr:colOff>0</xdr:colOff>
                    <xdr:row>655417</xdr:row>
                    <xdr:rowOff>0</xdr:rowOff>
                  </to>
                </anchor>
              </controlPr>
            </control>
          </mc:Choice>
        </mc:AlternateContent>
        <mc:AlternateContent xmlns:mc="http://schemas.openxmlformats.org/markup-compatibility/2006">
          <mc:Choice Requires="x14">
            <control shapeId="61128" r:id="rId656" name="Button 712">
              <controlPr locked="0" defaultSize="0" autoFill="0" autoLine="0" autoPict="0">
                <anchor moveWithCells="1" sizeWithCells="1">
                  <from>
                    <xdr:col>10243</xdr:col>
                    <xdr:colOff>0</xdr:colOff>
                    <xdr:row>720953</xdr:row>
                    <xdr:rowOff>0</xdr:rowOff>
                  </from>
                  <to>
                    <xdr:col>10243</xdr:col>
                    <xdr:colOff>0</xdr:colOff>
                    <xdr:row>720953</xdr:row>
                    <xdr:rowOff>0</xdr:rowOff>
                  </to>
                </anchor>
              </controlPr>
            </control>
          </mc:Choice>
        </mc:AlternateContent>
        <mc:AlternateContent xmlns:mc="http://schemas.openxmlformats.org/markup-compatibility/2006">
          <mc:Choice Requires="x14">
            <control shapeId="61129" r:id="rId657" name="Button 713">
              <controlPr locked="0" defaultSize="0" autoFill="0" autoLine="0" autoPict="0">
                <anchor moveWithCells="1" sizeWithCells="1">
                  <from>
                    <xdr:col>10243</xdr:col>
                    <xdr:colOff>0</xdr:colOff>
                    <xdr:row>786489</xdr:row>
                    <xdr:rowOff>0</xdr:rowOff>
                  </from>
                  <to>
                    <xdr:col>10243</xdr:col>
                    <xdr:colOff>0</xdr:colOff>
                    <xdr:row>786489</xdr:row>
                    <xdr:rowOff>0</xdr:rowOff>
                  </to>
                </anchor>
              </controlPr>
            </control>
          </mc:Choice>
        </mc:AlternateContent>
        <mc:AlternateContent xmlns:mc="http://schemas.openxmlformats.org/markup-compatibility/2006">
          <mc:Choice Requires="x14">
            <control shapeId="61130" r:id="rId658" name="Button 714">
              <controlPr locked="0" defaultSize="0" autoFill="0" autoLine="0" autoPict="0">
                <anchor moveWithCells="1" sizeWithCells="1">
                  <from>
                    <xdr:col>10243</xdr:col>
                    <xdr:colOff>0</xdr:colOff>
                    <xdr:row>852025</xdr:row>
                    <xdr:rowOff>0</xdr:rowOff>
                  </from>
                  <to>
                    <xdr:col>10243</xdr:col>
                    <xdr:colOff>0</xdr:colOff>
                    <xdr:row>852025</xdr:row>
                    <xdr:rowOff>0</xdr:rowOff>
                  </to>
                </anchor>
              </controlPr>
            </control>
          </mc:Choice>
        </mc:AlternateContent>
        <mc:AlternateContent xmlns:mc="http://schemas.openxmlformats.org/markup-compatibility/2006">
          <mc:Choice Requires="x14">
            <control shapeId="61131" r:id="rId659" name="Button 715">
              <controlPr locked="0" defaultSize="0" autoFill="0" autoLine="0" autoPict="0">
                <anchor moveWithCells="1" sizeWithCells="1">
                  <from>
                    <xdr:col>10243</xdr:col>
                    <xdr:colOff>0</xdr:colOff>
                    <xdr:row>917561</xdr:row>
                    <xdr:rowOff>0</xdr:rowOff>
                  </from>
                  <to>
                    <xdr:col>10243</xdr:col>
                    <xdr:colOff>0</xdr:colOff>
                    <xdr:row>917561</xdr:row>
                    <xdr:rowOff>0</xdr:rowOff>
                  </to>
                </anchor>
              </controlPr>
            </control>
          </mc:Choice>
        </mc:AlternateContent>
        <mc:AlternateContent xmlns:mc="http://schemas.openxmlformats.org/markup-compatibility/2006">
          <mc:Choice Requires="x14">
            <control shapeId="61132" r:id="rId660" name="Button 716">
              <controlPr locked="0" defaultSize="0" autoFill="0" autoLine="0" autoPict="0">
                <anchor moveWithCells="1" sizeWithCells="1">
                  <from>
                    <xdr:col>10243</xdr:col>
                    <xdr:colOff>0</xdr:colOff>
                    <xdr:row>983097</xdr:row>
                    <xdr:rowOff>0</xdr:rowOff>
                  </from>
                  <to>
                    <xdr:col>10243</xdr:col>
                    <xdr:colOff>0</xdr:colOff>
                    <xdr:row>983097</xdr:row>
                    <xdr:rowOff>0</xdr:rowOff>
                  </to>
                </anchor>
              </controlPr>
            </control>
          </mc:Choice>
        </mc:AlternateContent>
        <mc:AlternateContent xmlns:mc="http://schemas.openxmlformats.org/markup-compatibility/2006">
          <mc:Choice Requires="x14">
            <control shapeId="61133" r:id="rId661" name="Button 717">
              <controlPr locked="0" defaultSize="0" autoFill="0" autoLine="0" autoPict="0">
                <anchor moveWithCells="1" sizeWithCells="1">
                  <from>
                    <xdr:col>10497</xdr:col>
                    <xdr:colOff>0</xdr:colOff>
                    <xdr:row>56</xdr:row>
                    <xdr:rowOff>0</xdr:rowOff>
                  </from>
                  <to>
                    <xdr:col>10497</xdr:col>
                    <xdr:colOff>0</xdr:colOff>
                    <xdr:row>56</xdr:row>
                    <xdr:rowOff>0</xdr:rowOff>
                  </to>
                </anchor>
              </controlPr>
            </control>
          </mc:Choice>
        </mc:AlternateContent>
        <mc:AlternateContent xmlns:mc="http://schemas.openxmlformats.org/markup-compatibility/2006">
          <mc:Choice Requires="x14">
            <control shapeId="61134" r:id="rId662" name="Button 718">
              <controlPr locked="0" defaultSize="0" autoFill="0" autoLine="0" autoPict="0">
                <anchor moveWithCells="1" sizeWithCells="1">
                  <from>
                    <xdr:col>10499</xdr:col>
                    <xdr:colOff>0</xdr:colOff>
                    <xdr:row>65593</xdr:row>
                    <xdr:rowOff>0</xdr:rowOff>
                  </from>
                  <to>
                    <xdr:col>10499</xdr:col>
                    <xdr:colOff>0</xdr:colOff>
                    <xdr:row>65593</xdr:row>
                    <xdr:rowOff>0</xdr:rowOff>
                  </to>
                </anchor>
              </controlPr>
            </control>
          </mc:Choice>
        </mc:AlternateContent>
        <mc:AlternateContent xmlns:mc="http://schemas.openxmlformats.org/markup-compatibility/2006">
          <mc:Choice Requires="x14">
            <control shapeId="61135" r:id="rId663" name="Button 719">
              <controlPr locked="0" defaultSize="0" autoFill="0" autoLine="0" autoPict="0">
                <anchor moveWithCells="1" sizeWithCells="1">
                  <from>
                    <xdr:col>10499</xdr:col>
                    <xdr:colOff>0</xdr:colOff>
                    <xdr:row>131129</xdr:row>
                    <xdr:rowOff>0</xdr:rowOff>
                  </from>
                  <to>
                    <xdr:col>10499</xdr:col>
                    <xdr:colOff>0</xdr:colOff>
                    <xdr:row>131129</xdr:row>
                    <xdr:rowOff>0</xdr:rowOff>
                  </to>
                </anchor>
              </controlPr>
            </control>
          </mc:Choice>
        </mc:AlternateContent>
        <mc:AlternateContent xmlns:mc="http://schemas.openxmlformats.org/markup-compatibility/2006">
          <mc:Choice Requires="x14">
            <control shapeId="61136" r:id="rId664" name="Button 720">
              <controlPr locked="0" defaultSize="0" autoFill="0" autoLine="0" autoPict="0">
                <anchor moveWithCells="1" sizeWithCells="1">
                  <from>
                    <xdr:col>10499</xdr:col>
                    <xdr:colOff>0</xdr:colOff>
                    <xdr:row>196665</xdr:row>
                    <xdr:rowOff>0</xdr:rowOff>
                  </from>
                  <to>
                    <xdr:col>10499</xdr:col>
                    <xdr:colOff>0</xdr:colOff>
                    <xdr:row>196665</xdr:row>
                    <xdr:rowOff>0</xdr:rowOff>
                  </to>
                </anchor>
              </controlPr>
            </control>
          </mc:Choice>
        </mc:AlternateContent>
        <mc:AlternateContent xmlns:mc="http://schemas.openxmlformats.org/markup-compatibility/2006">
          <mc:Choice Requires="x14">
            <control shapeId="61137" r:id="rId665" name="Button 721">
              <controlPr locked="0" defaultSize="0" autoFill="0" autoLine="0" autoPict="0">
                <anchor moveWithCells="1" sizeWithCells="1">
                  <from>
                    <xdr:col>10499</xdr:col>
                    <xdr:colOff>0</xdr:colOff>
                    <xdr:row>262201</xdr:row>
                    <xdr:rowOff>0</xdr:rowOff>
                  </from>
                  <to>
                    <xdr:col>10499</xdr:col>
                    <xdr:colOff>0</xdr:colOff>
                    <xdr:row>262201</xdr:row>
                    <xdr:rowOff>0</xdr:rowOff>
                  </to>
                </anchor>
              </controlPr>
            </control>
          </mc:Choice>
        </mc:AlternateContent>
        <mc:AlternateContent xmlns:mc="http://schemas.openxmlformats.org/markup-compatibility/2006">
          <mc:Choice Requires="x14">
            <control shapeId="61138" r:id="rId666" name="Button 722">
              <controlPr locked="0" defaultSize="0" autoFill="0" autoLine="0" autoPict="0">
                <anchor moveWithCells="1" sizeWithCells="1">
                  <from>
                    <xdr:col>10499</xdr:col>
                    <xdr:colOff>0</xdr:colOff>
                    <xdr:row>327737</xdr:row>
                    <xdr:rowOff>0</xdr:rowOff>
                  </from>
                  <to>
                    <xdr:col>10499</xdr:col>
                    <xdr:colOff>0</xdr:colOff>
                    <xdr:row>327737</xdr:row>
                    <xdr:rowOff>0</xdr:rowOff>
                  </to>
                </anchor>
              </controlPr>
            </control>
          </mc:Choice>
        </mc:AlternateContent>
        <mc:AlternateContent xmlns:mc="http://schemas.openxmlformats.org/markup-compatibility/2006">
          <mc:Choice Requires="x14">
            <control shapeId="61139" r:id="rId667" name="Button 723">
              <controlPr locked="0" defaultSize="0" autoFill="0" autoLine="0" autoPict="0">
                <anchor moveWithCells="1" sizeWithCells="1">
                  <from>
                    <xdr:col>10499</xdr:col>
                    <xdr:colOff>0</xdr:colOff>
                    <xdr:row>393273</xdr:row>
                    <xdr:rowOff>0</xdr:rowOff>
                  </from>
                  <to>
                    <xdr:col>10499</xdr:col>
                    <xdr:colOff>0</xdr:colOff>
                    <xdr:row>393273</xdr:row>
                    <xdr:rowOff>0</xdr:rowOff>
                  </to>
                </anchor>
              </controlPr>
            </control>
          </mc:Choice>
        </mc:AlternateContent>
        <mc:AlternateContent xmlns:mc="http://schemas.openxmlformats.org/markup-compatibility/2006">
          <mc:Choice Requires="x14">
            <control shapeId="61140" r:id="rId668" name="Button 724">
              <controlPr locked="0" defaultSize="0" autoFill="0" autoLine="0" autoPict="0">
                <anchor moveWithCells="1" sizeWithCells="1">
                  <from>
                    <xdr:col>10499</xdr:col>
                    <xdr:colOff>0</xdr:colOff>
                    <xdr:row>458809</xdr:row>
                    <xdr:rowOff>0</xdr:rowOff>
                  </from>
                  <to>
                    <xdr:col>10499</xdr:col>
                    <xdr:colOff>0</xdr:colOff>
                    <xdr:row>458809</xdr:row>
                    <xdr:rowOff>0</xdr:rowOff>
                  </to>
                </anchor>
              </controlPr>
            </control>
          </mc:Choice>
        </mc:AlternateContent>
        <mc:AlternateContent xmlns:mc="http://schemas.openxmlformats.org/markup-compatibility/2006">
          <mc:Choice Requires="x14">
            <control shapeId="61141" r:id="rId669" name="Button 725">
              <controlPr locked="0" defaultSize="0" autoFill="0" autoLine="0" autoPict="0">
                <anchor moveWithCells="1" sizeWithCells="1">
                  <from>
                    <xdr:col>10499</xdr:col>
                    <xdr:colOff>0</xdr:colOff>
                    <xdr:row>524345</xdr:row>
                    <xdr:rowOff>0</xdr:rowOff>
                  </from>
                  <to>
                    <xdr:col>10499</xdr:col>
                    <xdr:colOff>0</xdr:colOff>
                    <xdr:row>524345</xdr:row>
                    <xdr:rowOff>0</xdr:rowOff>
                  </to>
                </anchor>
              </controlPr>
            </control>
          </mc:Choice>
        </mc:AlternateContent>
        <mc:AlternateContent xmlns:mc="http://schemas.openxmlformats.org/markup-compatibility/2006">
          <mc:Choice Requires="x14">
            <control shapeId="61142" r:id="rId670" name="Button 726">
              <controlPr locked="0" defaultSize="0" autoFill="0" autoLine="0" autoPict="0">
                <anchor moveWithCells="1" sizeWithCells="1">
                  <from>
                    <xdr:col>10499</xdr:col>
                    <xdr:colOff>0</xdr:colOff>
                    <xdr:row>589881</xdr:row>
                    <xdr:rowOff>0</xdr:rowOff>
                  </from>
                  <to>
                    <xdr:col>10499</xdr:col>
                    <xdr:colOff>0</xdr:colOff>
                    <xdr:row>589881</xdr:row>
                    <xdr:rowOff>0</xdr:rowOff>
                  </to>
                </anchor>
              </controlPr>
            </control>
          </mc:Choice>
        </mc:AlternateContent>
        <mc:AlternateContent xmlns:mc="http://schemas.openxmlformats.org/markup-compatibility/2006">
          <mc:Choice Requires="x14">
            <control shapeId="61143" r:id="rId671" name="Button 727">
              <controlPr locked="0" defaultSize="0" autoFill="0" autoLine="0" autoPict="0">
                <anchor moveWithCells="1" sizeWithCells="1">
                  <from>
                    <xdr:col>10499</xdr:col>
                    <xdr:colOff>0</xdr:colOff>
                    <xdr:row>655417</xdr:row>
                    <xdr:rowOff>0</xdr:rowOff>
                  </from>
                  <to>
                    <xdr:col>10499</xdr:col>
                    <xdr:colOff>0</xdr:colOff>
                    <xdr:row>655417</xdr:row>
                    <xdr:rowOff>0</xdr:rowOff>
                  </to>
                </anchor>
              </controlPr>
            </control>
          </mc:Choice>
        </mc:AlternateContent>
        <mc:AlternateContent xmlns:mc="http://schemas.openxmlformats.org/markup-compatibility/2006">
          <mc:Choice Requires="x14">
            <control shapeId="61144" r:id="rId672" name="Button 728">
              <controlPr locked="0" defaultSize="0" autoFill="0" autoLine="0" autoPict="0">
                <anchor moveWithCells="1" sizeWithCells="1">
                  <from>
                    <xdr:col>10499</xdr:col>
                    <xdr:colOff>0</xdr:colOff>
                    <xdr:row>720953</xdr:row>
                    <xdr:rowOff>0</xdr:rowOff>
                  </from>
                  <to>
                    <xdr:col>10499</xdr:col>
                    <xdr:colOff>0</xdr:colOff>
                    <xdr:row>720953</xdr:row>
                    <xdr:rowOff>0</xdr:rowOff>
                  </to>
                </anchor>
              </controlPr>
            </control>
          </mc:Choice>
        </mc:AlternateContent>
        <mc:AlternateContent xmlns:mc="http://schemas.openxmlformats.org/markup-compatibility/2006">
          <mc:Choice Requires="x14">
            <control shapeId="61145" r:id="rId673" name="Button 729">
              <controlPr locked="0" defaultSize="0" autoFill="0" autoLine="0" autoPict="0">
                <anchor moveWithCells="1" sizeWithCells="1">
                  <from>
                    <xdr:col>10499</xdr:col>
                    <xdr:colOff>0</xdr:colOff>
                    <xdr:row>786489</xdr:row>
                    <xdr:rowOff>0</xdr:rowOff>
                  </from>
                  <to>
                    <xdr:col>10499</xdr:col>
                    <xdr:colOff>0</xdr:colOff>
                    <xdr:row>786489</xdr:row>
                    <xdr:rowOff>0</xdr:rowOff>
                  </to>
                </anchor>
              </controlPr>
            </control>
          </mc:Choice>
        </mc:AlternateContent>
        <mc:AlternateContent xmlns:mc="http://schemas.openxmlformats.org/markup-compatibility/2006">
          <mc:Choice Requires="x14">
            <control shapeId="61146" r:id="rId674" name="Button 730">
              <controlPr locked="0" defaultSize="0" autoFill="0" autoLine="0" autoPict="0">
                <anchor moveWithCells="1" sizeWithCells="1">
                  <from>
                    <xdr:col>10499</xdr:col>
                    <xdr:colOff>0</xdr:colOff>
                    <xdr:row>852025</xdr:row>
                    <xdr:rowOff>0</xdr:rowOff>
                  </from>
                  <to>
                    <xdr:col>10499</xdr:col>
                    <xdr:colOff>0</xdr:colOff>
                    <xdr:row>852025</xdr:row>
                    <xdr:rowOff>0</xdr:rowOff>
                  </to>
                </anchor>
              </controlPr>
            </control>
          </mc:Choice>
        </mc:AlternateContent>
        <mc:AlternateContent xmlns:mc="http://schemas.openxmlformats.org/markup-compatibility/2006">
          <mc:Choice Requires="x14">
            <control shapeId="61147" r:id="rId675" name="Button 731">
              <controlPr locked="0" defaultSize="0" autoFill="0" autoLine="0" autoPict="0">
                <anchor moveWithCells="1" sizeWithCells="1">
                  <from>
                    <xdr:col>10499</xdr:col>
                    <xdr:colOff>0</xdr:colOff>
                    <xdr:row>917561</xdr:row>
                    <xdr:rowOff>0</xdr:rowOff>
                  </from>
                  <to>
                    <xdr:col>10499</xdr:col>
                    <xdr:colOff>0</xdr:colOff>
                    <xdr:row>917561</xdr:row>
                    <xdr:rowOff>0</xdr:rowOff>
                  </to>
                </anchor>
              </controlPr>
            </control>
          </mc:Choice>
        </mc:AlternateContent>
        <mc:AlternateContent xmlns:mc="http://schemas.openxmlformats.org/markup-compatibility/2006">
          <mc:Choice Requires="x14">
            <control shapeId="61148" r:id="rId676" name="Button 732">
              <controlPr locked="0" defaultSize="0" autoFill="0" autoLine="0" autoPict="0">
                <anchor moveWithCells="1" sizeWithCells="1">
                  <from>
                    <xdr:col>10499</xdr:col>
                    <xdr:colOff>0</xdr:colOff>
                    <xdr:row>983097</xdr:row>
                    <xdr:rowOff>0</xdr:rowOff>
                  </from>
                  <to>
                    <xdr:col>10499</xdr:col>
                    <xdr:colOff>0</xdr:colOff>
                    <xdr:row>983097</xdr:row>
                    <xdr:rowOff>0</xdr:rowOff>
                  </to>
                </anchor>
              </controlPr>
            </control>
          </mc:Choice>
        </mc:AlternateContent>
        <mc:AlternateContent xmlns:mc="http://schemas.openxmlformats.org/markup-compatibility/2006">
          <mc:Choice Requires="x14">
            <control shapeId="61149" r:id="rId677" name="Button 733">
              <controlPr locked="0" defaultSize="0" autoFill="0" autoLine="0" autoPict="0">
                <anchor moveWithCells="1" sizeWithCells="1">
                  <from>
                    <xdr:col>10753</xdr:col>
                    <xdr:colOff>0</xdr:colOff>
                    <xdr:row>56</xdr:row>
                    <xdr:rowOff>0</xdr:rowOff>
                  </from>
                  <to>
                    <xdr:col>10753</xdr:col>
                    <xdr:colOff>0</xdr:colOff>
                    <xdr:row>56</xdr:row>
                    <xdr:rowOff>0</xdr:rowOff>
                  </to>
                </anchor>
              </controlPr>
            </control>
          </mc:Choice>
        </mc:AlternateContent>
        <mc:AlternateContent xmlns:mc="http://schemas.openxmlformats.org/markup-compatibility/2006">
          <mc:Choice Requires="x14">
            <control shapeId="61150" r:id="rId678" name="Button 734">
              <controlPr locked="0" defaultSize="0" autoFill="0" autoLine="0" autoPict="0">
                <anchor moveWithCells="1" sizeWithCells="1">
                  <from>
                    <xdr:col>10755</xdr:col>
                    <xdr:colOff>0</xdr:colOff>
                    <xdr:row>65593</xdr:row>
                    <xdr:rowOff>0</xdr:rowOff>
                  </from>
                  <to>
                    <xdr:col>10755</xdr:col>
                    <xdr:colOff>0</xdr:colOff>
                    <xdr:row>65593</xdr:row>
                    <xdr:rowOff>0</xdr:rowOff>
                  </to>
                </anchor>
              </controlPr>
            </control>
          </mc:Choice>
        </mc:AlternateContent>
        <mc:AlternateContent xmlns:mc="http://schemas.openxmlformats.org/markup-compatibility/2006">
          <mc:Choice Requires="x14">
            <control shapeId="61151" r:id="rId679" name="Button 735">
              <controlPr locked="0" defaultSize="0" autoFill="0" autoLine="0" autoPict="0">
                <anchor moveWithCells="1" sizeWithCells="1">
                  <from>
                    <xdr:col>10755</xdr:col>
                    <xdr:colOff>0</xdr:colOff>
                    <xdr:row>131129</xdr:row>
                    <xdr:rowOff>0</xdr:rowOff>
                  </from>
                  <to>
                    <xdr:col>10755</xdr:col>
                    <xdr:colOff>0</xdr:colOff>
                    <xdr:row>131129</xdr:row>
                    <xdr:rowOff>0</xdr:rowOff>
                  </to>
                </anchor>
              </controlPr>
            </control>
          </mc:Choice>
        </mc:AlternateContent>
        <mc:AlternateContent xmlns:mc="http://schemas.openxmlformats.org/markup-compatibility/2006">
          <mc:Choice Requires="x14">
            <control shapeId="61152" r:id="rId680" name="Button 736">
              <controlPr locked="0" defaultSize="0" autoFill="0" autoLine="0" autoPict="0">
                <anchor moveWithCells="1" sizeWithCells="1">
                  <from>
                    <xdr:col>10755</xdr:col>
                    <xdr:colOff>0</xdr:colOff>
                    <xdr:row>196665</xdr:row>
                    <xdr:rowOff>0</xdr:rowOff>
                  </from>
                  <to>
                    <xdr:col>10755</xdr:col>
                    <xdr:colOff>0</xdr:colOff>
                    <xdr:row>196665</xdr:row>
                    <xdr:rowOff>0</xdr:rowOff>
                  </to>
                </anchor>
              </controlPr>
            </control>
          </mc:Choice>
        </mc:AlternateContent>
        <mc:AlternateContent xmlns:mc="http://schemas.openxmlformats.org/markup-compatibility/2006">
          <mc:Choice Requires="x14">
            <control shapeId="61153" r:id="rId681" name="Button 737">
              <controlPr locked="0" defaultSize="0" autoFill="0" autoLine="0" autoPict="0">
                <anchor moveWithCells="1" sizeWithCells="1">
                  <from>
                    <xdr:col>10755</xdr:col>
                    <xdr:colOff>0</xdr:colOff>
                    <xdr:row>262201</xdr:row>
                    <xdr:rowOff>0</xdr:rowOff>
                  </from>
                  <to>
                    <xdr:col>10755</xdr:col>
                    <xdr:colOff>0</xdr:colOff>
                    <xdr:row>262201</xdr:row>
                    <xdr:rowOff>0</xdr:rowOff>
                  </to>
                </anchor>
              </controlPr>
            </control>
          </mc:Choice>
        </mc:AlternateContent>
        <mc:AlternateContent xmlns:mc="http://schemas.openxmlformats.org/markup-compatibility/2006">
          <mc:Choice Requires="x14">
            <control shapeId="61154" r:id="rId682" name="Button 738">
              <controlPr locked="0" defaultSize="0" autoFill="0" autoLine="0" autoPict="0">
                <anchor moveWithCells="1" sizeWithCells="1">
                  <from>
                    <xdr:col>10755</xdr:col>
                    <xdr:colOff>0</xdr:colOff>
                    <xdr:row>327737</xdr:row>
                    <xdr:rowOff>0</xdr:rowOff>
                  </from>
                  <to>
                    <xdr:col>10755</xdr:col>
                    <xdr:colOff>0</xdr:colOff>
                    <xdr:row>327737</xdr:row>
                    <xdr:rowOff>0</xdr:rowOff>
                  </to>
                </anchor>
              </controlPr>
            </control>
          </mc:Choice>
        </mc:AlternateContent>
        <mc:AlternateContent xmlns:mc="http://schemas.openxmlformats.org/markup-compatibility/2006">
          <mc:Choice Requires="x14">
            <control shapeId="61155" r:id="rId683" name="Button 739">
              <controlPr locked="0" defaultSize="0" autoFill="0" autoLine="0" autoPict="0">
                <anchor moveWithCells="1" sizeWithCells="1">
                  <from>
                    <xdr:col>10755</xdr:col>
                    <xdr:colOff>0</xdr:colOff>
                    <xdr:row>393273</xdr:row>
                    <xdr:rowOff>0</xdr:rowOff>
                  </from>
                  <to>
                    <xdr:col>10755</xdr:col>
                    <xdr:colOff>0</xdr:colOff>
                    <xdr:row>393273</xdr:row>
                    <xdr:rowOff>0</xdr:rowOff>
                  </to>
                </anchor>
              </controlPr>
            </control>
          </mc:Choice>
        </mc:AlternateContent>
        <mc:AlternateContent xmlns:mc="http://schemas.openxmlformats.org/markup-compatibility/2006">
          <mc:Choice Requires="x14">
            <control shapeId="61156" r:id="rId684" name="Button 740">
              <controlPr locked="0" defaultSize="0" autoFill="0" autoLine="0" autoPict="0">
                <anchor moveWithCells="1" sizeWithCells="1">
                  <from>
                    <xdr:col>10755</xdr:col>
                    <xdr:colOff>0</xdr:colOff>
                    <xdr:row>458809</xdr:row>
                    <xdr:rowOff>0</xdr:rowOff>
                  </from>
                  <to>
                    <xdr:col>10755</xdr:col>
                    <xdr:colOff>0</xdr:colOff>
                    <xdr:row>458809</xdr:row>
                    <xdr:rowOff>0</xdr:rowOff>
                  </to>
                </anchor>
              </controlPr>
            </control>
          </mc:Choice>
        </mc:AlternateContent>
        <mc:AlternateContent xmlns:mc="http://schemas.openxmlformats.org/markup-compatibility/2006">
          <mc:Choice Requires="x14">
            <control shapeId="61157" r:id="rId685" name="Button 741">
              <controlPr locked="0" defaultSize="0" autoFill="0" autoLine="0" autoPict="0">
                <anchor moveWithCells="1" sizeWithCells="1">
                  <from>
                    <xdr:col>10755</xdr:col>
                    <xdr:colOff>0</xdr:colOff>
                    <xdr:row>524345</xdr:row>
                    <xdr:rowOff>0</xdr:rowOff>
                  </from>
                  <to>
                    <xdr:col>10755</xdr:col>
                    <xdr:colOff>0</xdr:colOff>
                    <xdr:row>524345</xdr:row>
                    <xdr:rowOff>0</xdr:rowOff>
                  </to>
                </anchor>
              </controlPr>
            </control>
          </mc:Choice>
        </mc:AlternateContent>
        <mc:AlternateContent xmlns:mc="http://schemas.openxmlformats.org/markup-compatibility/2006">
          <mc:Choice Requires="x14">
            <control shapeId="61158" r:id="rId686" name="Button 742">
              <controlPr locked="0" defaultSize="0" autoFill="0" autoLine="0" autoPict="0">
                <anchor moveWithCells="1" sizeWithCells="1">
                  <from>
                    <xdr:col>10755</xdr:col>
                    <xdr:colOff>0</xdr:colOff>
                    <xdr:row>589881</xdr:row>
                    <xdr:rowOff>0</xdr:rowOff>
                  </from>
                  <to>
                    <xdr:col>10755</xdr:col>
                    <xdr:colOff>0</xdr:colOff>
                    <xdr:row>589881</xdr:row>
                    <xdr:rowOff>0</xdr:rowOff>
                  </to>
                </anchor>
              </controlPr>
            </control>
          </mc:Choice>
        </mc:AlternateContent>
        <mc:AlternateContent xmlns:mc="http://schemas.openxmlformats.org/markup-compatibility/2006">
          <mc:Choice Requires="x14">
            <control shapeId="61159" r:id="rId687" name="Button 743">
              <controlPr locked="0" defaultSize="0" autoFill="0" autoLine="0" autoPict="0">
                <anchor moveWithCells="1" sizeWithCells="1">
                  <from>
                    <xdr:col>10755</xdr:col>
                    <xdr:colOff>0</xdr:colOff>
                    <xdr:row>655417</xdr:row>
                    <xdr:rowOff>0</xdr:rowOff>
                  </from>
                  <to>
                    <xdr:col>10755</xdr:col>
                    <xdr:colOff>0</xdr:colOff>
                    <xdr:row>655417</xdr:row>
                    <xdr:rowOff>0</xdr:rowOff>
                  </to>
                </anchor>
              </controlPr>
            </control>
          </mc:Choice>
        </mc:AlternateContent>
        <mc:AlternateContent xmlns:mc="http://schemas.openxmlformats.org/markup-compatibility/2006">
          <mc:Choice Requires="x14">
            <control shapeId="61160" r:id="rId688" name="Button 744">
              <controlPr locked="0" defaultSize="0" autoFill="0" autoLine="0" autoPict="0">
                <anchor moveWithCells="1" sizeWithCells="1">
                  <from>
                    <xdr:col>10755</xdr:col>
                    <xdr:colOff>0</xdr:colOff>
                    <xdr:row>720953</xdr:row>
                    <xdr:rowOff>0</xdr:rowOff>
                  </from>
                  <to>
                    <xdr:col>10755</xdr:col>
                    <xdr:colOff>0</xdr:colOff>
                    <xdr:row>720953</xdr:row>
                    <xdr:rowOff>0</xdr:rowOff>
                  </to>
                </anchor>
              </controlPr>
            </control>
          </mc:Choice>
        </mc:AlternateContent>
        <mc:AlternateContent xmlns:mc="http://schemas.openxmlformats.org/markup-compatibility/2006">
          <mc:Choice Requires="x14">
            <control shapeId="61161" r:id="rId689" name="Button 745">
              <controlPr locked="0" defaultSize="0" autoFill="0" autoLine="0" autoPict="0">
                <anchor moveWithCells="1" sizeWithCells="1">
                  <from>
                    <xdr:col>10755</xdr:col>
                    <xdr:colOff>0</xdr:colOff>
                    <xdr:row>786489</xdr:row>
                    <xdr:rowOff>0</xdr:rowOff>
                  </from>
                  <to>
                    <xdr:col>10755</xdr:col>
                    <xdr:colOff>0</xdr:colOff>
                    <xdr:row>786489</xdr:row>
                    <xdr:rowOff>0</xdr:rowOff>
                  </to>
                </anchor>
              </controlPr>
            </control>
          </mc:Choice>
        </mc:AlternateContent>
        <mc:AlternateContent xmlns:mc="http://schemas.openxmlformats.org/markup-compatibility/2006">
          <mc:Choice Requires="x14">
            <control shapeId="61162" r:id="rId690" name="Button 746">
              <controlPr locked="0" defaultSize="0" autoFill="0" autoLine="0" autoPict="0">
                <anchor moveWithCells="1" sizeWithCells="1">
                  <from>
                    <xdr:col>10755</xdr:col>
                    <xdr:colOff>0</xdr:colOff>
                    <xdr:row>852025</xdr:row>
                    <xdr:rowOff>0</xdr:rowOff>
                  </from>
                  <to>
                    <xdr:col>10755</xdr:col>
                    <xdr:colOff>0</xdr:colOff>
                    <xdr:row>852025</xdr:row>
                    <xdr:rowOff>0</xdr:rowOff>
                  </to>
                </anchor>
              </controlPr>
            </control>
          </mc:Choice>
        </mc:AlternateContent>
        <mc:AlternateContent xmlns:mc="http://schemas.openxmlformats.org/markup-compatibility/2006">
          <mc:Choice Requires="x14">
            <control shapeId="61163" r:id="rId691" name="Button 747">
              <controlPr locked="0" defaultSize="0" autoFill="0" autoLine="0" autoPict="0">
                <anchor moveWithCells="1" sizeWithCells="1">
                  <from>
                    <xdr:col>10755</xdr:col>
                    <xdr:colOff>0</xdr:colOff>
                    <xdr:row>917561</xdr:row>
                    <xdr:rowOff>0</xdr:rowOff>
                  </from>
                  <to>
                    <xdr:col>10755</xdr:col>
                    <xdr:colOff>0</xdr:colOff>
                    <xdr:row>917561</xdr:row>
                    <xdr:rowOff>0</xdr:rowOff>
                  </to>
                </anchor>
              </controlPr>
            </control>
          </mc:Choice>
        </mc:AlternateContent>
        <mc:AlternateContent xmlns:mc="http://schemas.openxmlformats.org/markup-compatibility/2006">
          <mc:Choice Requires="x14">
            <control shapeId="61164" r:id="rId692" name="Button 748">
              <controlPr locked="0" defaultSize="0" autoFill="0" autoLine="0" autoPict="0">
                <anchor moveWithCells="1" sizeWithCells="1">
                  <from>
                    <xdr:col>10755</xdr:col>
                    <xdr:colOff>0</xdr:colOff>
                    <xdr:row>983097</xdr:row>
                    <xdr:rowOff>0</xdr:rowOff>
                  </from>
                  <to>
                    <xdr:col>10755</xdr:col>
                    <xdr:colOff>0</xdr:colOff>
                    <xdr:row>983097</xdr:row>
                    <xdr:rowOff>0</xdr:rowOff>
                  </to>
                </anchor>
              </controlPr>
            </control>
          </mc:Choice>
        </mc:AlternateContent>
        <mc:AlternateContent xmlns:mc="http://schemas.openxmlformats.org/markup-compatibility/2006">
          <mc:Choice Requires="x14">
            <control shapeId="61165" r:id="rId693" name="Button 749">
              <controlPr locked="0" defaultSize="0" autoFill="0" autoLine="0" autoPict="0">
                <anchor moveWithCells="1" sizeWithCells="1">
                  <from>
                    <xdr:col>11009</xdr:col>
                    <xdr:colOff>0</xdr:colOff>
                    <xdr:row>56</xdr:row>
                    <xdr:rowOff>0</xdr:rowOff>
                  </from>
                  <to>
                    <xdr:col>11009</xdr:col>
                    <xdr:colOff>0</xdr:colOff>
                    <xdr:row>56</xdr:row>
                    <xdr:rowOff>0</xdr:rowOff>
                  </to>
                </anchor>
              </controlPr>
            </control>
          </mc:Choice>
        </mc:AlternateContent>
        <mc:AlternateContent xmlns:mc="http://schemas.openxmlformats.org/markup-compatibility/2006">
          <mc:Choice Requires="x14">
            <control shapeId="61166" r:id="rId694" name="Button 750">
              <controlPr locked="0" defaultSize="0" autoFill="0" autoLine="0" autoPict="0">
                <anchor moveWithCells="1" sizeWithCells="1">
                  <from>
                    <xdr:col>11011</xdr:col>
                    <xdr:colOff>0</xdr:colOff>
                    <xdr:row>65593</xdr:row>
                    <xdr:rowOff>0</xdr:rowOff>
                  </from>
                  <to>
                    <xdr:col>11011</xdr:col>
                    <xdr:colOff>0</xdr:colOff>
                    <xdr:row>65593</xdr:row>
                    <xdr:rowOff>0</xdr:rowOff>
                  </to>
                </anchor>
              </controlPr>
            </control>
          </mc:Choice>
        </mc:AlternateContent>
        <mc:AlternateContent xmlns:mc="http://schemas.openxmlformats.org/markup-compatibility/2006">
          <mc:Choice Requires="x14">
            <control shapeId="61167" r:id="rId695" name="Button 751">
              <controlPr locked="0" defaultSize="0" autoFill="0" autoLine="0" autoPict="0">
                <anchor moveWithCells="1" sizeWithCells="1">
                  <from>
                    <xdr:col>11011</xdr:col>
                    <xdr:colOff>0</xdr:colOff>
                    <xdr:row>131129</xdr:row>
                    <xdr:rowOff>0</xdr:rowOff>
                  </from>
                  <to>
                    <xdr:col>11011</xdr:col>
                    <xdr:colOff>0</xdr:colOff>
                    <xdr:row>131129</xdr:row>
                    <xdr:rowOff>0</xdr:rowOff>
                  </to>
                </anchor>
              </controlPr>
            </control>
          </mc:Choice>
        </mc:AlternateContent>
        <mc:AlternateContent xmlns:mc="http://schemas.openxmlformats.org/markup-compatibility/2006">
          <mc:Choice Requires="x14">
            <control shapeId="61168" r:id="rId696" name="Button 752">
              <controlPr locked="0" defaultSize="0" autoFill="0" autoLine="0" autoPict="0">
                <anchor moveWithCells="1" sizeWithCells="1">
                  <from>
                    <xdr:col>11011</xdr:col>
                    <xdr:colOff>0</xdr:colOff>
                    <xdr:row>196665</xdr:row>
                    <xdr:rowOff>0</xdr:rowOff>
                  </from>
                  <to>
                    <xdr:col>11011</xdr:col>
                    <xdr:colOff>0</xdr:colOff>
                    <xdr:row>196665</xdr:row>
                    <xdr:rowOff>0</xdr:rowOff>
                  </to>
                </anchor>
              </controlPr>
            </control>
          </mc:Choice>
        </mc:AlternateContent>
        <mc:AlternateContent xmlns:mc="http://schemas.openxmlformats.org/markup-compatibility/2006">
          <mc:Choice Requires="x14">
            <control shapeId="61169" r:id="rId697" name="Button 753">
              <controlPr locked="0" defaultSize="0" autoFill="0" autoLine="0" autoPict="0">
                <anchor moveWithCells="1" sizeWithCells="1">
                  <from>
                    <xdr:col>11011</xdr:col>
                    <xdr:colOff>0</xdr:colOff>
                    <xdr:row>262201</xdr:row>
                    <xdr:rowOff>0</xdr:rowOff>
                  </from>
                  <to>
                    <xdr:col>11011</xdr:col>
                    <xdr:colOff>0</xdr:colOff>
                    <xdr:row>262201</xdr:row>
                    <xdr:rowOff>0</xdr:rowOff>
                  </to>
                </anchor>
              </controlPr>
            </control>
          </mc:Choice>
        </mc:AlternateContent>
        <mc:AlternateContent xmlns:mc="http://schemas.openxmlformats.org/markup-compatibility/2006">
          <mc:Choice Requires="x14">
            <control shapeId="61170" r:id="rId698" name="Button 754">
              <controlPr locked="0" defaultSize="0" autoFill="0" autoLine="0" autoPict="0">
                <anchor moveWithCells="1" sizeWithCells="1">
                  <from>
                    <xdr:col>11011</xdr:col>
                    <xdr:colOff>0</xdr:colOff>
                    <xdr:row>327737</xdr:row>
                    <xdr:rowOff>0</xdr:rowOff>
                  </from>
                  <to>
                    <xdr:col>11011</xdr:col>
                    <xdr:colOff>0</xdr:colOff>
                    <xdr:row>327737</xdr:row>
                    <xdr:rowOff>0</xdr:rowOff>
                  </to>
                </anchor>
              </controlPr>
            </control>
          </mc:Choice>
        </mc:AlternateContent>
        <mc:AlternateContent xmlns:mc="http://schemas.openxmlformats.org/markup-compatibility/2006">
          <mc:Choice Requires="x14">
            <control shapeId="61171" r:id="rId699" name="Button 755">
              <controlPr locked="0" defaultSize="0" autoFill="0" autoLine="0" autoPict="0">
                <anchor moveWithCells="1" sizeWithCells="1">
                  <from>
                    <xdr:col>11011</xdr:col>
                    <xdr:colOff>0</xdr:colOff>
                    <xdr:row>393273</xdr:row>
                    <xdr:rowOff>0</xdr:rowOff>
                  </from>
                  <to>
                    <xdr:col>11011</xdr:col>
                    <xdr:colOff>0</xdr:colOff>
                    <xdr:row>393273</xdr:row>
                    <xdr:rowOff>0</xdr:rowOff>
                  </to>
                </anchor>
              </controlPr>
            </control>
          </mc:Choice>
        </mc:AlternateContent>
        <mc:AlternateContent xmlns:mc="http://schemas.openxmlformats.org/markup-compatibility/2006">
          <mc:Choice Requires="x14">
            <control shapeId="61172" r:id="rId700" name="Button 756">
              <controlPr locked="0" defaultSize="0" autoFill="0" autoLine="0" autoPict="0">
                <anchor moveWithCells="1" sizeWithCells="1">
                  <from>
                    <xdr:col>11011</xdr:col>
                    <xdr:colOff>0</xdr:colOff>
                    <xdr:row>458809</xdr:row>
                    <xdr:rowOff>0</xdr:rowOff>
                  </from>
                  <to>
                    <xdr:col>11011</xdr:col>
                    <xdr:colOff>0</xdr:colOff>
                    <xdr:row>458809</xdr:row>
                    <xdr:rowOff>0</xdr:rowOff>
                  </to>
                </anchor>
              </controlPr>
            </control>
          </mc:Choice>
        </mc:AlternateContent>
        <mc:AlternateContent xmlns:mc="http://schemas.openxmlformats.org/markup-compatibility/2006">
          <mc:Choice Requires="x14">
            <control shapeId="61173" r:id="rId701" name="Button 757">
              <controlPr locked="0" defaultSize="0" autoFill="0" autoLine="0" autoPict="0">
                <anchor moveWithCells="1" sizeWithCells="1">
                  <from>
                    <xdr:col>11011</xdr:col>
                    <xdr:colOff>0</xdr:colOff>
                    <xdr:row>524345</xdr:row>
                    <xdr:rowOff>0</xdr:rowOff>
                  </from>
                  <to>
                    <xdr:col>11011</xdr:col>
                    <xdr:colOff>0</xdr:colOff>
                    <xdr:row>524345</xdr:row>
                    <xdr:rowOff>0</xdr:rowOff>
                  </to>
                </anchor>
              </controlPr>
            </control>
          </mc:Choice>
        </mc:AlternateContent>
        <mc:AlternateContent xmlns:mc="http://schemas.openxmlformats.org/markup-compatibility/2006">
          <mc:Choice Requires="x14">
            <control shapeId="61174" r:id="rId702" name="Button 758">
              <controlPr locked="0" defaultSize="0" autoFill="0" autoLine="0" autoPict="0">
                <anchor moveWithCells="1" sizeWithCells="1">
                  <from>
                    <xdr:col>11011</xdr:col>
                    <xdr:colOff>0</xdr:colOff>
                    <xdr:row>589881</xdr:row>
                    <xdr:rowOff>0</xdr:rowOff>
                  </from>
                  <to>
                    <xdr:col>11011</xdr:col>
                    <xdr:colOff>0</xdr:colOff>
                    <xdr:row>589881</xdr:row>
                    <xdr:rowOff>0</xdr:rowOff>
                  </to>
                </anchor>
              </controlPr>
            </control>
          </mc:Choice>
        </mc:AlternateContent>
        <mc:AlternateContent xmlns:mc="http://schemas.openxmlformats.org/markup-compatibility/2006">
          <mc:Choice Requires="x14">
            <control shapeId="61175" r:id="rId703" name="Button 759">
              <controlPr locked="0" defaultSize="0" autoFill="0" autoLine="0" autoPict="0">
                <anchor moveWithCells="1" sizeWithCells="1">
                  <from>
                    <xdr:col>11011</xdr:col>
                    <xdr:colOff>0</xdr:colOff>
                    <xdr:row>655417</xdr:row>
                    <xdr:rowOff>0</xdr:rowOff>
                  </from>
                  <to>
                    <xdr:col>11011</xdr:col>
                    <xdr:colOff>0</xdr:colOff>
                    <xdr:row>655417</xdr:row>
                    <xdr:rowOff>0</xdr:rowOff>
                  </to>
                </anchor>
              </controlPr>
            </control>
          </mc:Choice>
        </mc:AlternateContent>
        <mc:AlternateContent xmlns:mc="http://schemas.openxmlformats.org/markup-compatibility/2006">
          <mc:Choice Requires="x14">
            <control shapeId="61176" r:id="rId704" name="Button 760">
              <controlPr locked="0" defaultSize="0" autoFill="0" autoLine="0" autoPict="0">
                <anchor moveWithCells="1" sizeWithCells="1">
                  <from>
                    <xdr:col>11011</xdr:col>
                    <xdr:colOff>0</xdr:colOff>
                    <xdr:row>720953</xdr:row>
                    <xdr:rowOff>0</xdr:rowOff>
                  </from>
                  <to>
                    <xdr:col>11011</xdr:col>
                    <xdr:colOff>0</xdr:colOff>
                    <xdr:row>720953</xdr:row>
                    <xdr:rowOff>0</xdr:rowOff>
                  </to>
                </anchor>
              </controlPr>
            </control>
          </mc:Choice>
        </mc:AlternateContent>
        <mc:AlternateContent xmlns:mc="http://schemas.openxmlformats.org/markup-compatibility/2006">
          <mc:Choice Requires="x14">
            <control shapeId="61177" r:id="rId705" name="Button 761">
              <controlPr locked="0" defaultSize="0" autoFill="0" autoLine="0" autoPict="0">
                <anchor moveWithCells="1" sizeWithCells="1">
                  <from>
                    <xdr:col>11011</xdr:col>
                    <xdr:colOff>0</xdr:colOff>
                    <xdr:row>786489</xdr:row>
                    <xdr:rowOff>0</xdr:rowOff>
                  </from>
                  <to>
                    <xdr:col>11011</xdr:col>
                    <xdr:colOff>0</xdr:colOff>
                    <xdr:row>786489</xdr:row>
                    <xdr:rowOff>0</xdr:rowOff>
                  </to>
                </anchor>
              </controlPr>
            </control>
          </mc:Choice>
        </mc:AlternateContent>
        <mc:AlternateContent xmlns:mc="http://schemas.openxmlformats.org/markup-compatibility/2006">
          <mc:Choice Requires="x14">
            <control shapeId="61178" r:id="rId706" name="Button 762">
              <controlPr locked="0" defaultSize="0" autoFill="0" autoLine="0" autoPict="0">
                <anchor moveWithCells="1" sizeWithCells="1">
                  <from>
                    <xdr:col>11011</xdr:col>
                    <xdr:colOff>0</xdr:colOff>
                    <xdr:row>852025</xdr:row>
                    <xdr:rowOff>0</xdr:rowOff>
                  </from>
                  <to>
                    <xdr:col>11011</xdr:col>
                    <xdr:colOff>0</xdr:colOff>
                    <xdr:row>852025</xdr:row>
                    <xdr:rowOff>0</xdr:rowOff>
                  </to>
                </anchor>
              </controlPr>
            </control>
          </mc:Choice>
        </mc:AlternateContent>
        <mc:AlternateContent xmlns:mc="http://schemas.openxmlformats.org/markup-compatibility/2006">
          <mc:Choice Requires="x14">
            <control shapeId="61179" r:id="rId707" name="Button 763">
              <controlPr locked="0" defaultSize="0" autoFill="0" autoLine="0" autoPict="0">
                <anchor moveWithCells="1" sizeWithCells="1">
                  <from>
                    <xdr:col>11011</xdr:col>
                    <xdr:colOff>0</xdr:colOff>
                    <xdr:row>917561</xdr:row>
                    <xdr:rowOff>0</xdr:rowOff>
                  </from>
                  <to>
                    <xdr:col>11011</xdr:col>
                    <xdr:colOff>0</xdr:colOff>
                    <xdr:row>917561</xdr:row>
                    <xdr:rowOff>0</xdr:rowOff>
                  </to>
                </anchor>
              </controlPr>
            </control>
          </mc:Choice>
        </mc:AlternateContent>
        <mc:AlternateContent xmlns:mc="http://schemas.openxmlformats.org/markup-compatibility/2006">
          <mc:Choice Requires="x14">
            <control shapeId="61180" r:id="rId708" name="Button 764">
              <controlPr locked="0" defaultSize="0" autoFill="0" autoLine="0" autoPict="0">
                <anchor moveWithCells="1" sizeWithCells="1">
                  <from>
                    <xdr:col>11011</xdr:col>
                    <xdr:colOff>0</xdr:colOff>
                    <xdr:row>983097</xdr:row>
                    <xdr:rowOff>0</xdr:rowOff>
                  </from>
                  <to>
                    <xdr:col>11011</xdr:col>
                    <xdr:colOff>0</xdr:colOff>
                    <xdr:row>983097</xdr:row>
                    <xdr:rowOff>0</xdr:rowOff>
                  </to>
                </anchor>
              </controlPr>
            </control>
          </mc:Choice>
        </mc:AlternateContent>
        <mc:AlternateContent xmlns:mc="http://schemas.openxmlformats.org/markup-compatibility/2006">
          <mc:Choice Requires="x14">
            <control shapeId="61181" r:id="rId709" name="Button 765">
              <controlPr locked="0" defaultSize="0" autoFill="0" autoLine="0" autoPict="0">
                <anchor moveWithCells="1" sizeWithCells="1">
                  <from>
                    <xdr:col>11265</xdr:col>
                    <xdr:colOff>0</xdr:colOff>
                    <xdr:row>56</xdr:row>
                    <xdr:rowOff>0</xdr:rowOff>
                  </from>
                  <to>
                    <xdr:col>11265</xdr:col>
                    <xdr:colOff>0</xdr:colOff>
                    <xdr:row>56</xdr:row>
                    <xdr:rowOff>0</xdr:rowOff>
                  </to>
                </anchor>
              </controlPr>
            </control>
          </mc:Choice>
        </mc:AlternateContent>
        <mc:AlternateContent xmlns:mc="http://schemas.openxmlformats.org/markup-compatibility/2006">
          <mc:Choice Requires="x14">
            <control shapeId="61182" r:id="rId710" name="Button 766">
              <controlPr locked="0" defaultSize="0" autoFill="0" autoLine="0" autoPict="0">
                <anchor moveWithCells="1" sizeWithCells="1">
                  <from>
                    <xdr:col>11267</xdr:col>
                    <xdr:colOff>0</xdr:colOff>
                    <xdr:row>65593</xdr:row>
                    <xdr:rowOff>0</xdr:rowOff>
                  </from>
                  <to>
                    <xdr:col>11267</xdr:col>
                    <xdr:colOff>0</xdr:colOff>
                    <xdr:row>65593</xdr:row>
                    <xdr:rowOff>0</xdr:rowOff>
                  </to>
                </anchor>
              </controlPr>
            </control>
          </mc:Choice>
        </mc:AlternateContent>
        <mc:AlternateContent xmlns:mc="http://schemas.openxmlformats.org/markup-compatibility/2006">
          <mc:Choice Requires="x14">
            <control shapeId="61183" r:id="rId711" name="Button 767">
              <controlPr locked="0" defaultSize="0" autoFill="0" autoLine="0" autoPict="0">
                <anchor moveWithCells="1" sizeWithCells="1">
                  <from>
                    <xdr:col>11267</xdr:col>
                    <xdr:colOff>0</xdr:colOff>
                    <xdr:row>131129</xdr:row>
                    <xdr:rowOff>0</xdr:rowOff>
                  </from>
                  <to>
                    <xdr:col>11267</xdr:col>
                    <xdr:colOff>0</xdr:colOff>
                    <xdr:row>131129</xdr:row>
                    <xdr:rowOff>0</xdr:rowOff>
                  </to>
                </anchor>
              </controlPr>
            </control>
          </mc:Choice>
        </mc:AlternateContent>
        <mc:AlternateContent xmlns:mc="http://schemas.openxmlformats.org/markup-compatibility/2006">
          <mc:Choice Requires="x14">
            <control shapeId="61184" r:id="rId712" name="Button 768">
              <controlPr locked="0" defaultSize="0" autoFill="0" autoLine="0" autoPict="0">
                <anchor moveWithCells="1" sizeWithCells="1">
                  <from>
                    <xdr:col>11267</xdr:col>
                    <xdr:colOff>0</xdr:colOff>
                    <xdr:row>196665</xdr:row>
                    <xdr:rowOff>0</xdr:rowOff>
                  </from>
                  <to>
                    <xdr:col>11267</xdr:col>
                    <xdr:colOff>0</xdr:colOff>
                    <xdr:row>196665</xdr:row>
                    <xdr:rowOff>0</xdr:rowOff>
                  </to>
                </anchor>
              </controlPr>
            </control>
          </mc:Choice>
        </mc:AlternateContent>
        <mc:AlternateContent xmlns:mc="http://schemas.openxmlformats.org/markup-compatibility/2006">
          <mc:Choice Requires="x14">
            <control shapeId="61185" r:id="rId713" name="Button 769">
              <controlPr locked="0" defaultSize="0" autoFill="0" autoLine="0" autoPict="0">
                <anchor moveWithCells="1" sizeWithCells="1">
                  <from>
                    <xdr:col>11267</xdr:col>
                    <xdr:colOff>0</xdr:colOff>
                    <xdr:row>262201</xdr:row>
                    <xdr:rowOff>0</xdr:rowOff>
                  </from>
                  <to>
                    <xdr:col>11267</xdr:col>
                    <xdr:colOff>0</xdr:colOff>
                    <xdr:row>262201</xdr:row>
                    <xdr:rowOff>0</xdr:rowOff>
                  </to>
                </anchor>
              </controlPr>
            </control>
          </mc:Choice>
        </mc:AlternateContent>
        <mc:AlternateContent xmlns:mc="http://schemas.openxmlformats.org/markup-compatibility/2006">
          <mc:Choice Requires="x14">
            <control shapeId="61186" r:id="rId714" name="Button 770">
              <controlPr locked="0" defaultSize="0" autoFill="0" autoLine="0" autoPict="0">
                <anchor moveWithCells="1" sizeWithCells="1">
                  <from>
                    <xdr:col>11267</xdr:col>
                    <xdr:colOff>0</xdr:colOff>
                    <xdr:row>327737</xdr:row>
                    <xdr:rowOff>0</xdr:rowOff>
                  </from>
                  <to>
                    <xdr:col>11267</xdr:col>
                    <xdr:colOff>0</xdr:colOff>
                    <xdr:row>327737</xdr:row>
                    <xdr:rowOff>0</xdr:rowOff>
                  </to>
                </anchor>
              </controlPr>
            </control>
          </mc:Choice>
        </mc:AlternateContent>
        <mc:AlternateContent xmlns:mc="http://schemas.openxmlformats.org/markup-compatibility/2006">
          <mc:Choice Requires="x14">
            <control shapeId="61187" r:id="rId715" name="Button 771">
              <controlPr locked="0" defaultSize="0" autoFill="0" autoLine="0" autoPict="0">
                <anchor moveWithCells="1" sizeWithCells="1">
                  <from>
                    <xdr:col>11267</xdr:col>
                    <xdr:colOff>0</xdr:colOff>
                    <xdr:row>393273</xdr:row>
                    <xdr:rowOff>0</xdr:rowOff>
                  </from>
                  <to>
                    <xdr:col>11267</xdr:col>
                    <xdr:colOff>0</xdr:colOff>
                    <xdr:row>393273</xdr:row>
                    <xdr:rowOff>0</xdr:rowOff>
                  </to>
                </anchor>
              </controlPr>
            </control>
          </mc:Choice>
        </mc:AlternateContent>
        <mc:AlternateContent xmlns:mc="http://schemas.openxmlformats.org/markup-compatibility/2006">
          <mc:Choice Requires="x14">
            <control shapeId="61188" r:id="rId716" name="Button 772">
              <controlPr locked="0" defaultSize="0" autoFill="0" autoLine="0" autoPict="0">
                <anchor moveWithCells="1" sizeWithCells="1">
                  <from>
                    <xdr:col>11267</xdr:col>
                    <xdr:colOff>0</xdr:colOff>
                    <xdr:row>458809</xdr:row>
                    <xdr:rowOff>0</xdr:rowOff>
                  </from>
                  <to>
                    <xdr:col>11267</xdr:col>
                    <xdr:colOff>0</xdr:colOff>
                    <xdr:row>458809</xdr:row>
                    <xdr:rowOff>0</xdr:rowOff>
                  </to>
                </anchor>
              </controlPr>
            </control>
          </mc:Choice>
        </mc:AlternateContent>
        <mc:AlternateContent xmlns:mc="http://schemas.openxmlformats.org/markup-compatibility/2006">
          <mc:Choice Requires="x14">
            <control shapeId="61189" r:id="rId717" name="Button 773">
              <controlPr locked="0" defaultSize="0" autoFill="0" autoLine="0" autoPict="0">
                <anchor moveWithCells="1" sizeWithCells="1">
                  <from>
                    <xdr:col>11267</xdr:col>
                    <xdr:colOff>0</xdr:colOff>
                    <xdr:row>524345</xdr:row>
                    <xdr:rowOff>0</xdr:rowOff>
                  </from>
                  <to>
                    <xdr:col>11267</xdr:col>
                    <xdr:colOff>0</xdr:colOff>
                    <xdr:row>524345</xdr:row>
                    <xdr:rowOff>0</xdr:rowOff>
                  </to>
                </anchor>
              </controlPr>
            </control>
          </mc:Choice>
        </mc:AlternateContent>
        <mc:AlternateContent xmlns:mc="http://schemas.openxmlformats.org/markup-compatibility/2006">
          <mc:Choice Requires="x14">
            <control shapeId="61190" r:id="rId718" name="Button 774">
              <controlPr locked="0" defaultSize="0" autoFill="0" autoLine="0" autoPict="0">
                <anchor moveWithCells="1" sizeWithCells="1">
                  <from>
                    <xdr:col>11267</xdr:col>
                    <xdr:colOff>0</xdr:colOff>
                    <xdr:row>589881</xdr:row>
                    <xdr:rowOff>0</xdr:rowOff>
                  </from>
                  <to>
                    <xdr:col>11267</xdr:col>
                    <xdr:colOff>0</xdr:colOff>
                    <xdr:row>589881</xdr:row>
                    <xdr:rowOff>0</xdr:rowOff>
                  </to>
                </anchor>
              </controlPr>
            </control>
          </mc:Choice>
        </mc:AlternateContent>
        <mc:AlternateContent xmlns:mc="http://schemas.openxmlformats.org/markup-compatibility/2006">
          <mc:Choice Requires="x14">
            <control shapeId="61191" r:id="rId719" name="Button 775">
              <controlPr locked="0" defaultSize="0" autoFill="0" autoLine="0" autoPict="0">
                <anchor moveWithCells="1" sizeWithCells="1">
                  <from>
                    <xdr:col>11267</xdr:col>
                    <xdr:colOff>0</xdr:colOff>
                    <xdr:row>655417</xdr:row>
                    <xdr:rowOff>0</xdr:rowOff>
                  </from>
                  <to>
                    <xdr:col>11267</xdr:col>
                    <xdr:colOff>0</xdr:colOff>
                    <xdr:row>655417</xdr:row>
                    <xdr:rowOff>0</xdr:rowOff>
                  </to>
                </anchor>
              </controlPr>
            </control>
          </mc:Choice>
        </mc:AlternateContent>
        <mc:AlternateContent xmlns:mc="http://schemas.openxmlformats.org/markup-compatibility/2006">
          <mc:Choice Requires="x14">
            <control shapeId="61192" r:id="rId720" name="Button 776">
              <controlPr locked="0" defaultSize="0" autoFill="0" autoLine="0" autoPict="0">
                <anchor moveWithCells="1" sizeWithCells="1">
                  <from>
                    <xdr:col>11267</xdr:col>
                    <xdr:colOff>0</xdr:colOff>
                    <xdr:row>720953</xdr:row>
                    <xdr:rowOff>0</xdr:rowOff>
                  </from>
                  <to>
                    <xdr:col>11267</xdr:col>
                    <xdr:colOff>0</xdr:colOff>
                    <xdr:row>720953</xdr:row>
                    <xdr:rowOff>0</xdr:rowOff>
                  </to>
                </anchor>
              </controlPr>
            </control>
          </mc:Choice>
        </mc:AlternateContent>
        <mc:AlternateContent xmlns:mc="http://schemas.openxmlformats.org/markup-compatibility/2006">
          <mc:Choice Requires="x14">
            <control shapeId="61193" r:id="rId721" name="Button 777">
              <controlPr locked="0" defaultSize="0" autoFill="0" autoLine="0" autoPict="0">
                <anchor moveWithCells="1" sizeWithCells="1">
                  <from>
                    <xdr:col>11267</xdr:col>
                    <xdr:colOff>0</xdr:colOff>
                    <xdr:row>786489</xdr:row>
                    <xdr:rowOff>0</xdr:rowOff>
                  </from>
                  <to>
                    <xdr:col>11267</xdr:col>
                    <xdr:colOff>0</xdr:colOff>
                    <xdr:row>786489</xdr:row>
                    <xdr:rowOff>0</xdr:rowOff>
                  </to>
                </anchor>
              </controlPr>
            </control>
          </mc:Choice>
        </mc:AlternateContent>
        <mc:AlternateContent xmlns:mc="http://schemas.openxmlformats.org/markup-compatibility/2006">
          <mc:Choice Requires="x14">
            <control shapeId="61194" r:id="rId722" name="Button 778">
              <controlPr locked="0" defaultSize="0" autoFill="0" autoLine="0" autoPict="0">
                <anchor moveWithCells="1" sizeWithCells="1">
                  <from>
                    <xdr:col>11267</xdr:col>
                    <xdr:colOff>0</xdr:colOff>
                    <xdr:row>852025</xdr:row>
                    <xdr:rowOff>0</xdr:rowOff>
                  </from>
                  <to>
                    <xdr:col>11267</xdr:col>
                    <xdr:colOff>0</xdr:colOff>
                    <xdr:row>852025</xdr:row>
                    <xdr:rowOff>0</xdr:rowOff>
                  </to>
                </anchor>
              </controlPr>
            </control>
          </mc:Choice>
        </mc:AlternateContent>
        <mc:AlternateContent xmlns:mc="http://schemas.openxmlformats.org/markup-compatibility/2006">
          <mc:Choice Requires="x14">
            <control shapeId="61195" r:id="rId723" name="Button 779">
              <controlPr locked="0" defaultSize="0" autoFill="0" autoLine="0" autoPict="0">
                <anchor moveWithCells="1" sizeWithCells="1">
                  <from>
                    <xdr:col>11267</xdr:col>
                    <xdr:colOff>0</xdr:colOff>
                    <xdr:row>917561</xdr:row>
                    <xdr:rowOff>0</xdr:rowOff>
                  </from>
                  <to>
                    <xdr:col>11267</xdr:col>
                    <xdr:colOff>0</xdr:colOff>
                    <xdr:row>917561</xdr:row>
                    <xdr:rowOff>0</xdr:rowOff>
                  </to>
                </anchor>
              </controlPr>
            </control>
          </mc:Choice>
        </mc:AlternateContent>
        <mc:AlternateContent xmlns:mc="http://schemas.openxmlformats.org/markup-compatibility/2006">
          <mc:Choice Requires="x14">
            <control shapeId="61196" r:id="rId724" name="Button 780">
              <controlPr locked="0" defaultSize="0" autoFill="0" autoLine="0" autoPict="0">
                <anchor moveWithCells="1" sizeWithCells="1">
                  <from>
                    <xdr:col>11267</xdr:col>
                    <xdr:colOff>0</xdr:colOff>
                    <xdr:row>983097</xdr:row>
                    <xdr:rowOff>0</xdr:rowOff>
                  </from>
                  <to>
                    <xdr:col>11267</xdr:col>
                    <xdr:colOff>0</xdr:colOff>
                    <xdr:row>983097</xdr:row>
                    <xdr:rowOff>0</xdr:rowOff>
                  </to>
                </anchor>
              </controlPr>
            </control>
          </mc:Choice>
        </mc:AlternateContent>
        <mc:AlternateContent xmlns:mc="http://schemas.openxmlformats.org/markup-compatibility/2006">
          <mc:Choice Requires="x14">
            <control shapeId="61197" r:id="rId725" name="Button 781">
              <controlPr locked="0" defaultSize="0" autoFill="0" autoLine="0" autoPict="0">
                <anchor moveWithCells="1" sizeWithCells="1">
                  <from>
                    <xdr:col>11521</xdr:col>
                    <xdr:colOff>0</xdr:colOff>
                    <xdr:row>56</xdr:row>
                    <xdr:rowOff>0</xdr:rowOff>
                  </from>
                  <to>
                    <xdr:col>11521</xdr:col>
                    <xdr:colOff>0</xdr:colOff>
                    <xdr:row>56</xdr:row>
                    <xdr:rowOff>0</xdr:rowOff>
                  </to>
                </anchor>
              </controlPr>
            </control>
          </mc:Choice>
        </mc:AlternateContent>
        <mc:AlternateContent xmlns:mc="http://schemas.openxmlformats.org/markup-compatibility/2006">
          <mc:Choice Requires="x14">
            <control shapeId="61198" r:id="rId726" name="Button 782">
              <controlPr locked="0" defaultSize="0" autoFill="0" autoLine="0" autoPict="0">
                <anchor moveWithCells="1" sizeWithCells="1">
                  <from>
                    <xdr:col>11523</xdr:col>
                    <xdr:colOff>0</xdr:colOff>
                    <xdr:row>65593</xdr:row>
                    <xdr:rowOff>0</xdr:rowOff>
                  </from>
                  <to>
                    <xdr:col>11523</xdr:col>
                    <xdr:colOff>0</xdr:colOff>
                    <xdr:row>65593</xdr:row>
                    <xdr:rowOff>0</xdr:rowOff>
                  </to>
                </anchor>
              </controlPr>
            </control>
          </mc:Choice>
        </mc:AlternateContent>
        <mc:AlternateContent xmlns:mc="http://schemas.openxmlformats.org/markup-compatibility/2006">
          <mc:Choice Requires="x14">
            <control shapeId="61199" r:id="rId727" name="Button 783">
              <controlPr locked="0" defaultSize="0" autoFill="0" autoLine="0" autoPict="0">
                <anchor moveWithCells="1" sizeWithCells="1">
                  <from>
                    <xdr:col>11523</xdr:col>
                    <xdr:colOff>0</xdr:colOff>
                    <xdr:row>131129</xdr:row>
                    <xdr:rowOff>0</xdr:rowOff>
                  </from>
                  <to>
                    <xdr:col>11523</xdr:col>
                    <xdr:colOff>0</xdr:colOff>
                    <xdr:row>131129</xdr:row>
                    <xdr:rowOff>0</xdr:rowOff>
                  </to>
                </anchor>
              </controlPr>
            </control>
          </mc:Choice>
        </mc:AlternateContent>
        <mc:AlternateContent xmlns:mc="http://schemas.openxmlformats.org/markup-compatibility/2006">
          <mc:Choice Requires="x14">
            <control shapeId="61200" r:id="rId728" name="Button 784">
              <controlPr locked="0" defaultSize="0" autoFill="0" autoLine="0" autoPict="0">
                <anchor moveWithCells="1" sizeWithCells="1">
                  <from>
                    <xdr:col>11523</xdr:col>
                    <xdr:colOff>0</xdr:colOff>
                    <xdr:row>196665</xdr:row>
                    <xdr:rowOff>0</xdr:rowOff>
                  </from>
                  <to>
                    <xdr:col>11523</xdr:col>
                    <xdr:colOff>0</xdr:colOff>
                    <xdr:row>196665</xdr:row>
                    <xdr:rowOff>0</xdr:rowOff>
                  </to>
                </anchor>
              </controlPr>
            </control>
          </mc:Choice>
        </mc:AlternateContent>
        <mc:AlternateContent xmlns:mc="http://schemas.openxmlformats.org/markup-compatibility/2006">
          <mc:Choice Requires="x14">
            <control shapeId="61201" r:id="rId729" name="Button 785">
              <controlPr locked="0" defaultSize="0" autoFill="0" autoLine="0" autoPict="0">
                <anchor moveWithCells="1" sizeWithCells="1">
                  <from>
                    <xdr:col>11523</xdr:col>
                    <xdr:colOff>0</xdr:colOff>
                    <xdr:row>262201</xdr:row>
                    <xdr:rowOff>0</xdr:rowOff>
                  </from>
                  <to>
                    <xdr:col>11523</xdr:col>
                    <xdr:colOff>0</xdr:colOff>
                    <xdr:row>262201</xdr:row>
                    <xdr:rowOff>0</xdr:rowOff>
                  </to>
                </anchor>
              </controlPr>
            </control>
          </mc:Choice>
        </mc:AlternateContent>
        <mc:AlternateContent xmlns:mc="http://schemas.openxmlformats.org/markup-compatibility/2006">
          <mc:Choice Requires="x14">
            <control shapeId="61202" r:id="rId730" name="Button 786">
              <controlPr locked="0" defaultSize="0" autoFill="0" autoLine="0" autoPict="0">
                <anchor moveWithCells="1" sizeWithCells="1">
                  <from>
                    <xdr:col>11523</xdr:col>
                    <xdr:colOff>0</xdr:colOff>
                    <xdr:row>327737</xdr:row>
                    <xdr:rowOff>0</xdr:rowOff>
                  </from>
                  <to>
                    <xdr:col>11523</xdr:col>
                    <xdr:colOff>0</xdr:colOff>
                    <xdr:row>327737</xdr:row>
                    <xdr:rowOff>0</xdr:rowOff>
                  </to>
                </anchor>
              </controlPr>
            </control>
          </mc:Choice>
        </mc:AlternateContent>
        <mc:AlternateContent xmlns:mc="http://schemas.openxmlformats.org/markup-compatibility/2006">
          <mc:Choice Requires="x14">
            <control shapeId="61203" r:id="rId731" name="Button 787">
              <controlPr locked="0" defaultSize="0" autoFill="0" autoLine="0" autoPict="0">
                <anchor moveWithCells="1" sizeWithCells="1">
                  <from>
                    <xdr:col>11523</xdr:col>
                    <xdr:colOff>0</xdr:colOff>
                    <xdr:row>393273</xdr:row>
                    <xdr:rowOff>0</xdr:rowOff>
                  </from>
                  <to>
                    <xdr:col>11523</xdr:col>
                    <xdr:colOff>0</xdr:colOff>
                    <xdr:row>393273</xdr:row>
                    <xdr:rowOff>0</xdr:rowOff>
                  </to>
                </anchor>
              </controlPr>
            </control>
          </mc:Choice>
        </mc:AlternateContent>
        <mc:AlternateContent xmlns:mc="http://schemas.openxmlformats.org/markup-compatibility/2006">
          <mc:Choice Requires="x14">
            <control shapeId="61204" r:id="rId732" name="Button 788">
              <controlPr locked="0" defaultSize="0" autoFill="0" autoLine="0" autoPict="0">
                <anchor moveWithCells="1" sizeWithCells="1">
                  <from>
                    <xdr:col>11523</xdr:col>
                    <xdr:colOff>0</xdr:colOff>
                    <xdr:row>458809</xdr:row>
                    <xdr:rowOff>0</xdr:rowOff>
                  </from>
                  <to>
                    <xdr:col>11523</xdr:col>
                    <xdr:colOff>0</xdr:colOff>
                    <xdr:row>458809</xdr:row>
                    <xdr:rowOff>0</xdr:rowOff>
                  </to>
                </anchor>
              </controlPr>
            </control>
          </mc:Choice>
        </mc:AlternateContent>
        <mc:AlternateContent xmlns:mc="http://schemas.openxmlformats.org/markup-compatibility/2006">
          <mc:Choice Requires="x14">
            <control shapeId="61205" r:id="rId733" name="Button 789">
              <controlPr locked="0" defaultSize="0" autoFill="0" autoLine="0" autoPict="0">
                <anchor moveWithCells="1" sizeWithCells="1">
                  <from>
                    <xdr:col>11523</xdr:col>
                    <xdr:colOff>0</xdr:colOff>
                    <xdr:row>524345</xdr:row>
                    <xdr:rowOff>0</xdr:rowOff>
                  </from>
                  <to>
                    <xdr:col>11523</xdr:col>
                    <xdr:colOff>0</xdr:colOff>
                    <xdr:row>524345</xdr:row>
                    <xdr:rowOff>0</xdr:rowOff>
                  </to>
                </anchor>
              </controlPr>
            </control>
          </mc:Choice>
        </mc:AlternateContent>
        <mc:AlternateContent xmlns:mc="http://schemas.openxmlformats.org/markup-compatibility/2006">
          <mc:Choice Requires="x14">
            <control shapeId="61206" r:id="rId734" name="Button 790">
              <controlPr locked="0" defaultSize="0" autoFill="0" autoLine="0" autoPict="0">
                <anchor moveWithCells="1" sizeWithCells="1">
                  <from>
                    <xdr:col>11523</xdr:col>
                    <xdr:colOff>0</xdr:colOff>
                    <xdr:row>589881</xdr:row>
                    <xdr:rowOff>0</xdr:rowOff>
                  </from>
                  <to>
                    <xdr:col>11523</xdr:col>
                    <xdr:colOff>0</xdr:colOff>
                    <xdr:row>589881</xdr:row>
                    <xdr:rowOff>0</xdr:rowOff>
                  </to>
                </anchor>
              </controlPr>
            </control>
          </mc:Choice>
        </mc:AlternateContent>
        <mc:AlternateContent xmlns:mc="http://schemas.openxmlformats.org/markup-compatibility/2006">
          <mc:Choice Requires="x14">
            <control shapeId="61207" r:id="rId735" name="Button 791">
              <controlPr locked="0" defaultSize="0" autoFill="0" autoLine="0" autoPict="0">
                <anchor moveWithCells="1" sizeWithCells="1">
                  <from>
                    <xdr:col>11523</xdr:col>
                    <xdr:colOff>0</xdr:colOff>
                    <xdr:row>655417</xdr:row>
                    <xdr:rowOff>0</xdr:rowOff>
                  </from>
                  <to>
                    <xdr:col>11523</xdr:col>
                    <xdr:colOff>0</xdr:colOff>
                    <xdr:row>655417</xdr:row>
                    <xdr:rowOff>0</xdr:rowOff>
                  </to>
                </anchor>
              </controlPr>
            </control>
          </mc:Choice>
        </mc:AlternateContent>
        <mc:AlternateContent xmlns:mc="http://schemas.openxmlformats.org/markup-compatibility/2006">
          <mc:Choice Requires="x14">
            <control shapeId="61208" r:id="rId736" name="Button 792">
              <controlPr locked="0" defaultSize="0" autoFill="0" autoLine="0" autoPict="0">
                <anchor moveWithCells="1" sizeWithCells="1">
                  <from>
                    <xdr:col>11523</xdr:col>
                    <xdr:colOff>0</xdr:colOff>
                    <xdr:row>720953</xdr:row>
                    <xdr:rowOff>0</xdr:rowOff>
                  </from>
                  <to>
                    <xdr:col>11523</xdr:col>
                    <xdr:colOff>0</xdr:colOff>
                    <xdr:row>720953</xdr:row>
                    <xdr:rowOff>0</xdr:rowOff>
                  </to>
                </anchor>
              </controlPr>
            </control>
          </mc:Choice>
        </mc:AlternateContent>
        <mc:AlternateContent xmlns:mc="http://schemas.openxmlformats.org/markup-compatibility/2006">
          <mc:Choice Requires="x14">
            <control shapeId="61209" r:id="rId737" name="Button 793">
              <controlPr locked="0" defaultSize="0" autoFill="0" autoLine="0" autoPict="0">
                <anchor moveWithCells="1" sizeWithCells="1">
                  <from>
                    <xdr:col>11523</xdr:col>
                    <xdr:colOff>0</xdr:colOff>
                    <xdr:row>786489</xdr:row>
                    <xdr:rowOff>0</xdr:rowOff>
                  </from>
                  <to>
                    <xdr:col>11523</xdr:col>
                    <xdr:colOff>0</xdr:colOff>
                    <xdr:row>786489</xdr:row>
                    <xdr:rowOff>0</xdr:rowOff>
                  </to>
                </anchor>
              </controlPr>
            </control>
          </mc:Choice>
        </mc:AlternateContent>
        <mc:AlternateContent xmlns:mc="http://schemas.openxmlformats.org/markup-compatibility/2006">
          <mc:Choice Requires="x14">
            <control shapeId="61210" r:id="rId738" name="Button 794">
              <controlPr locked="0" defaultSize="0" autoFill="0" autoLine="0" autoPict="0">
                <anchor moveWithCells="1" sizeWithCells="1">
                  <from>
                    <xdr:col>11523</xdr:col>
                    <xdr:colOff>0</xdr:colOff>
                    <xdr:row>852025</xdr:row>
                    <xdr:rowOff>0</xdr:rowOff>
                  </from>
                  <to>
                    <xdr:col>11523</xdr:col>
                    <xdr:colOff>0</xdr:colOff>
                    <xdr:row>852025</xdr:row>
                    <xdr:rowOff>0</xdr:rowOff>
                  </to>
                </anchor>
              </controlPr>
            </control>
          </mc:Choice>
        </mc:AlternateContent>
        <mc:AlternateContent xmlns:mc="http://schemas.openxmlformats.org/markup-compatibility/2006">
          <mc:Choice Requires="x14">
            <control shapeId="61211" r:id="rId739" name="Button 795">
              <controlPr locked="0" defaultSize="0" autoFill="0" autoLine="0" autoPict="0">
                <anchor moveWithCells="1" sizeWithCells="1">
                  <from>
                    <xdr:col>11523</xdr:col>
                    <xdr:colOff>0</xdr:colOff>
                    <xdr:row>917561</xdr:row>
                    <xdr:rowOff>0</xdr:rowOff>
                  </from>
                  <to>
                    <xdr:col>11523</xdr:col>
                    <xdr:colOff>0</xdr:colOff>
                    <xdr:row>917561</xdr:row>
                    <xdr:rowOff>0</xdr:rowOff>
                  </to>
                </anchor>
              </controlPr>
            </control>
          </mc:Choice>
        </mc:AlternateContent>
        <mc:AlternateContent xmlns:mc="http://schemas.openxmlformats.org/markup-compatibility/2006">
          <mc:Choice Requires="x14">
            <control shapeId="61212" r:id="rId740" name="Button 796">
              <controlPr locked="0" defaultSize="0" autoFill="0" autoLine="0" autoPict="0">
                <anchor moveWithCells="1" sizeWithCells="1">
                  <from>
                    <xdr:col>11523</xdr:col>
                    <xdr:colOff>0</xdr:colOff>
                    <xdr:row>983097</xdr:row>
                    <xdr:rowOff>0</xdr:rowOff>
                  </from>
                  <to>
                    <xdr:col>11523</xdr:col>
                    <xdr:colOff>0</xdr:colOff>
                    <xdr:row>983097</xdr:row>
                    <xdr:rowOff>0</xdr:rowOff>
                  </to>
                </anchor>
              </controlPr>
            </control>
          </mc:Choice>
        </mc:AlternateContent>
        <mc:AlternateContent xmlns:mc="http://schemas.openxmlformats.org/markup-compatibility/2006">
          <mc:Choice Requires="x14">
            <control shapeId="61213" r:id="rId741" name="Button 797">
              <controlPr locked="0" defaultSize="0" autoFill="0" autoLine="0" autoPict="0">
                <anchor moveWithCells="1" sizeWithCells="1">
                  <from>
                    <xdr:col>11777</xdr:col>
                    <xdr:colOff>0</xdr:colOff>
                    <xdr:row>56</xdr:row>
                    <xdr:rowOff>0</xdr:rowOff>
                  </from>
                  <to>
                    <xdr:col>11777</xdr:col>
                    <xdr:colOff>0</xdr:colOff>
                    <xdr:row>56</xdr:row>
                    <xdr:rowOff>0</xdr:rowOff>
                  </to>
                </anchor>
              </controlPr>
            </control>
          </mc:Choice>
        </mc:AlternateContent>
        <mc:AlternateContent xmlns:mc="http://schemas.openxmlformats.org/markup-compatibility/2006">
          <mc:Choice Requires="x14">
            <control shapeId="61214" r:id="rId742" name="Button 798">
              <controlPr locked="0" defaultSize="0" autoFill="0" autoLine="0" autoPict="0">
                <anchor moveWithCells="1" sizeWithCells="1">
                  <from>
                    <xdr:col>11779</xdr:col>
                    <xdr:colOff>0</xdr:colOff>
                    <xdr:row>65593</xdr:row>
                    <xdr:rowOff>0</xdr:rowOff>
                  </from>
                  <to>
                    <xdr:col>11779</xdr:col>
                    <xdr:colOff>0</xdr:colOff>
                    <xdr:row>65593</xdr:row>
                    <xdr:rowOff>0</xdr:rowOff>
                  </to>
                </anchor>
              </controlPr>
            </control>
          </mc:Choice>
        </mc:AlternateContent>
        <mc:AlternateContent xmlns:mc="http://schemas.openxmlformats.org/markup-compatibility/2006">
          <mc:Choice Requires="x14">
            <control shapeId="61215" r:id="rId743" name="Button 799">
              <controlPr locked="0" defaultSize="0" autoFill="0" autoLine="0" autoPict="0">
                <anchor moveWithCells="1" sizeWithCells="1">
                  <from>
                    <xdr:col>11779</xdr:col>
                    <xdr:colOff>0</xdr:colOff>
                    <xdr:row>131129</xdr:row>
                    <xdr:rowOff>0</xdr:rowOff>
                  </from>
                  <to>
                    <xdr:col>11779</xdr:col>
                    <xdr:colOff>0</xdr:colOff>
                    <xdr:row>131129</xdr:row>
                    <xdr:rowOff>0</xdr:rowOff>
                  </to>
                </anchor>
              </controlPr>
            </control>
          </mc:Choice>
        </mc:AlternateContent>
        <mc:AlternateContent xmlns:mc="http://schemas.openxmlformats.org/markup-compatibility/2006">
          <mc:Choice Requires="x14">
            <control shapeId="61216" r:id="rId744" name="Button 800">
              <controlPr locked="0" defaultSize="0" autoFill="0" autoLine="0" autoPict="0">
                <anchor moveWithCells="1" sizeWithCells="1">
                  <from>
                    <xdr:col>11779</xdr:col>
                    <xdr:colOff>0</xdr:colOff>
                    <xdr:row>196665</xdr:row>
                    <xdr:rowOff>0</xdr:rowOff>
                  </from>
                  <to>
                    <xdr:col>11779</xdr:col>
                    <xdr:colOff>0</xdr:colOff>
                    <xdr:row>196665</xdr:row>
                    <xdr:rowOff>0</xdr:rowOff>
                  </to>
                </anchor>
              </controlPr>
            </control>
          </mc:Choice>
        </mc:AlternateContent>
        <mc:AlternateContent xmlns:mc="http://schemas.openxmlformats.org/markup-compatibility/2006">
          <mc:Choice Requires="x14">
            <control shapeId="61217" r:id="rId745" name="Button 801">
              <controlPr locked="0" defaultSize="0" autoFill="0" autoLine="0" autoPict="0">
                <anchor moveWithCells="1" sizeWithCells="1">
                  <from>
                    <xdr:col>11779</xdr:col>
                    <xdr:colOff>0</xdr:colOff>
                    <xdr:row>262201</xdr:row>
                    <xdr:rowOff>0</xdr:rowOff>
                  </from>
                  <to>
                    <xdr:col>11779</xdr:col>
                    <xdr:colOff>0</xdr:colOff>
                    <xdr:row>262201</xdr:row>
                    <xdr:rowOff>0</xdr:rowOff>
                  </to>
                </anchor>
              </controlPr>
            </control>
          </mc:Choice>
        </mc:AlternateContent>
        <mc:AlternateContent xmlns:mc="http://schemas.openxmlformats.org/markup-compatibility/2006">
          <mc:Choice Requires="x14">
            <control shapeId="61218" r:id="rId746" name="Button 802">
              <controlPr locked="0" defaultSize="0" autoFill="0" autoLine="0" autoPict="0">
                <anchor moveWithCells="1" sizeWithCells="1">
                  <from>
                    <xdr:col>11779</xdr:col>
                    <xdr:colOff>0</xdr:colOff>
                    <xdr:row>327737</xdr:row>
                    <xdr:rowOff>0</xdr:rowOff>
                  </from>
                  <to>
                    <xdr:col>11779</xdr:col>
                    <xdr:colOff>0</xdr:colOff>
                    <xdr:row>327737</xdr:row>
                    <xdr:rowOff>0</xdr:rowOff>
                  </to>
                </anchor>
              </controlPr>
            </control>
          </mc:Choice>
        </mc:AlternateContent>
        <mc:AlternateContent xmlns:mc="http://schemas.openxmlformats.org/markup-compatibility/2006">
          <mc:Choice Requires="x14">
            <control shapeId="61219" r:id="rId747" name="Button 803">
              <controlPr locked="0" defaultSize="0" autoFill="0" autoLine="0" autoPict="0">
                <anchor moveWithCells="1" sizeWithCells="1">
                  <from>
                    <xdr:col>11779</xdr:col>
                    <xdr:colOff>0</xdr:colOff>
                    <xdr:row>393273</xdr:row>
                    <xdr:rowOff>0</xdr:rowOff>
                  </from>
                  <to>
                    <xdr:col>11779</xdr:col>
                    <xdr:colOff>0</xdr:colOff>
                    <xdr:row>393273</xdr:row>
                    <xdr:rowOff>0</xdr:rowOff>
                  </to>
                </anchor>
              </controlPr>
            </control>
          </mc:Choice>
        </mc:AlternateContent>
        <mc:AlternateContent xmlns:mc="http://schemas.openxmlformats.org/markup-compatibility/2006">
          <mc:Choice Requires="x14">
            <control shapeId="61220" r:id="rId748" name="Button 804">
              <controlPr locked="0" defaultSize="0" autoFill="0" autoLine="0" autoPict="0">
                <anchor moveWithCells="1" sizeWithCells="1">
                  <from>
                    <xdr:col>11779</xdr:col>
                    <xdr:colOff>0</xdr:colOff>
                    <xdr:row>458809</xdr:row>
                    <xdr:rowOff>0</xdr:rowOff>
                  </from>
                  <to>
                    <xdr:col>11779</xdr:col>
                    <xdr:colOff>0</xdr:colOff>
                    <xdr:row>458809</xdr:row>
                    <xdr:rowOff>0</xdr:rowOff>
                  </to>
                </anchor>
              </controlPr>
            </control>
          </mc:Choice>
        </mc:AlternateContent>
        <mc:AlternateContent xmlns:mc="http://schemas.openxmlformats.org/markup-compatibility/2006">
          <mc:Choice Requires="x14">
            <control shapeId="61221" r:id="rId749" name="Button 805">
              <controlPr locked="0" defaultSize="0" autoFill="0" autoLine="0" autoPict="0">
                <anchor moveWithCells="1" sizeWithCells="1">
                  <from>
                    <xdr:col>11779</xdr:col>
                    <xdr:colOff>0</xdr:colOff>
                    <xdr:row>524345</xdr:row>
                    <xdr:rowOff>0</xdr:rowOff>
                  </from>
                  <to>
                    <xdr:col>11779</xdr:col>
                    <xdr:colOff>0</xdr:colOff>
                    <xdr:row>524345</xdr:row>
                    <xdr:rowOff>0</xdr:rowOff>
                  </to>
                </anchor>
              </controlPr>
            </control>
          </mc:Choice>
        </mc:AlternateContent>
        <mc:AlternateContent xmlns:mc="http://schemas.openxmlformats.org/markup-compatibility/2006">
          <mc:Choice Requires="x14">
            <control shapeId="61222" r:id="rId750" name="Button 806">
              <controlPr locked="0" defaultSize="0" autoFill="0" autoLine="0" autoPict="0">
                <anchor moveWithCells="1" sizeWithCells="1">
                  <from>
                    <xdr:col>11779</xdr:col>
                    <xdr:colOff>0</xdr:colOff>
                    <xdr:row>589881</xdr:row>
                    <xdr:rowOff>0</xdr:rowOff>
                  </from>
                  <to>
                    <xdr:col>11779</xdr:col>
                    <xdr:colOff>0</xdr:colOff>
                    <xdr:row>589881</xdr:row>
                    <xdr:rowOff>0</xdr:rowOff>
                  </to>
                </anchor>
              </controlPr>
            </control>
          </mc:Choice>
        </mc:AlternateContent>
        <mc:AlternateContent xmlns:mc="http://schemas.openxmlformats.org/markup-compatibility/2006">
          <mc:Choice Requires="x14">
            <control shapeId="61223" r:id="rId751" name="Button 807">
              <controlPr locked="0" defaultSize="0" autoFill="0" autoLine="0" autoPict="0">
                <anchor moveWithCells="1" sizeWithCells="1">
                  <from>
                    <xdr:col>11779</xdr:col>
                    <xdr:colOff>0</xdr:colOff>
                    <xdr:row>655417</xdr:row>
                    <xdr:rowOff>0</xdr:rowOff>
                  </from>
                  <to>
                    <xdr:col>11779</xdr:col>
                    <xdr:colOff>0</xdr:colOff>
                    <xdr:row>655417</xdr:row>
                    <xdr:rowOff>0</xdr:rowOff>
                  </to>
                </anchor>
              </controlPr>
            </control>
          </mc:Choice>
        </mc:AlternateContent>
        <mc:AlternateContent xmlns:mc="http://schemas.openxmlformats.org/markup-compatibility/2006">
          <mc:Choice Requires="x14">
            <control shapeId="61224" r:id="rId752" name="Button 808">
              <controlPr locked="0" defaultSize="0" autoFill="0" autoLine="0" autoPict="0">
                <anchor moveWithCells="1" sizeWithCells="1">
                  <from>
                    <xdr:col>11779</xdr:col>
                    <xdr:colOff>0</xdr:colOff>
                    <xdr:row>720953</xdr:row>
                    <xdr:rowOff>0</xdr:rowOff>
                  </from>
                  <to>
                    <xdr:col>11779</xdr:col>
                    <xdr:colOff>0</xdr:colOff>
                    <xdr:row>720953</xdr:row>
                    <xdr:rowOff>0</xdr:rowOff>
                  </to>
                </anchor>
              </controlPr>
            </control>
          </mc:Choice>
        </mc:AlternateContent>
        <mc:AlternateContent xmlns:mc="http://schemas.openxmlformats.org/markup-compatibility/2006">
          <mc:Choice Requires="x14">
            <control shapeId="61225" r:id="rId753" name="Button 809">
              <controlPr locked="0" defaultSize="0" autoFill="0" autoLine="0" autoPict="0">
                <anchor moveWithCells="1" sizeWithCells="1">
                  <from>
                    <xdr:col>11779</xdr:col>
                    <xdr:colOff>0</xdr:colOff>
                    <xdr:row>786489</xdr:row>
                    <xdr:rowOff>0</xdr:rowOff>
                  </from>
                  <to>
                    <xdr:col>11779</xdr:col>
                    <xdr:colOff>0</xdr:colOff>
                    <xdr:row>786489</xdr:row>
                    <xdr:rowOff>0</xdr:rowOff>
                  </to>
                </anchor>
              </controlPr>
            </control>
          </mc:Choice>
        </mc:AlternateContent>
        <mc:AlternateContent xmlns:mc="http://schemas.openxmlformats.org/markup-compatibility/2006">
          <mc:Choice Requires="x14">
            <control shapeId="61226" r:id="rId754" name="Button 810">
              <controlPr locked="0" defaultSize="0" autoFill="0" autoLine="0" autoPict="0">
                <anchor moveWithCells="1" sizeWithCells="1">
                  <from>
                    <xdr:col>11779</xdr:col>
                    <xdr:colOff>0</xdr:colOff>
                    <xdr:row>852025</xdr:row>
                    <xdr:rowOff>0</xdr:rowOff>
                  </from>
                  <to>
                    <xdr:col>11779</xdr:col>
                    <xdr:colOff>0</xdr:colOff>
                    <xdr:row>852025</xdr:row>
                    <xdr:rowOff>0</xdr:rowOff>
                  </to>
                </anchor>
              </controlPr>
            </control>
          </mc:Choice>
        </mc:AlternateContent>
        <mc:AlternateContent xmlns:mc="http://schemas.openxmlformats.org/markup-compatibility/2006">
          <mc:Choice Requires="x14">
            <control shapeId="61227" r:id="rId755" name="Button 811">
              <controlPr locked="0" defaultSize="0" autoFill="0" autoLine="0" autoPict="0">
                <anchor moveWithCells="1" sizeWithCells="1">
                  <from>
                    <xdr:col>11779</xdr:col>
                    <xdr:colOff>0</xdr:colOff>
                    <xdr:row>917561</xdr:row>
                    <xdr:rowOff>0</xdr:rowOff>
                  </from>
                  <to>
                    <xdr:col>11779</xdr:col>
                    <xdr:colOff>0</xdr:colOff>
                    <xdr:row>917561</xdr:row>
                    <xdr:rowOff>0</xdr:rowOff>
                  </to>
                </anchor>
              </controlPr>
            </control>
          </mc:Choice>
        </mc:AlternateContent>
        <mc:AlternateContent xmlns:mc="http://schemas.openxmlformats.org/markup-compatibility/2006">
          <mc:Choice Requires="x14">
            <control shapeId="61228" r:id="rId756" name="Button 812">
              <controlPr locked="0" defaultSize="0" autoFill="0" autoLine="0" autoPict="0">
                <anchor moveWithCells="1" sizeWithCells="1">
                  <from>
                    <xdr:col>11779</xdr:col>
                    <xdr:colOff>0</xdr:colOff>
                    <xdr:row>983097</xdr:row>
                    <xdr:rowOff>0</xdr:rowOff>
                  </from>
                  <to>
                    <xdr:col>11779</xdr:col>
                    <xdr:colOff>0</xdr:colOff>
                    <xdr:row>983097</xdr:row>
                    <xdr:rowOff>0</xdr:rowOff>
                  </to>
                </anchor>
              </controlPr>
            </control>
          </mc:Choice>
        </mc:AlternateContent>
        <mc:AlternateContent xmlns:mc="http://schemas.openxmlformats.org/markup-compatibility/2006">
          <mc:Choice Requires="x14">
            <control shapeId="61229" r:id="rId757" name="Button 813">
              <controlPr locked="0" defaultSize="0" autoFill="0" autoLine="0" autoPict="0">
                <anchor moveWithCells="1" sizeWithCells="1">
                  <from>
                    <xdr:col>12033</xdr:col>
                    <xdr:colOff>0</xdr:colOff>
                    <xdr:row>56</xdr:row>
                    <xdr:rowOff>0</xdr:rowOff>
                  </from>
                  <to>
                    <xdr:col>12033</xdr:col>
                    <xdr:colOff>0</xdr:colOff>
                    <xdr:row>56</xdr:row>
                    <xdr:rowOff>0</xdr:rowOff>
                  </to>
                </anchor>
              </controlPr>
            </control>
          </mc:Choice>
        </mc:AlternateContent>
        <mc:AlternateContent xmlns:mc="http://schemas.openxmlformats.org/markup-compatibility/2006">
          <mc:Choice Requires="x14">
            <control shapeId="61230" r:id="rId758" name="Button 814">
              <controlPr locked="0" defaultSize="0" autoFill="0" autoLine="0" autoPict="0">
                <anchor moveWithCells="1" sizeWithCells="1">
                  <from>
                    <xdr:col>12035</xdr:col>
                    <xdr:colOff>0</xdr:colOff>
                    <xdr:row>65593</xdr:row>
                    <xdr:rowOff>0</xdr:rowOff>
                  </from>
                  <to>
                    <xdr:col>12035</xdr:col>
                    <xdr:colOff>0</xdr:colOff>
                    <xdr:row>65593</xdr:row>
                    <xdr:rowOff>0</xdr:rowOff>
                  </to>
                </anchor>
              </controlPr>
            </control>
          </mc:Choice>
        </mc:AlternateContent>
        <mc:AlternateContent xmlns:mc="http://schemas.openxmlformats.org/markup-compatibility/2006">
          <mc:Choice Requires="x14">
            <control shapeId="61231" r:id="rId759" name="Button 815">
              <controlPr locked="0" defaultSize="0" autoFill="0" autoLine="0" autoPict="0">
                <anchor moveWithCells="1" sizeWithCells="1">
                  <from>
                    <xdr:col>12035</xdr:col>
                    <xdr:colOff>0</xdr:colOff>
                    <xdr:row>131129</xdr:row>
                    <xdr:rowOff>0</xdr:rowOff>
                  </from>
                  <to>
                    <xdr:col>12035</xdr:col>
                    <xdr:colOff>0</xdr:colOff>
                    <xdr:row>131129</xdr:row>
                    <xdr:rowOff>0</xdr:rowOff>
                  </to>
                </anchor>
              </controlPr>
            </control>
          </mc:Choice>
        </mc:AlternateContent>
        <mc:AlternateContent xmlns:mc="http://schemas.openxmlformats.org/markup-compatibility/2006">
          <mc:Choice Requires="x14">
            <control shapeId="61232" r:id="rId760" name="Button 816">
              <controlPr locked="0" defaultSize="0" autoFill="0" autoLine="0" autoPict="0">
                <anchor moveWithCells="1" sizeWithCells="1">
                  <from>
                    <xdr:col>12035</xdr:col>
                    <xdr:colOff>0</xdr:colOff>
                    <xdr:row>196665</xdr:row>
                    <xdr:rowOff>0</xdr:rowOff>
                  </from>
                  <to>
                    <xdr:col>12035</xdr:col>
                    <xdr:colOff>0</xdr:colOff>
                    <xdr:row>196665</xdr:row>
                    <xdr:rowOff>0</xdr:rowOff>
                  </to>
                </anchor>
              </controlPr>
            </control>
          </mc:Choice>
        </mc:AlternateContent>
        <mc:AlternateContent xmlns:mc="http://schemas.openxmlformats.org/markup-compatibility/2006">
          <mc:Choice Requires="x14">
            <control shapeId="61233" r:id="rId761" name="Button 817">
              <controlPr locked="0" defaultSize="0" autoFill="0" autoLine="0" autoPict="0">
                <anchor moveWithCells="1" sizeWithCells="1">
                  <from>
                    <xdr:col>12035</xdr:col>
                    <xdr:colOff>0</xdr:colOff>
                    <xdr:row>262201</xdr:row>
                    <xdr:rowOff>0</xdr:rowOff>
                  </from>
                  <to>
                    <xdr:col>12035</xdr:col>
                    <xdr:colOff>0</xdr:colOff>
                    <xdr:row>262201</xdr:row>
                    <xdr:rowOff>0</xdr:rowOff>
                  </to>
                </anchor>
              </controlPr>
            </control>
          </mc:Choice>
        </mc:AlternateContent>
        <mc:AlternateContent xmlns:mc="http://schemas.openxmlformats.org/markup-compatibility/2006">
          <mc:Choice Requires="x14">
            <control shapeId="61234" r:id="rId762" name="Button 818">
              <controlPr locked="0" defaultSize="0" autoFill="0" autoLine="0" autoPict="0">
                <anchor moveWithCells="1" sizeWithCells="1">
                  <from>
                    <xdr:col>12035</xdr:col>
                    <xdr:colOff>0</xdr:colOff>
                    <xdr:row>327737</xdr:row>
                    <xdr:rowOff>0</xdr:rowOff>
                  </from>
                  <to>
                    <xdr:col>12035</xdr:col>
                    <xdr:colOff>0</xdr:colOff>
                    <xdr:row>327737</xdr:row>
                    <xdr:rowOff>0</xdr:rowOff>
                  </to>
                </anchor>
              </controlPr>
            </control>
          </mc:Choice>
        </mc:AlternateContent>
        <mc:AlternateContent xmlns:mc="http://schemas.openxmlformats.org/markup-compatibility/2006">
          <mc:Choice Requires="x14">
            <control shapeId="61235" r:id="rId763" name="Button 819">
              <controlPr locked="0" defaultSize="0" autoFill="0" autoLine="0" autoPict="0">
                <anchor moveWithCells="1" sizeWithCells="1">
                  <from>
                    <xdr:col>12035</xdr:col>
                    <xdr:colOff>0</xdr:colOff>
                    <xdr:row>393273</xdr:row>
                    <xdr:rowOff>0</xdr:rowOff>
                  </from>
                  <to>
                    <xdr:col>12035</xdr:col>
                    <xdr:colOff>0</xdr:colOff>
                    <xdr:row>393273</xdr:row>
                    <xdr:rowOff>0</xdr:rowOff>
                  </to>
                </anchor>
              </controlPr>
            </control>
          </mc:Choice>
        </mc:AlternateContent>
        <mc:AlternateContent xmlns:mc="http://schemas.openxmlformats.org/markup-compatibility/2006">
          <mc:Choice Requires="x14">
            <control shapeId="61236" r:id="rId764" name="Button 820">
              <controlPr locked="0" defaultSize="0" autoFill="0" autoLine="0" autoPict="0">
                <anchor moveWithCells="1" sizeWithCells="1">
                  <from>
                    <xdr:col>12035</xdr:col>
                    <xdr:colOff>0</xdr:colOff>
                    <xdr:row>458809</xdr:row>
                    <xdr:rowOff>0</xdr:rowOff>
                  </from>
                  <to>
                    <xdr:col>12035</xdr:col>
                    <xdr:colOff>0</xdr:colOff>
                    <xdr:row>458809</xdr:row>
                    <xdr:rowOff>0</xdr:rowOff>
                  </to>
                </anchor>
              </controlPr>
            </control>
          </mc:Choice>
        </mc:AlternateContent>
        <mc:AlternateContent xmlns:mc="http://schemas.openxmlformats.org/markup-compatibility/2006">
          <mc:Choice Requires="x14">
            <control shapeId="61237" r:id="rId765" name="Button 821">
              <controlPr locked="0" defaultSize="0" autoFill="0" autoLine="0" autoPict="0">
                <anchor moveWithCells="1" sizeWithCells="1">
                  <from>
                    <xdr:col>12035</xdr:col>
                    <xdr:colOff>0</xdr:colOff>
                    <xdr:row>524345</xdr:row>
                    <xdr:rowOff>0</xdr:rowOff>
                  </from>
                  <to>
                    <xdr:col>12035</xdr:col>
                    <xdr:colOff>0</xdr:colOff>
                    <xdr:row>524345</xdr:row>
                    <xdr:rowOff>0</xdr:rowOff>
                  </to>
                </anchor>
              </controlPr>
            </control>
          </mc:Choice>
        </mc:AlternateContent>
        <mc:AlternateContent xmlns:mc="http://schemas.openxmlformats.org/markup-compatibility/2006">
          <mc:Choice Requires="x14">
            <control shapeId="61238" r:id="rId766" name="Button 822">
              <controlPr locked="0" defaultSize="0" autoFill="0" autoLine="0" autoPict="0">
                <anchor moveWithCells="1" sizeWithCells="1">
                  <from>
                    <xdr:col>12035</xdr:col>
                    <xdr:colOff>0</xdr:colOff>
                    <xdr:row>589881</xdr:row>
                    <xdr:rowOff>0</xdr:rowOff>
                  </from>
                  <to>
                    <xdr:col>12035</xdr:col>
                    <xdr:colOff>0</xdr:colOff>
                    <xdr:row>589881</xdr:row>
                    <xdr:rowOff>0</xdr:rowOff>
                  </to>
                </anchor>
              </controlPr>
            </control>
          </mc:Choice>
        </mc:AlternateContent>
        <mc:AlternateContent xmlns:mc="http://schemas.openxmlformats.org/markup-compatibility/2006">
          <mc:Choice Requires="x14">
            <control shapeId="61239" r:id="rId767" name="Button 823">
              <controlPr locked="0" defaultSize="0" autoFill="0" autoLine="0" autoPict="0">
                <anchor moveWithCells="1" sizeWithCells="1">
                  <from>
                    <xdr:col>12035</xdr:col>
                    <xdr:colOff>0</xdr:colOff>
                    <xdr:row>655417</xdr:row>
                    <xdr:rowOff>0</xdr:rowOff>
                  </from>
                  <to>
                    <xdr:col>12035</xdr:col>
                    <xdr:colOff>0</xdr:colOff>
                    <xdr:row>655417</xdr:row>
                    <xdr:rowOff>0</xdr:rowOff>
                  </to>
                </anchor>
              </controlPr>
            </control>
          </mc:Choice>
        </mc:AlternateContent>
        <mc:AlternateContent xmlns:mc="http://schemas.openxmlformats.org/markup-compatibility/2006">
          <mc:Choice Requires="x14">
            <control shapeId="61240" r:id="rId768" name="Button 824">
              <controlPr locked="0" defaultSize="0" autoFill="0" autoLine="0" autoPict="0">
                <anchor moveWithCells="1" sizeWithCells="1">
                  <from>
                    <xdr:col>12035</xdr:col>
                    <xdr:colOff>0</xdr:colOff>
                    <xdr:row>720953</xdr:row>
                    <xdr:rowOff>0</xdr:rowOff>
                  </from>
                  <to>
                    <xdr:col>12035</xdr:col>
                    <xdr:colOff>0</xdr:colOff>
                    <xdr:row>720953</xdr:row>
                    <xdr:rowOff>0</xdr:rowOff>
                  </to>
                </anchor>
              </controlPr>
            </control>
          </mc:Choice>
        </mc:AlternateContent>
        <mc:AlternateContent xmlns:mc="http://schemas.openxmlformats.org/markup-compatibility/2006">
          <mc:Choice Requires="x14">
            <control shapeId="61241" r:id="rId769" name="Button 825">
              <controlPr locked="0" defaultSize="0" autoFill="0" autoLine="0" autoPict="0">
                <anchor moveWithCells="1" sizeWithCells="1">
                  <from>
                    <xdr:col>12035</xdr:col>
                    <xdr:colOff>0</xdr:colOff>
                    <xdr:row>786489</xdr:row>
                    <xdr:rowOff>0</xdr:rowOff>
                  </from>
                  <to>
                    <xdr:col>12035</xdr:col>
                    <xdr:colOff>0</xdr:colOff>
                    <xdr:row>786489</xdr:row>
                    <xdr:rowOff>0</xdr:rowOff>
                  </to>
                </anchor>
              </controlPr>
            </control>
          </mc:Choice>
        </mc:AlternateContent>
        <mc:AlternateContent xmlns:mc="http://schemas.openxmlformats.org/markup-compatibility/2006">
          <mc:Choice Requires="x14">
            <control shapeId="61242" r:id="rId770" name="Button 826">
              <controlPr locked="0" defaultSize="0" autoFill="0" autoLine="0" autoPict="0">
                <anchor moveWithCells="1" sizeWithCells="1">
                  <from>
                    <xdr:col>12035</xdr:col>
                    <xdr:colOff>0</xdr:colOff>
                    <xdr:row>852025</xdr:row>
                    <xdr:rowOff>0</xdr:rowOff>
                  </from>
                  <to>
                    <xdr:col>12035</xdr:col>
                    <xdr:colOff>0</xdr:colOff>
                    <xdr:row>852025</xdr:row>
                    <xdr:rowOff>0</xdr:rowOff>
                  </to>
                </anchor>
              </controlPr>
            </control>
          </mc:Choice>
        </mc:AlternateContent>
        <mc:AlternateContent xmlns:mc="http://schemas.openxmlformats.org/markup-compatibility/2006">
          <mc:Choice Requires="x14">
            <control shapeId="61243" r:id="rId771" name="Button 827">
              <controlPr locked="0" defaultSize="0" autoFill="0" autoLine="0" autoPict="0">
                <anchor moveWithCells="1" sizeWithCells="1">
                  <from>
                    <xdr:col>12035</xdr:col>
                    <xdr:colOff>0</xdr:colOff>
                    <xdr:row>917561</xdr:row>
                    <xdr:rowOff>0</xdr:rowOff>
                  </from>
                  <to>
                    <xdr:col>12035</xdr:col>
                    <xdr:colOff>0</xdr:colOff>
                    <xdr:row>917561</xdr:row>
                    <xdr:rowOff>0</xdr:rowOff>
                  </to>
                </anchor>
              </controlPr>
            </control>
          </mc:Choice>
        </mc:AlternateContent>
        <mc:AlternateContent xmlns:mc="http://schemas.openxmlformats.org/markup-compatibility/2006">
          <mc:Choice Requires="x14">
            <control shapeId="61244" r:id="rId772" name="Button 828">
              <controlPr locked="0" defaultSize="0" autoFill="0" autoLine="0" autoPict="0">
                <anchor moveWithCells="1" sizeWithCells="1">
                  <from>
                    <xdr:col>12035</xdr:col>
                    <xdr:colOff>0</xdr:colOff>
                    <xdr:row>983097</xdr:row>
                    <xdr:rowOff>0</xdr:rowOff>
                  </from>
                  <to>
                    <xdr:col>12035</xdr:col>
                    <xdr:colOff>0</xdr:colOff>
                    <xdr:row>983097</xdr:row>
                    <xdr:rowOff>0</xdr:rowOff>
                  </to>
                </anchor>
              </controlPr>
            </control>
          </mc:Choice>
        </mc:AlternateContent>
        <mc:AlternateContent xmlns:mc="http://schemas.openxmlformats.org/markup-compatibility/2006">
          <mc:Choice Requires="x14">
            <control shapeId="61245" r:id="rId773" name="Button 829">
              <controlPr locked="0" defaultSize="0" autoFill="0" autoLine="0" autoPict="0">
                <anchor moveWithCells="1" sizeWithCells="1">
                  <from>
                    <xdr:col>12289</xdr:col>
                    <xdr:colOff>0</xdr:colOff>
                    <xdr:row>56</xdr:row>
                    <xdr:rowOff>0</xdr:rowOff>
                  </from>
                  <to>
                    <xdr:col>12289</xdr:col>
                    <xdr:colOff>0</xdr:colOff>
                    <xdr:row>56</xdr:row>
                    <xdr:rowOff>0</xdr:rowOff>
                  </to>
                </anchor>
              </controlPr>
            </control>
          </mc:Choice>
        </mc:AlternateContent>
        <mc:AlternateContent xmlns:mc="http://schemas.openxmlformats.org/markup-compatibility/2006">
          <mc:Choice Requires="x14">
            <control shapeId="61246" r:id="rId774" name="Button 830">
              <controlPr locked="0" defaultSize="0" autoFill="0" autoLine="0" autoPict="0">
                <anchor moveWithCells="1" sizeWithCells="1">
                  <from>
                    <xdr:col>12291</xdr:col>
                    <xdr:colOff>0</xdr:colOff>
                    <xdr:row>65593</xdr:row>
                    <xdr:rowOff>0</xdr:rowOff>
                  </from>
                  <to>
                    <xdr:col>12291</xdr:col>
                    <xdr:colOff>0</xdr:colOff>
                    <xdr:row>65593</xdr:row>
                    <xdr:rowOff>0</xdr:rowOff>
                  </to>
                </anchor>
              </controlPr>
            </control>
          </mc:Choice>
        </mc:AlternateContent>
        <mc:AlternateContent xmlns:mc="http://schemas.openxmlformats.org/markup-compatibility/2006">
          <mc:Choice Requires="x14">
            <control shapeId="61247" r:id="rId775" name="Button 831">
              <controlPr locked="0" defaultSize="0" autoFill="0" autoLine="0" autoPict="0">
                <anchor moveWithCells="1" sizeWithCells="1">
                  <from>
                    <xdr:col>12291</xdr:col>
                    <xdr:colOff>0</xdr:colOff>
                    <xdr:row>131129</xdr:row>
                    <xdr:rowOff>0</xdr:rowOff>
                  </from>
                  <to>
                    <xdr:col>12291</xdr:col>
                    <xdr:colOff>0</xdr:colOff>
                    <xdr:row>131129</xdr:row>
                    <xdr:rowOff>0</xdr:rowOff>
                  </to>
                </anchor>
              </controlPr>
            </control>
          </mc:Choice>
        </mc:AlternateContent>
        <mc:AlternateContent xmlns:mc="http://schemas.openxmlformats.org/markup-compatibility/2006">
          <mc:Choice Requires="x14">
            <control shapeId="61248" r:id="rId776" name="Button 832">
              <controlPr locked="0" defaultSize="0" autoFill="0" autoLine="0" autoPict="0">
                <anchor moveWithCells="1" sizeWithCells="1">
                  <from>
                    <xdr:col>12291</xdr:col>
                    <xdr:colOff>0</xdr:colOff>
                    <xdr:row>196665</xdr:row>
                    <xdr:rowOff>0</xdr:rowOff>
                  </from>
                  <to>
                    <xdr:col>12291</xdr:col>
                    <xdr:colOff>0</xdr:colOff>
                    <xdr:row>196665</xdr:row>
                    <xdr:rowOff>0</xdr:rowOff>
                  </to>
                </anchor>
              </controlPr>
            </control>
          </mc:Choice>
        </mc:AlternateContent>
        <mc:AlternateContent xmlns:mc="http://schemas.openxmlformats.org/markup-compatibility/2006">
          <mc:Choice Requires="x14">
            <control shapeId="61249" r:id="rId777" name="Button 833">
              <controlPr locked="0" defaultSize="0" autoFill="0" autoLine="0" autoPict="0">
                <anchor moveWithCells="1" sizeWithCells="1">
                  <from>
                    <xdr:col>12291</xdr:col>
                    <xdr:colOff>0</xdr:colOff>
                    <xdr:row>262201</xdr:row>
                    <xdr:rowOff>0</xdr:rowOff>
                  </from>
                  <to>
                    <xdr:col>12291</xdr:col>
                    <xdr:colOff>0</xdr:colOff>
                    <xdr:row>262201</xdr:row>
                    <xdr:rowOff>0</xdr:rowOff>
                  </to>
                </anchor>
              </controlPr>
            </control>
          </mc:Choice>
        </mc:AlternateContent>
        <mc:AlternateContent xmlns:mc="http://schemas.openxmlformats.org/markup-compatibility/2006">
          <mc:Choice Requires="x14">
            <control shapeId="61250" r:id="rId778" name="Button 834">
              <controlPr locked="0" defaultSize="0" autoFill="0" autoLine="0" autoPict="0">
                <anchor moveWithCells="1" sizeWithCells="1">
                  <from>
                    <xdr:col>12291</xdr:col>
                    <xdr:colOff>0</xdr:colOff>
                    <xdr:row>327737</xdr:row>
                    <xdr:rowOff>0</xdr:rowOff>
                  </from>
                  <to>
                    <xdr:col>12291</xdr:col>
                    <xdr:colOff>0</xdr:colOff>
                    <xdr:row>327737</xdr:row>
                    <xdr:rowOff>0</xdr:rowOff>
                  </to>
                </anchor>
              </controlPr>
            </control>
          </mc:Choice>
        </mc:AlternateContent>
        <mc:AlternateContent xmlns:mc="http://schemas.openxmlformats.org/markup-compatibility/2006">
          <mc:Choice Requires="x14">
            <control shapeId="61251" r:id="rId779" name="Button 835">
              <controlPr locked="0" defaultSize="0" autoFill="0" autoLine="0" autoPict="0">
                <anchor moveWithCells="1" sizeWithCells="1">
                  <from>
                    <xdr:col>12291</xdr:col>
                    <xdr:colOff>0</xdr:colOff>
                    <xdr:row>393273</xdr:row>
                    <xdr:rowOff>0</xdr:rowOff>
                  </from>
                  <to>
                    <xdr:col>12291</xdr:col>
                    <xdr:colOff>0</xdr:colOff>
                    <xdr:row>393273</xdr:row>
                    <xdr:rowOff>0</xdr:rowOff>
                  </to>
                </anchor>
              </controlPr>
            </control>
          </mc:Choice>
        </mc:AlternateContent>
        <mc:AlternateContent xmlns:mc="http://schemas.openxmlformats.org/markup-compatibility/2006">
          <mc:Choice Requires="x14">
            <control shapeId="61252" r:id="rId780" name="Button 836">
              <controlPr locked="0" defaultSize="0" autoFill="0" autoLine="0" autoPict="0">
                <anchor moveWithCells="1" sizeWithCells="1">
                  <from>
                    <xdr:col>12291</xdr:col>
                    <xdr:colOff>0</xdr:colOff>
                    <xdr:row>458809</xdr:row>
                    <xdr:rowOff>0</xdr:rowOff>
                  </from>
                  <to>
                    <xdr:col>12291</xdr:col>
                    <xdr:colOff>0</xdr:colOff>
                    <xdr:row>458809</xdr:row>
                    <xdr:rowOff>0</xdr:rowOff>
                  </to>
                </anchor>
              </controlPr>
            </control>
          </mc:Choice>
        </mc:AlternateContent>
        <mc:AlternateContent xmlns:mc="http://schemas.openxmlformats.org/markup-compatibility/2006">
          <mc:Choice Requires="x14">
            <control shapeId="61253" r:id="rId781" name="Button 837">
              <controlPr locked="0" defaultSize="0" autoFill="0" autoLine="0" autoPict="0">
                <anchor moveWithCells="1" sizeWithCells="1">
                  <from>
                    <xdr:col>12291</xdr:col>
                    <xdr:colOff>0</xdr:colOff>
                    <xdr:row>524345</xdr:row>
                    <xdr:rowOff>0</xdr:rowOff>
                  </from>
                  <to>
                    <xdr:col>12291</xdr:col>
                    <xdr:colOff>0</xdr:colOff>
                    <xdr:row>524345</xdr:row>
                    <xdr:rowOff>0</xdr:rowOff>
                  </to>
                </anchor>
              </controlPr>
            </control>
          </mc:Choice>
        </mc:AlternateContent>
        <mc:AlternateContent xmlns:mc="http://schemas.openxmlformats.org/markup-compatibility/2006">
          <mc:Choice Requires="x14">
            <control shapeId="61254" r:id="rId782" name="Button 838">
              <controlPr locked="0" defaultSize="0" autoFill="0" autoLine="0" autoPict="0">
                <anchor moveWithCells="1" sizeWithCells="1">
                  <from>
                    <xdr:col>12291</xdr:col>
                    <xdr:colOff>0</xdr:colOff>
                    <xdr:row>589881</xdr:row>
                    <xdr:rowOff>0</xdr:rowOff>
                  </from>
                  <to>
                    <xdr:col>12291</xdr:col>
                    <xdr:colOff>0</xdr:colOff>
                    <xdr:row>589881</xdr:row>
                    <xdr:rowOff>0</xdr:rowOff>
                  </to>
                </anchor>
              </controlPr>
            </control>
          </mc:Choice>
        </mc:AlternateContent>
        <mc:AlternateContent xmlns:mc="http://schemas.openxmlformats.org/markup-compatibility/2006">
          <mc:Choice Requires="x14">
            <control shapeId="61255" r:id="rId783" name="Button 839">
              <controlPr locked="0" defaultSize="0" autoFill="0" autoLine="0" autoPict="0">
                <anchor moveWithCells="1" sizeWithCells="1">
                  <from>
                    <xdr:col>12291</xdr:col>
                    <xdr:colOff>0</xdr:colOff>
                    <xdr:row>655417</xdr:row>
                    <xdr:rowOff>0</xdr:rowOff>
                  </from>
                  <to>
                    <xdr:col>12291</xdr:col>
                    <xdr:colOff>0</xdr:colOff>
                    <xdr:row>655417</xdr:row>
                    <xdr:rowOff>0</xdr:rowOff>
                  </to>
                </anchor>
              </controlPr>
            </control>
          </mc:Choice>
        </mc:AlternateContent>
        <mc:AlternateContent xmlns:mc="http://schemas.openxmlformats.org/markup-compatibility/2006">
          <mc:Choice Requires="x14">
            <control shapeId="61256" r:id="rId784" name="Button 840">
              <controlPr locked="0" defaultSize="0" autoFill="0" autoLine="0" autoPict="0">
                <anchor moveWithCells="1" sizeWithCells="1">
                  <from>
                    <xdr:col>12291</xdr:col>
                    <xdr:colOff>0</xdr:colOff>
                    <xdr:row>720953</xdr:row>
                    <xdr:rowOff>0</xdr:rowOff>
                  </from>
                  <to>
                    <xdr:col>12291</xdr:col>
                    <xdr:colOff>0</xdr:colOff>
                    <xdr:row>720953</xdr:row>
                    <xdr:rowOff>0</xdr:rowOff>
                  </to>
                </anchor>
              </controlPr>
            </control>
          </mc:Choice>
        </mc:AlternateContent>
        <mc:AlternateContent xmlns:mc="http://schemas.openxmlformats.org/markup-compatibility/2006">
          <mc:Choice Requires="x14">
            <control shapeId="61257" r:id="rId785" name="Button 841">
              <controlPr locked="0" defaultSize="0" autoFill="0" autoLine="0" autoPict="0">
                <anchor moveWithCells="1" sizeWithCells="1">
                  <from>
                    <xdr:col>12291</xdr:col>
                    <xdr:colOff>0</xdr:colOff>
                    <xdr:row>786489</xdr:row>
                    <xdr:rowOff>0</xdr:rowOff>
                  </from>
                  <to>
                    <xdr:col>12291</xdr:col>
                    <xdr:colOff>0</xdr:colOff>
                    <xdr:row>786489</xdr:row>
                    <xdr:rowOff>0</xdr:rowOff>
                  </to>
                </anchor>
              </controlPr>
            </control>
          </mc:Choice>
        </mc:AlternateContent>
        <mc:AlternateContent xmlns:mc="http://schemas.openxmlformats.org/markup-compatibility/2006">
          <mc:Choice Requires="x14">
            <control shapeId="61258" r:id="rId786" name="Button 842">
              <controlPr locked="0" defaultSize="0" autoFill="0" autoLine="0" autoPict="0">
                <anchor moveWithCells="1" sizeWithCells="1">
                  <from>
                    <xdr:col>12291</xdr:col>
                    <xdr:colOff>0</xdr:colOff>
                    <xdr:row>852025</xdr:row>
                    <xdr:rowOff>0</xdr:rowOff>
                  </from>
                  <to>
                    <xdr:col>12291</xdr:col>
                    <xdr:colOff>0</xdr:colOff>
                    <xdr:row>852025</xdr:row>
                    <xdr:rowOff>0</xdr:rowOff>
                  </to>
                </anchor>
              </controlPr>
            </control>
          </mc:Choice>
        </mc:AlternateContent>
        <mc:AlternateContent xmlns:mc="http://schemas.openxmlformats.org/markup-compatibility/2006">
          <mc:Choice Requires="x14">
            <control shapeId="61259" r:id="rId787" name="Button 843">
              <controlPr locked="0" defaultSize="0" autoFill="0" autoLine="0" autoPict="0">
                <anchor moveWithCells="1" sizeWithCells="1">
                  <from>
                    <xdr:col>12291</xdr:col>
                    <xdr:colOff>0</xdr:colOff>
                    <xdr:row>917561</xdr:row>
                    <xdr:rowOff>0</xdr:rowOff>
                  </from>
                  <to>
                    <xdr:col>12291</xdr:col>
                    <xdr:colOff>0</xdr:colOff>
                    <xdr:row>917561</xdr:row>
                    <xdr:rowOff>0</xdr:rowOff>
                  </to>
                </anchor>
              </controlPr>
            </control>
          </mc:Choice>
        </mc:AlternateContent>
        <mc:AlternateContent xmlns:mc="http://schemas.openxmlformats.org/markup-compatibility/2006">
          <mc:Choice Requires="x14">
            <control shapeId="61260" r:id="rId788" name="Button 844">
              <controlPr locked="0" defaultSize="0" autoFill="0" autoLine="0" autoPict="0">
                <anchor moveWithCells="1" sizeWithCells="1">
                  <from>
                    <xdr:col>12291</xdr:col>
                    <xdr:colOff>0</xdr:colOff>
                    <xdr:row>983097</xdr:row>
                    <xdr:rowOff>0</xdr:rowOff>
                  </from>
                  <to>
                    <xdr:col>12291</xdr:col>
                    <xdr:colOff>0</xdr:colOff>
                    <xdr:row>983097</xdr:row>
                    <xdr:rowOff>0</xdr:rowOff>
                  </to>
                </anchor>
              </controlPr>
            </control>
          </mc:Choice>
        </mc:AlternateContent>
        <mc:AlternateContent xmlns:mc="http://schemas.openxmlformats.org/markup-compatibility/2006">
          <mc:Choice Requires="x14">
            <control shapeId="61261" r:id="rId789" name="Button 845">
              <controlPr locked="0" defaultSize="0" autoFill="0" autoLine="0" autoPict="0">
                <anchor moveWithCells="1" sizeWithCells="1">
                  <from>
                    <xdr:col>12545</xdr:col>
                    <xdr:colOff>0</xdr:colOff>
                    <xdr:row>56</xdr:row>
                    <xdr:rowOff>0</xdr:rowOff>
                  </from>
                  <to>
                    <xdr:col>12545</xdr:col>
                    <xdr:colOff>0</xdr:colOff>
                    <xdr:row>56</xdr:row>
                    <xdr:rowOff>0</xdr:rowOff>
                  </to>
                </anchor>
              </controlPr>
            </control>
          </mc:Choice>
        </mc:AlternateContent>
        <mc:AlternateContent xmlns:mc="http://schemas.openxmlformats.org/markup-compatibility/2006">
          <mc:Choice Requires="x14">
            <control shapeId="61262" r:id="rId790" name="Button 846">
              <controlPr locked="0" defaultSize="0" autoFill="0" autoLine="0" autoPict="0">
                <anchor moveWithCells="1" sizeWithCells="1">
                  <from>
                    <xdr:col>12547</xdr:col>
                    <xdr:colOff>0</xdr:colOff>
                    <xdr:row>65593</xdr:row>
                    <xdr:rowOff>0</xdr:rowOff>
                  </from>
                  <to>
                    <xdr:col>12547</xdr:col>
                    <xdr:colOff>0</xdr:colOff>
                    <xdr:row>65593</xdr:row>
                    <xdr:rowOff>0</xdr:rowOff>
                  </to>
                </anchor>
              </controlPr>
            </control>
          </mc:Choice>
        </mc:AlternateContent>
        <mc:AlternateContent xmlns:mc="http://schemas.openxmlformats.org/markup-compatibility/2006">
          <mc:Choice Requires="x14">
            <control shapeId="61263" r:id="rId791" name="Button 847">
              <controlPr locked="0" defaultSize="0" autoFill="0" autoLine="0" autoPict="0">
                <anchor moveWithCells="1" sizeWithCells="1">
                  <from>
                    <xdr:col>12547</xdr:col>
                    <xdr:colOff>0</xdr:colOff>
                    <xdr:row>131129</xdr:row>
                    <xdr:rowOff>0</xdr:rowOff>
                  </from>
                  <to>
                    <xdr:col>12547</xdr:col>
                    <xdr:colOff>0</xdr:colOff>
                    <xdr:row>131129</xdr:row>
                    <xdr:rowOff>0</xdr:rowOff>
                  </to>
                </anchor>
              </controlPr>
            </control>
          </mc:Choice>
        </mc:AlternateContent>
        <mc:AlternateContent xmlns:mc="http://schemas.openxmlformats.org/markup-compatibility/2006">
          <mc:Choice Requires="x14">
            <control shapeId="61264" r:id="rId792" name="Button 848">
              <controlPr locked="0" defaultSize="0" autoFill="0" autoLine="0" autoPict="0">
                <anchor moveWithCells="1" sizeWithCells="1">
                  <from>
                    <xdr:col>12547</xdr:col>
                    <xdr:colOff>0</xdr:colOff>
                    <xdr:row>196665</xdr:row>
                    <xdr:rowOff>0</xdr:rowOff>
                  </from>
                  <to>
                    <xdr:col>12547</xdr:col>
                    <xdr:colOff>0</xdr:colOff>
                    <xdr:row>196665</xdr:row>
                    <xdr:rowOff>0</xdr:rowOff>
                  </to>
                </anchor>
              </controlPr>
            </control>
          </mc:Choice>
        </mc:AlternateContent>
        <mc:AlternateContent xmlns:mc="http://schemas.openxmlformats.org/markup-compatibility/2006">
          <mc:Choice Requires="x14">
            <control shapeId="61265" r:id="rId793" name="Button 849">
              <controlPr locked="0" defaultSize="0" autoFill="0" autoLine="0" autoPict="0">
                <anchor moveWithCells="1" sizeWithCells="1">
                  <from>
                    <xdr:col>12547</xdr:col>
                    <xdr:colOff>0</xdr:colOff>
                    <xdr:row>262201</xdr:row>
                    <xdr:rowOff>0</xdr:rowOff>
                  </from>
                  <to>
                    <xdr:col>12547</xdr:col>
                    <xdr:colOff>0</xdr:colOff>
                    <xdr:row>262201</xdr:row>
                    <xdr:rowOff>0</xdr:rowOff>
                  </to>
                </anchor>
              </controlPr>
            </control>
          </mc:Choice>
        </mc:AlternateContent>
        <mc:AlternateContent xmlns:mc="http://schemas.openxmlformats.org/markup-compatibility/2006">
          <mc:Choice Requires="x14">
            <control shapeId="61266" r:id="rId794" name="Button 850">
              <controlPr locked="0" defaultSize="0" autoFill="0" autoLine="0" autoPict="0">
                <anchor moveWithCells="1" sizeWithCells="1">
                  <from>
                    <xdr:col>12547</xdr:col>
                    <xdr:colOff>0</xdr:colOff>
                    <xdr:row>327737</xdr:row>
                    <xdr:rowOff>0</xdr:rowOff>
                  </from>
                  <to>
                    <xdr:col>12547</xdr:col>
                    <xdr:colOff>0</xdr:colOff>
                    <xdr:row>327737</xdr:row>
                    <xdr:rowOff>0</xdr:rowOff>
                  </to>
                </anchor>
              </controlPr>
            </control>
          </mc:Choice>
        </mc:AlternateContent>
        <mc:AlternateContent xmlns:mc="http://schemas.openxmlformats.org/markup-compatibility/2006">
          <mc:Choice Requires="x14">
            <control shapeId="61267" r:id="rId795" name="Button 851">
              <controlPr locked="0" defaultSize="0" autoFill="0" autoLine="0" autoPict="0">
                <anchor moveWithCells="1" sizeWithCells="1">
                  <from>
                    <xdr:col>12547</xdr:col>
                    <xdr:colOff>0</xdr:colOff>
                    <xdr:row>393273</xdr:row>
                    <xdr:rowOff>0</xdr:rowOff>
                  </from>
                  <to>
                    <xdr:col>12547</xdr:col>
                    <xdr:colOff>0</xdr:colOff>
                    <xdr:row>393273</xdr:row>
                    <xdr:rowOff>0</xdr:rowOff>
                  </to>
                </anchor>
              </controlPr>
            </control>
          </mc:Choice>
        </mc:AlternateContent>
        <mc:AlternateContent xmlns:mc="http://schemas.openxmlformats.org/markup-compatibility/2006">
          <mc:Choice Requires="x14">
            <control shapeId="61268" r:id="rId796" name="Button 852">
              <controlPr locked="0" defaultSize="0" autoFill="0" autoLine="0" autoPict="0">
                <anchor moveWithCells="1" sizeWithCells="1">
                  <from>
                    <xdr:col>12547</xdr:col>
                    <xdr:colOff>0</xdr:colOff>
                    <xdr:row>458809</xdr:row>
                    <xdr:rowOff>0</xdr:rowOff>
                  </from>
                  <to>
                    <xdr:col>12547</xdr:col>
                    <xdr:colOff>0</xdr:colOff>
                    <xdr:row>458809</xdr:row>
                    <xdr:rowOff>0</xdr:rowOff>
                  </to>
                </anchor>
              </controlPr>
            </control>
          </mc:Choice>
        </mc:AlternateContent>
        <mc:AlternateContent xmlns:mc="http://schemas.openxmlformats.org/markup-compatibility/2006">
          <mc:Choice Requires="x14">
            <control shapeId="61269" r:id="rId797" name="Button 853">
              <controlPr locked="0" defaultSize="0" autoFill="0" autoLine="0" autoPict="0">
                <anchor moveWithCells="1" sizeWithCells="1">
                  <from>
                    <xdr:col>12547</xdr:col>
                    <xdr:colOff>0</xdr:colOff>
                    <xdr:row>524345</xdr:row>
                    <xdr:rowOff>0</xdr:rowOff>
                  </from>
                  <to>
                    <xdr:col>12547</xdr:col>
                    <xdr:colOff>0</xdr:colOff>
                    <xdr:row>524345</xdr:row>
                    <xdr:rowOff>0</xdr:rowOff>
                  </to>
                </anchor>
              </controlPr>
            </control>
          </mc:Choice>
        </mc:AlternateContent>
        <mc:AlternateContent xmlns:mc="http://schemas.openxmlformats.org/markup-compatibility/2006">
          <mc:Choice Requires="x14">
            <control shapeId="61270" r:id="rId798" name="Button 854">
              <controlPr locked="0" defaultSize="0" autoFill="0" autoLine="0" autoPict="0">
                <anchor moveWithCells="1" sizeWithCells="1">
                  <from>
                    <xdr:col>12547</xdr:col>
                    <xdr:colOff>0</xdr:colOff>
                    <xdr:row>589881</xdr:row>
                    <xdr:rowOff>0</xdr:rowOff>
                  </from>
                  <to>
                    <xdr:col>12547</xdr:col>
                    <xdr:colOff>0</xdr:colOff>
                    <xdr:row>589881</xdr:row>
                    <xdr:rowOff>0</xdr:rowOff>
                  </to>
                </anchor>
              </controlPr>
            </control>
          </mc:Choice>
        </mc:AlternateContent>
        <mc:AlternateContent xmlns:mc="http://schemas.openxmlformats.org/markup-compatibility/2006">
          <mc:Choice Requires="x14">
            <control shapeId="61271" r:id="rId799" name="Button 855">
              <controlPr locked="0" defaultSize="0" autoFill="0" autoLine="0" autoPict="0">
                <anchor moveWithCells="1" sizeWithCells="1">
                  <from>
                    <xdr:col>12547</xdr:col>
                    <xdr:colOff>0</xdr:colOff>
                    <xdr:row>655417</xdr:row>
                    <xdr:rowOff>0</xdr:rowOff>
                  </from>
                  <to>
                    <xdr:col>12547</xdr:col>
                    <xdr:colOff>0</xdr:colOff>
                    <xdr:row>655417</xdr:row>
                    <xdr:rowOff>0</xdr:rowOff>
                  </to>
                </anchor>
              </controlPr>
            </control>
          </mc:Choice>
        </mc:AlternateContent>
        <mc:AlternateContent xmlns:mc="http://schemas.openxmlformats.org/markup-compatibility/2006">
          <mc:Choice Requires="x14">
            <control shapeId="61272" r:id="rId800" name="Button 856">
              <controlPr locked="0" defaultSize="0" autoFill="0" autoLine="0" autoPict="0">
                <anchor moveWithCells="1" sizeWithCells="1">
                  <from>
                    <xdr:col>12547</xdr:col>
                    <xdr:colOff>0</xdr:colOff>
                    <xdr:row>720953</xdr:row>
                    <xdr:rowOff>0</xdr:rowOff>
                  </from>
                  <to>
                    <xdr:col>12547</xdr:col>
                    <xdr:colOff>0</xdr:colOff>
                    <xdr:row>720953</xdr:row>
                    <xdr:rowOff>0</xdr:rowOff>
                  </to>
                </anchor>
              </controlPr>
            </control>
          </mc:Choice>
        </mc:AlternateContent>
        <mc:AlternateContent xmlns:mc="http://schemas.openxmlformats.org/markup-compatibility/2006">
          <mc:Choice Requires="x14">
            <control shapeId="61273" r:id="rId801" name="Button 857">
              <controlPr locked="0" defaultSize="0" autoFill="0" autoLine="0" autoPict="0">
                <anchor moveWithCells="1" sizeWithCells="1">
                  <from>
                    <xdr:col>12547</xdr:col>
                    <xdr:colOff>0</xdr:colOff>
                    <xdr:row>786489</xdr:row>
                    <xdr:rowOff>0</xdr:rowOff>
                  </from>
                  <to>
                    <xdr:col>12547</xdr:col>
                    <xdr:colOff>0</xdr:colOff>
                    <xdr:row>786489</xdr:row>
                    <xdr:rowOff>0</xdr:rowOff>
                  </to>
                </anchor>
              </controlPr>
            </control>
          </mc:Choice>
        </mc:AlternateContent>
        <mc:AlternateContent xmlns:mc="http://schemas.openxmlformats.org/markup-compatibility/2006">
          <mc:Choice Requires="x14">
            <control shapeId="61274" r:id="rId802" name="Button 858">
              <controlPr locked="0" defaultSize="0" autoFill="0" autoLine="0" autoPict="0">
                <anchor moveWithCells="1" sizeWithCells="1">
                  <from>
                    <xdr:col>12547</xdr:col>
                    <xdr:colOff>0</xdr:colOff>
                    <xdr:row>852025</xdr:row>
                    <xdr:rowOff>0</xdr:rowOff>
                  </from>
                  <to>
                    <xdr:col>12547</xdr:col>
                    <xdr:colOff>0</xdr:colOff>
                    <xdr:row>852025</xdr:row>
                    <xdr:rowOff>0</xdr:rowOff>
                  </to>
                </anchor>
              </controlPr>
            </control>
          </mc:Choice>
        </mc:AlternateContent>
        <mc:AlternateContent xmlns:mc="http://schemas.openxmlformats.org/markup-compatibility/2006">
          <mc:Choice Requires="x14">
            <control shapeId="61275" r:id="rId803" name="Button 859">
              <controlPr locked="0" defaultSize="0" autoFill="0" autoLine="0" autoPict="0">
                <anchor moveWithCells="1" sizeWithCells="1">
                  <from>
                    <xdr:col>12547</xdr:col>
                    <xdr:colOff>0</xdr:colOff>
                    <xdr:row>917561</xdr:row>
                    <xdr:rowOff>0</xdr:rowOff>
                  </from>
                  <to>
                    <xdr:col>12547</xdr:col>
                    <xdr:colOff>0</xdr:colOff>
                    <xdr:row>917561</xdr:row>
                    <xdr:rowOff>0</xdr:rowOff>
                  </to>
                </anchor>
              </controlPr>
            </control>
          </mc:Choice>
        </mc:AlternateContent>
        <mc:AlternateContent xmlns:mc="http://schemas.openxmlformats.org/markup-compatibility/2006">
          <mc:Choice Requires="x14">
            <control shapeId="61276" r:id="rId804" name="Button 860">
              <controlPr locked="0" defaultSize="0" autoFill="0" autoLine="0" autoPict="0">
                <anchor moveWithCells="1" sizeWithCells="1">
                  <from>
                    <xdr:col>12547</xdr:col>
                    <xdr:colOff>0</xdr:colOff>
                    <xdr:row>983097</xdr:row>
                    <xdr:rowOff>0</xdr:rowOff>
                  </from>
                  <to>
                    <xdr:col>12547</xdr:col>
                    <xdr:colOff>0</xdr:colOff>
                    <xdr:row>983097</xdr:row>
                    <xdr:rowOff>0</xdr:rowOff>
                  </to>
                </anchor>
              </controlPr>
            </control>
          </mc:Choice>
        </mc:AlternateContent>
        <mc:AlternateContent xmlns:mc="http://schemas.openxmlformats.org/markup-compatibility/2006">
          <mc:Choice Requires="x14">
            <control shapeId="61277" r:id="rId805" name="Button 861">
              <controlPr locked="0" defaultSize="0" autoFill="0" autoLine="0" autoPict="0">
                <anchor moveWithCells="1" sizeWithCells="1">
                  <from>
                    <xdr:col>12801</xdr:col>
                    <xdr:colOff>0</xdr:colOff>
                    <xdr:row>56</xdr:row>
                    <xdr:rowOff>0</xdr:rowOff>
                  </from>
                  <to>
                    <xdr:col>12801</xdr:col>
                    <xdr:colOff>0</xdr:colOff>
                    <xdr:row>56</xdr:row>
                    <xdr:rowOff>0</xdr:rowOff>
                  </to>
                </anchor>
              </controlPr>
            </control>
          </mc:Choice>
        </mc:AlternateContent>
        <mc:AlternateContent xmlns:mc="http://schemas.openxmlformats.org/markup-compatibility/2006">
          <mc:Choice Requires="x14">
            <control shapeId="61278" r:id="rId806" name="Button 862">
              <controlPr locked="0" defaultSize="0" autoFill="0" autoLine="0" autoPict="0">
                <anchor moveWithCells="1" sizeWithCells="1">
                  <from>
                    <xdr:col>12803</xdr:col>
                    <xdr:colOff>0</xdr:colOff>
                    <xdr:row>65593</xdr:row>
                    <xdr:rowOff>0</xdr:rowOff>
                  </from>
                  <to>
                    <xdr:col>12803</xdr:col>
                    <xdr:colOff>0</xdr:colOff>
                    <xdr:row>65593</xdr:row>
                    <xdr:rowOff>0</xdr:rowOff>
                  </to>
                </anchor>
              </controlPr>
            </control>
          </mc:Choice>
        </mc:AlternateContent>
        <mc:AlternateContent xmlns:mc="http://schemas.openxmlformats.org/markup-compatibility/2006">
          <mc:Choice Requires="x14">
            <control shapeId="61279" r:id="rId807" name="Button 863">
              <controlPr locked="0" defaultSize="0" autoFill="0" autoLine="0" autoPict="0">
                <anchor moveWithCells="1" sizeWithCells="1">
                  <from>
                    <xdr:col>12803</xdr:col>
                    <xdr:colOff>0</xdr:colOff>
                    <xdr:row>131129</xdr:row>
                    <xdr:rowOff>0</xdr:rowOff>
                  </from>
                  <to>
                    <xdr:col>12803</xdr:col>
                    <xdr:colOff>0</xdr:colOff>
                    <xdr:row>131129</xdr:row>
                    <xdr:rowOff>0</xdr:rowOff>
                  </to>
                </anchor>
              </controlPr>
            </control>
          </mc:Choice>
        </mc:AlternateContent>
        <mc:AlternateContent xmlns:mc="http://schemas.openxmlformats.org/markup-compatibility/2006">
          <mc:Choice Requires="x14">
            <control shapeId="61280" r:id="rId808" name="Button 864">
              <controlPr locked="0" defaultSize="0" autoFill="0" autoLine="0" autoPict="0">
                <anchor moveWithCells="1" sizeWithCells="1">
                  <from>
                    <xdr:col>12803</xdr:col>
                    <xdr:colOff>0</xdr:colOff>
                    <xdr:row>196665</xdr:row>
                    <xdr:rowOff>0</xdr:rowOff>
                  </from>
                  <to>
                    <xdr:col>12803</xdr:col>
                    <xdr:colOff>0</xdr:colOff>
                    <xdr:row>196665</xdr:row>
                    <xdr:rowOff>0</xdr:rowOff>
                  </to>
                </anchor>
              </controlPr>
            </control>
          </mc:Choice>
        </mc:AlternateContent>
        <mc:AlternateContent xmlns:mc="http://schemas.openxmlformats.org/markup-compatibility/2006">
          <mc:Choice Requires="x14">
            <control shapeId="61281" r:id="rId809" name="Button 865">
              <controlPr locked="0" defaultSize="0" autoFill="0" autoLine="0" autoPict="0">
                <anchor moveWithCells="1" sizeWithCells="1">
                  <from>
                    <xdr:col>12803</xdr:col>
                    <xdr:colOff>0</xdr:colOff>
                    <xdr:row>262201</xdr:row>
                    <xdr:rowOff>0</xdr:rowOff>
                  </from>
                  <to>
                    <xdr:col>12803</xdr:col>
                    <xdr:colOff>0</xdr:colOff>
                    <xdr:row>262201</xdr:row>
                    <xdr:rowOff>0</xdr:rowOff>
                  </to>
                </anchor>
              </controlPr>
            </control>
          </mc:Choice>
        </mc:AlternateContent>
        <mc:AlternateContent xmlns:mc="http://schemas.openxmlformats.org/markup-compatibility/2006">
          <mc:Choice Requires="x14">
            <control shapeId="61282" r:id="rId810" name="Button 866">
              <controlPr locked="0" defaultSize="0" autoFill="0" autoLine="0" autoPict="0">
                <anchor moveWithCells="1" sizeWithCells="1">
                  <from>
                    <xdr:col>12803</xdr:col>
                    <xdr:colOff>0</xdr:colOff>
                    <xdr:row>327737</xdr:row>
                    <xdr:rowOff>0</xdr:rowOff>
                  </from>
                  <to>
                    <xdr:col>12803</xdr:col>
                    <xdr:colOff>0</xdr:colOff>
                    <xdr:row>327737</xdr:row>
                    <xdr:rowOff>0</xdr:rowOff>
                  </to>
                </anchor>
              </controlPr>
            </control>
          </mc:Choice>
        </mc:AlternateContent>
        <mc:AlternateContent xmlns:mc="http://schemas.openxmlformats.org/markup-compatibility/2006">
          <mc:Choice Requires="x14">
            <control shapeId="61283" r:id="rId811" name="Button 867">
              <controlPr locked="0" defaultSize="0" autoFill="0" autoLine="0" autoPict="0">
                <anchor moveWithCells="1" sizeWithCells="1">
                  <from>
                    <xdr:col>12803</xdr:col>
                    <xdr:colOff>0</xdr:colOff>
                    <xdr:row>393273</xdr:row>
                    <xdr:rowOff>0</xdr:rowOff>
                  </from>
                  <to>
                    <xdr:col>12803</xdr:col>
                    <xdr:colOff>0</xdr:colOff>
                    <xdr:row>393273</xdr:row>
                    <xdr:rowOff>0</xdr:rowOff>
                  </to>
                </anchor>
              </controlPr>
            </control>
          </mc:Choice>
        </mc:AlternateContent>
        <mc:AlternateContent xmlns:mc="http://schemas.openxmlformats.org/markup-compatibility/2006">
          <mc:Choice Requires="x14">
            <control shapeId="61284" r:id="rId812" name="Button 868">
              <controlPr locked="0" defaultSize="0" autoFill="0" autoLine="0" autoPict="0">
                <anchor moveWithCells="1" sizeWithCells="1">
                  <from>
                    <xdr:col>12803</xdr:col>
                    <xdr:colOff>0</xdr:colOff>
                    <xdr:row>458809</xdr:row>
                    <xdr:rowOff>0</xdr:rowOff>
                  </from>
                  <to>
                    <xdr:col>12803</xdr:col>
                    <xdr:colOff>0</xdr:colOff>
                    <xdr:row>458809</xdr:row>
                    <xdr:rowOff>0</xdr:rowOff>
                  </to>
                </anchor>
              </controlPr>
            </control>
          </mc:Choice>
        </mc:AlternateContent>
        <mc:AlternateContent xmlns:mc="http://schemas.openxmlformats.org/markup-compatibility/2006">
          <mc:Choice Requires="x14">
            <control shapeId="61285" r:id="rId813" name="Button 869">
              <controlPr locked="0" defaultSize="0" autoFill="0" autoLine="0" autoPict="0">
                <anchor moveWithCells="1" sizeWithCells="1">
                  <from>
                    <xdr:col>12803</xdr:col>
                    <xdr:colOff>0</xdr:colOff>
                    <xdr:row>524345</xdr:row>
                    <xdr:rowOff>0</xdr:rowOff>
                  </from>
                  <to>
                    <xdr:col>12803</xdr:col>
                    <xdr:colOff>0</xdr:colOff>
                    <xdr:row>524345</xdr:row>
                    <xdr:rowOff>0</xdr:rowOff>
                  </to>
                </anchor>
              </controlPr>
            </control>
          </mc:Choice>
        </mc:AlternateContent>
        <mc:AlternateContent xmlns:mc="http://schemas.openxmlformats.org/markup-compatibility/2006">
          <mc:Choice Requires="x14">
            <control shapeId="61286" r:id="rId814" name="Button 870">
              <controlPr locked="0" defaultSize="0" autoFill="0" autoLine="0" autoPict="0">
                <anchor moveWithCells="1" sizeWithCells="1">
                  <from>
                    <xdr:col>12803</xdr:col>
                    <xdr:colOff>0</xdr:colOff>
                    <xdr:row>589881</xdr:row>
                    <xdr:rowOff>0</xdr:rowOff>
                  </from>
                  <to>
                    <xdr:col>12803</xdr:col>
                    <xdr:colOff>0</xdr:colOff>
                    <xdr:row>589881</xdr:row>
                    <xdr:rowOff>0</xdr:rowOff>
                  </to>
                </anchor>
              </controlPr>
            </control>
          </mc:Choice>
        </mc:AlternateContent>
        <mc:AlternateContent xmlns:mc="http://schemas.openxmlformats.org/markup-compatibility/2006">
          <mc:Choice Requires="x14">
            <control shapeId="61287" r:id="rId815" name="Button 871">
              <controlPr locked="0" defaultSize="0" autoFill="0" autoLine="0" autoPict="0">
                <anchor moveWithCells="1" sizeWithCells="1">
                  <from>
                    <xdr:col>12803</xdr:col>
                    <xdr:colOff>0</xdr:colOff>
                    <xdr:row>655417</xdr:row>
                    <xdr:rowOff>0</xdr:rowOff>
                  </from>
                  <to>
                    <xdr:col>12803</xdr:col>
                    <xdr:colOff>0</xdr:colOff>
                    <xdr:row>655417</xdr:row>
                    <xdr:rowOff>0</xdr:rowOff>
                  </to>
                </anchor>
              </controlPr>
            </control>
          </mc:Choice>
        </mc:AlternateContent>
        <mc:AlternateContent xmlns:mc="http://schemas.openxmlformats.org/markup-compatibility/2006">
          <mc:Choice Requires="x14">
            <control shapeId="61288" r:id="rId816" name="Button 872">
              <controlPr locked="0" defaultSize="0" autoFill="0" autoLine="0" autoPict="0">
                <anchor moveWithCells="1" sizeWithCells="1">
                  <from>
                    <xdr:col>12803</xdr:col>
                    <xdr:colOff>0</xdr:colOff>
                    <xdr:row>720953</xdr:row>
                    <xdr:rowOff>0</xdr:rowOff>
                  </from>
                  <to>
                    <xdr:col>12803</xdr:col>
                    <xdr:colOff>0</xdr:colOff>
                    <xdr:row>720953</xdr:row>
                    <xdr:rowOff>0</xdr:rowOff>
                  </to>
                </anchor>
              </controlPr>
            </control>
          </mc:Choice>
        </mc:AlternateContent>
        <mc:AlternateContent xmlns:mc="http://schemas.openxmlformats.org/markup-compatibility/2006">
          <mc:Choice Requires="x14">
            <control shapeId="61289" r:id="rId817" name="Button 873">
              <controlPr locked="0" defaultSize="0" autoFill="0" autoLine="0" autoPict="0">
                <anchor moveWithCells="1" sizeWithCells="1">
                  <from>
                    <xdr:col>12803</xdr:col>
                    <xdr:colOff>0</xdr:colOff>
                    <xdr:row>786489</xdr:row>
                    <xdr:rowOff>0</xdr:rowOff>
                  </from>
                  <to>
                    <xdr:col>12803</xdr:col>
                    <xdr:colOff>0</xdr:colOff>
                    <xdr:row>786489</xdr:row>
                    <xdr:rowOff>0</xdr:rowOff>
                  </to>
                </anchor>
              </controlPr>
            </control>
          </mc:Choice>
        </mc:AlternateContent>
        <mc:AlternateContent xmlns:mc="http://schemas.openxmlformats.org/markup-compatibility/2006">
          <mc:Choice Requires="x14">
            <control shapeId="61290" r:id="rId818" name="Button 874">
              <controlPr locked="0" defaultSize="0" autoFill="0" autoLine="0" autoPict="0">
                <anchor moveWithCells="1" sizeWithCells="1">
                  <from>
                    <xdr:col>12803</xdr:col>
                    <xdr:colOff>0</xdr:colOff>
                    <xdr:row>852025</xdr:row>
                    <xdr:rowOff>0</xdr:rowOff>
                  </from>
                  <to>
                    <xdr:col>12803</xdr:col>
                    <xdr:colOff>0</xdr:colOff>
                    <xdr:row>852025</xdr:row>
                    <xdr:rowOff>0</xdr:rowOff>
                  </to>
                </anchor>
              </controlPr>
            </control>
          </mc:Choice>
        </mc:AlternateContent>
        <mc:AlternateContent xmlns:mc="http://schemas.openxmlformats.org/markup-compatibility/2006">
          <mc:Choice Requires="x14">
            <control shapeId="61291" r:id="rId819" name="Button 875">
              <controlPr locked="0" defaultSize="0" autoFill="0" autoLine="0" autoPict="0">
                <anchor moveWithCells="1" sizeWithCells="1">
                  <from>
                    <xdr:col>12803</xdr:col>
                    <xdr:colOff>0</xdr:colOff>
                    <xdr:row>917561</xdr:row>
                    <xdr:rowOff>0</xdr:rowOff>
                  </from>
                  <to>
                    <xdr:col>12803</xdr:col>
                    <xdr:colOff>0</xdr:colOff>
                    <xdr:row>917561</xdr:row>
                    <xdr:rowOff>0</xdr:rowOff>
                  </to>
                </anchor>
              </controlPr>
            </control>
          </mc:Choice>
        </mc:AlternateContent>
        <mc:AlternateContent xmlns:mc="http://schemas.openxmlformats.org/markup-compatibility/2006">
          <mc:Choice Requires="x14">
            <control shapeId="61292" r:id="rId820" name="Button 876">
              <controlPr locked="0" defaultSize="0" autoFill="0" autoLine="0" autoPict="0">
                <anchor moveWithCells="1" sizeWithCells="1">
                  <from>
                    <xdr:col>12803</xdr:col>
                    <xdr:colOff>0</xdr:colOff>
                    <xdr:row>983097</xdr:row>
                    <xdr:rowOff>0</xdr:rowOff>
                  </from>
                  <to>
                    <xdr:col>12803</xdr:col>
                    <xdr:colOff>0</xdr:colOff>
                    <xdr:row>983097</xdr:row>
                    <xdr:rowOff>0</xdr:rowOff>
                  </to>
                </anchor>
              </controlPr>
            </control>
          </mc:Choice>
        </mc:AlternateContent>
        <mc:AlternateContent xmlns:mc="http://schemas.openxmlformats.org/markup-compatibility/2006">
          <mc:Choice Requires="x14">
            <control shapeId="61293" r:id="rId821" name="Button 877">
              <controlPr locked="0" defaultSize="0" autoFill="0" autoLine="0" autoPict="0">
                <anchor moveWithCells="1" sizeWithCells="1">
                  <from>
                    <xdr:col>13057</xdr:col>
                    <xdr:colOff>0</xdr:colOff>
                    <xdr:row>56</xdr:row>
                    <xdr:rowOff>0</xdr:rowOff>
                  </from>
                  <to>
                    <xdr:col>13057</xdr:col>
                    <xdr:colOff>0</xdr:colOff>
                    <xdr:row>56</xdr:row>
                    <xdr:rowOff>0</xdr:rowOff>
                  </to>
                </anchor>
              </controlPr>
            </control>
          </mc:Choice>
        </mc:AlternateContent>
        <mc:AlternateContent xmlns:mc="http://schemas.openxmlformats.org/markup-compatibility/2006">
          <mc:Choice Requires="x14">
            <control shapeId="61294" r:id="rId822" name="Button 878">
              <controlPr locked="0" defaultSize="0" autoFill="0" autoLine="0" autoPict="0">
                <anchor moveWithCells="1" sizeWithCells="1">
                  <from>
                    <xdr:col>13059</xdr:col>
                    <xdr:colOff>0</xdr:colOff>
                    <xdr:row>65593</xdr:row>
                    <xdr:rowOff>0</xdr:rowOff>
                  </from>
                  <to>
                    <xdr:col>13059</xdr:col>
                    <xdr:colOff>0</xdr:colOff>
                    <xdr:row>65593</xdr:row>
                    <xdr:rowOff>0</xdr:rowOff>
                  </to>
                </anchor>
              </controlPr>
            </control>
          </mc:Choice>
        </mc:AlternateContent>
        <mc:AlternateContent xmlns:mc="http://schemas.openxmlformats.org/markup-compatibility/2006">
          <mc:Choice Requires="x14">
            <control shapeId="61295" r:id="rId823" name="Button 879">
              <controlPr locked="0" defaultSize="0" autoFill="0" autoLine="0" autoPict="0">
                <anchor moveWithCells="1" sizeWithCells="1">
                  <from>
                    <xdr:col>13059</xdr:col>
                    <xdr:colOff>0</xdr:colOff>
                    <xdr:row>131129</xdr:row>
                    <xdr:rowOff>0</xdr:rowOff>
                  </from>
                  <to>
                    <xdr:col>13059</xdr:col>
                    <xdr:colOff>0</xdr:colOff>
                    <xdr:row>131129</xdr:row>
                    <xdr:rowOff>0</xdr:rowOff>
                  </to>
                </anchor>
              </controlPr>
            </control>
          </mc:Choice>
        </mc:AlternateContent>
        <mc:AlternateContent xmlns:mc="http://schemas.openxmlformats.org/markup-compatibility/2006">
          <mc:Choice Requires="x14">
            <control shapeId="61296" r:id="rId824" name="Button 880">
              <controlPr locked="0" defaultSize="0" autoFill="0" autoLine="0" autoPict="0">
                <anchor moveWithCells="1" sizeWithCells="1">
                  <from>
                    <xdr:col>13059</xdr:col>
                    <xdr:colOff>0</xdr:colOff>
                    <xdr:row>196665</xdr:row>
                    <xdr:rowOff>0</xdr:rowOff>
                  </from>
                  <to>
                    <xdr:col>13059</xdr:col>
                    <xdr:colOff>0</xdr:colOff>
                    <xdr:row>196665</xdr:row>
                    <xdr:rowOff>0</xdr:rowOff>
                  </to>
                </anchor>
              </controlPr>
            </control>
          </mc:Choice>
        </mc:AlternateContent>
        <mc:AlternateContent xmlns:mc="http://schemas.openxmlformats.org/markup-compatibility/2006">
          <mc:Choice Requires="x14">
            <control shapeId="61297" r:id="rId825" name="Button 881">
              <controlPr locked="0" defaultSize="0" autoFill="0" autoLine="0" autoPict="0">
                <anchor moveWithCells="1" sizeWithCells="1">
                  <from>
                    <xdr:col>13059</xdr:col>
                    <xdr:colOff>0</xdr:colOff>
                    <xdr:row>262201</xdr:row>
                    <xdr:rowOff>0</xdr:rowOff>
                  </from>
                  <to>
                    <xdr:col>13059</xdr:col>
                    <xdr:colOff>0</xdr:colOff>
                    <xdr:row>262201</xdr:row>
                    <xdr:rowOff>0</xdr:rowOff>
                  </to>
                </anchor>
              </controlPr>
            </control>
          </mc:Choice>
        </mc:AlternateContent>
        <mc:AlternateContent xmlns:mc="http://schemas.openxmlformats.org/markup-compatibility/2006">
          <mc:Choice Requires="x14">
            <control shapeId="61298" r:id="rId826" name="Button 882">
              <controlPr locked="0" defaultSize="0" autoFill="0" autoLine="0" autoPict="0">
                <anchor moveWithCells="1" sizeWithCells="1">
                  <from>
                    <xdr:col>13059</xdr:col>
                    <xdr:colOff>0</xdr:colOff>
                    <xdr:row>327737</xdr:row>
                    <xdr:rowOff>0</xdr:rowOff>
                  </from>
                  <to>
                    <xdr:col>13059</xdr:col>
                    <xdr:colOff>0</xdr:colOff>
                    <xdr:row>327737</xdr:row>
                    <xdr:rowOff>0</xdr:rowOff>
                  </to>
                </anchor>
              </controlPr>
            </control>
          </mc:Choice>
        </mc:AlternateContent>
        <mc:AlternateContent xmlns:mc="http://schemas.openxmlformats.org/markup-compatibility/2006">
          <mc:Choice Requires="x14">
            <control shapeId="61299" r:id="rId827" name="Button 883">
              <controlPr locked="0" defaultSize="0" autoFill="0" autoLine="0" autoPict="0">
                <anchor moveWithCells="1" sizeWithCells="1">
                  <from>
                    <xdr:col>13059</xdr:col>
                    <xdr:colOff>0</xdr:colOff>
                    <xdr:row>393273</xdr:row>
                    <xdr:rowOff>0</xdr:rowOff>
                  </from>
                  <to>
                    <xdr:col>13059</xdr:col>
                    <xdr:colOff>0</xdr:colOff>
                    <xdr:row>393273</xdr:row>
                    <xdr:rowOff>0</xdr:rowOff>
                  </to>
                </anchor>
              </controlPr>
            </control>
          </mc:Choice>
        </mc:AlternateContent>
        <mc:AlternateContent xmlns:mc="http://schemas.openxmlformats.org/markup-compatibility/2006">
          <mc:Choice Requires="x14">
            <control shapeId="61300" r:id="rId828" name="Button 884">
              <controlPr locked="0" defaultSize="0" autoFill="0" autoLine="0" autoPict="0">
                <anchor moveWithCells="1" sizeWithCells="1">
                  <from>
                    <xdr:col>13059</xdr:col>
                    <xdr:colOff>0</xdr:colOff>
                    <xdr:row>458809</xdr:row>
                    <xdr:rowOff>0</xdr:rowOff>
                  </from>
                  <to>
                    <xdr:col>13059</xdr:col>
                    <xdr:colOff>0</xdr:colOff>
                    <xdr:row>458809</xdr:row>
                    <xdr:rowOff>0</xdr:rowOff>
                  </to>
                </anchor>
              </controlPr>
            </control>
          </mc:Choice>
        </mc:AlternateContent>
        <mc:AlternateContent xmlns:mc="http://schemas.openxmlformats.org/markup-compatibility/2006">
          <mc:Choice Requires="x14">
            <control shapeId="61301" r:id="rId829" name="Button 885">
              <controlPr locked="0" defaultSize="0" autoFill="0" autoLine="0" autoPict="0">
                <anchor moveWithCells="1" sizeWithCells="1">
                  <from>
                    <xdr:col>13059</xdr:col>
                    <xdr:colOff>0</xdr:colOff>
                    <xdr:row>524345</xdr:row>
                    <xdr:rowOff>0</xdr:rowOff>
                  </from>
                  <to>
                    <xdr:col>13059</xdr:col>
                    <xdr:colOff>0</xdr:colOff>
                    <xdr:row>524345</xdr:row>
                    <xdr:rowOff>0</xdr:rowOff>
                  </to>
                </anchor>
              </controlPr>
            </control>
          </mc:Choice>
        </mc:AlternateContent>
        <mc:AlternateContent xmlns:mc="http://schemas.openxmlformats.org/markup-compatibility/2006">
          <mc:Choice Requires="x14">
            <control shapeId="61302" r:id="rId830" name="Button 886">
              <controlPr locked="0" defaultSize="0" autoFill="0" autoLine="0" autoPict="0">
                <anchor moveWithCells="1" sizeWithCells="1">
                  <from>
                    <xdr:col>13059</xdr:col>
                    <xdr:colOff>0</xdr:colOff>
                    <xdr:row>589881</xdr:row>
                    <xdr:rowOff>0</xdr:rowOff>
                  </from>
                  <to>
                    <xdr:col>13059</xdr:col>
                    <xdr:colOff>0</xdr:colOff>
                    <xdr:row>589881</xdr:row>
                    <xdr:rowOff>0</xdr:rowOff>
                  </to>
                </anchor>
              </controlPr>
            </control>
          </mc:Choice>
        </mc:AlternateContent>
        <mc:AlternateContent xmlns:mc="http://schemas.openxmlformats.org/markup-compatibility/2006">
          <mc:Choice Requires="x14">
            <control shapeId="61303" r:id="rId831" name="Button 887">
              <controlPr locked="0" defaultSize="0" autoFill="0" autoLine="0" autoPict="0">
                <anchor moveWithCells="1" sizeWithCells="1">
                  <from>
                    <xdr:col>13059</xdr:col>
                    <xdr:colOff>0</xdr:colOff>
                    <xdr:row>655417</xdr:row>
                    <xdr:rowOff>0</xdr:rowOff>
                  </from>
                  <to>
                    <xdr:col>13059</xdr:col>
                    <xdr:colOff>0</xdr:colOff>
                    <xdr:row>655417</xdr:row>
                    <xdr:rowOff>0</xdr:rowOff>
                  </to>
                </anchor>
              </controlPr>
            </control>
          </mc:Choice>
        </mc:AlternateContent>
        <mc:AlternateContent xmlns:mc="http://schemas.openxmlformats.org/markup-compatibility/2006">
          <mc:Choice Requires="x14">
            <control shapeId="61304" r:id="rId832" name="Button 888">
              <controlPr locked="0" defaultSize="0" autoFill="0" autoLine="0" autoPict="0">
                <anchor moveWithCells="1" sizeWithCells="1">
                  <from>
                    <xdr:col>13059</xdr:col>
                    <xdr:colOff>0</xdr:colOff>
                    <xdr:row>720953</xdr:row>
                    <xdr:rowOff>0</xdr:rowOff>
                  </from>
                  <to>
                    <xdr:col>13059</xdr:col>
                    <xdr:colOff>0</xdr:colOff>
                    <xdr:row>720953</xdr:row>
                    <xdr:rowOff>0</xdr:rowOff>
                  </to>
                </anchor>
              </controlPr>
            </control>
          </mc:Choice>
        </mc:AlternateContent>
        <mc:AlternateContent xmlns:mc="http://schemas.openxmlformats.org/markup-compatibility/2006">
          <mc:Choice Requires="x14">
            <control shapeId="61305" r:id="rId833" name="Button 889">
              <controlPr locked="0" defaultSize="0" autoFill="0" autoLine="0" autoPict="0">
                <anchor moveWithCells="1" sizeWithCells="1">
                  <from>
                    <xdr:col>13059</xdr:col>
                    <xdr:colOff>0</xdr:colOff>
                    <xdr:row>786489</xdr:row>
                    <xdr:rowOff>0</xdr:rowOff>
                  </from>
                  <to>
                    <xdr:col>13059</xdr:col>
                    <xdr:colOff>0</xdr:colOff>
                    <xdr:row>786489</xdr:row>
                    <xdr:rowOff>0</xdr:rowOff>
                  </to>
                </anchor>
              </controlPr>
            </control>
          </mc:Choice>
        </mc:AlternateContent>
        <mc:AlternateContent xmlns:mc="http://schemas.openxmlformats.org/markup-compatibility/2006">
          <mc:Choice Requires="x14">
            <control shapeId="61306" r:id="rId834" name="Button 890">
              <controlPr locked="0" defaultSize="0" autoFill="0" autoLine="0" autoPict="0">
                <anchor moveWithCells="1" sizeWithCells="1">
                  <from>
                    <xdr:col>13059</xdr:col>
                    <xdr:colOff>0</xdr:colOff>
                    <xdr:row>852025</xdr:row>
                    <xdr:rowOff>0</xdr:rowOff>
                  </from>
                  <to>
                    <xdr:col>13059</xdr:col>
                    <xdr:colOff>0</xdr:colOff>
                    <xdr:row>852025</xdr:row>
                    <xdr:rowOff>0</xdr:rowOff>
                  </to>
                </anchor>
              </controlPr>
            </control>
          </mc:Choice>
        </mc:AlternateContent>
        <mc:AlternateContent xmlns:mc="http://schemas.openxmlformats.org/markup-compatibility/2006">
          <mc:Choice Requires="x14">
            <control shapeId="61307" r:id="rId835" name="Button 891">
              <controlPr locked="0" defaultSize="0" autoFill="0" autoLine="0" autoPict="0">
                <anchor moveWithCells="1" sizeWithCells="1">
                  <from>
                    <xdr:col>13059</xdr:col>
                    <xdr:colOff>0</xdr:colOff>
                    <xdr:row>917561</xdr:row>
                    <xdr:rowOff>0</xdr:rowOff>
                  </from>
                  <to>
                    <xdr:col>13059</xdr:col>
                    <xdr:colOff>0</xdr:colOff>
                    <xdr:row>917561</xdr:row>
                    <xdr:rowOff>0</xdr:rowOff>
                  </to>
                </anchor>
              </controlPr>
            </control>
          </mc:Choice>
        </mc:AlternateContent>
        <mc:AlternateContent xmlns:mc="http://schemas.openxmlformats.org/markup-compatibility/2006">
          <mc:Choice Requires="x14">
            <control shapeId="61308" r:id="rId836" name="Button 892">
              <controlPr locked="0" defaultSize="0" autoFill="0" autoLine="0" autoPict="0">
                <anchor moveWithCells="1" sizeWithCells="1">
                  <from>
                    <xdr:col>13059</xdr:col>
                    <xdr:colOff>0</xdr:colOff>
                    <xdr:row>983097</xdr:row>
                    <xdr:rowOff>0</xdr:rowOff>
                  </from>
                  <to>
                    <xdr:col>13059</xdr:col>
                    <xdr:colOff>0</xdr:colOff>
                    <xdr:row>983097</xdr:row>
                    <xdr:rowOff>0</xdr:rowOff>
                  </to>
                </anchor>
              </controlPr>
            </control>
          </mc:Choice>
        </mc:AlternateContent>
        <mc:AlternateContent xmlns:mc="http://schemas.openxmlformats.org/markup-compatibility/2006">
          <mc:Choice Requires="x14">
            <control shapeId="61309" r:id="rId837" name="Button 893">
              <controlPr locked="0" defaultSize="0" autoFill="0" autoLine="0" autoPict="0">
                <anchor moveWithCells="1" sizeWithCells="1">
                  <from>
                    <xdr:col>13313</xdr:col>
                    <xdr:colOff>0</xdr:colOff>
                    <xdr:row>56</xdr:row>
                    <xdr:rowOff>0</xdr:rowOff>
                  </from>
                  <to>
                    <xdr:col>13313</xdr:col>
                    <xdr:colOff>0</xdr:colOff>
                    <xdr:row>56</xdr:row>
                    <xdr:rowOff>0</xdr:rowOff>
                  </to>
                </anchor>
              </controlPr>
            </control>
          </mc:Choice>
        </mc:AlternateContent>
        <mc:AlternateContent xmlns:mc="http://schemas.openxmlformats.org/markup-compatibility/2006">
          <mc:Choice Requires="x14">
            <control shapeId="61310" r:id="rId838" name="Button 894">
              <controlPr locked="0" defaultSize="0" autoFill="0" autoLine="0" autoPict="0">
                <anchor moveWithCells="1" sizeWithCells="1">
                  <from>
                    <xdr:col>13315</xdr:col>
                    <xdr:colOff>0</xdr:colOff>
                    <xdr:row>65593</xdr:row>
                    <xdr:rowOff>0</xdr:rowOff>
                  </from>
                  <to>
                    <xdr:col>13315</xdr:col>
                    <xdr:colOff>0</xdr:colOff>
                    <xdr:row>65593</xdr:row>
                    <xdr:rowOff>0</xdr:rowOff>
                  </to>
                </anchor>
              </controlPr>
            </control>
          </mc:Choice>
        </mc:AlternateContent>
        <mc:AlternateContent xmlns:mc="http://schemas.openxmlformats.org/markup-compatibility/2006">
          <mc:Choice Requires="x14">
            <control shapeId="61311" r:id="rId839" name="Button 895">
              <controlPr locked="0" defaultSize="0" autoFill="0" autoLine="0" autoPict="0">
                <anchor moveWithCells="1" sizeWithCells="1">
                  <from>
                    <xdr:col>13315</xdr:col>
                    <xdr:colOff>0</xdr:colOff>
                    <xdr:row>131129</xdr:row>
                    <xdr:rowOff>0</xdr:rowOff>
                  </from>
                  <to>
                    <xdr:col>13315</xdr:col>
                    <xdr:colOff>0</xdr:colOff>
                    <xdr:row>131129</xdr:row>
                    <xdr:rowOff>0</xdr:rowOff>
                  </to>
                </anchor>
              </controlPr>
            </control>
          </mc:Choice>
        </mc:AlternateContent>
        <mc:AlternateContent xmlns:mc="http://schemas.openxmlformats.org/markup-compatibility/2006">
          <mc:Choice Requires="x14">
            <control shapeId="61312" r:id="rId840" name="Button 896">
              <controlPr locked="0" defaultSize="0" autoFill="0" autoLine="0" autoPict="0">
                <anchor moveWithCells="1" sizeWithCells="1">
                  <from>
                    <xdr:col>13315</xdr:col>
                    <xdr:colOff>0</xdr:colOff>
                    <xdr:row>196665</xdr:row>
                    <xdr:rowOff>0</xdr:rowOff>
                  </from>
                  <to>
                    <xdr:col>13315</xdr:col>
                    <xdr:colOff>0</xdr:colOff>
                    <xdr:row>196665</xdr:row>
                    <xdr:rowOff>0</xdr:rowOff>
                  </to>
                </anchor>
              </controlPr>
            </control>
          </mc:Choice>
        </mc:AlternateContent>
        <mc:AlternateContent xmlns:mc="http://schemas.openxmlformats.org/markup-compatibility/2006">
          <mc:Choice Requires="x14">
            <control shapeId="61313" r:id="rId841" name="Button 897">
              <controlPr locked="0" defaultSize="0" autoFill="0" autoLine="0" autoPict="0">
                <anchor moveWithCells="1" sizeWithCells="1">
                  <from>
                    <xdr:col>13315</xdr:col>
                    <xdr:colOff>0</xdr:colOff>
                    <xdr:row>262201</xdr:row>
                    <xdr:rowOff>0</xdr:rowOff>
                  </from>
                  <to>
                    <xdr:col>13315</xdr:col>
                    <xdr:colOff>0</xdr:colOff>
                    <xdr:row>262201</xdr:row>
                    <xdr:rowOff>0</xdr:rowOff>
                  </to>
                </anchor>
              </controlPr>
            </control>
          </mc:Choice>
        </mc:AlternateContent>
        <mc:AlternateContent xmlns:mc="http://schemas.openxmlformats.org/markup-compatibility/2006">
          <mc:Choice Requires="x14">
            <control shapeId="61314" r:id="rId842" name="Button 898">
              <controlPr locked="0" defaultSize="0" autoFill="0" autoLine="0" autoPict="0">
                <anchor moveWithCells="1" sizeWithCells="1">
                  <from>
                    <xdr:col>13315</xdr:col>
                    <xdr:colOff>0</xdr:colOff>
                    <xdr:row>327737</xdr:row>
                    <xdr:rowOff>0</xdr:rowOff>
                  </from>
                  <to>
                    <xdr:col>13315</xdr:col>
                    <xdr:colOff>0</xdr:colOff>
                    <xdr:row>327737</xdr:row>
                    <xdr:rowOff>0</xdr:rowOff>
                  </to>
                </anchor>
              </controlPr>
            </control>
          </mc:Choice>
        </mc:AlternateContent>
        <mc:AlternateContent xmlns:mc="http://schemas.openxmlformats.org/markup-compatibility/2006">
          <mc:Choice Requires="x14">
            <control shapeId="61315" r:id="rId843" name="Button 899">
              <controlPr locked="0" defaultSize="0" autoFill="0" autoLine="0" autoPict="0">
                <anchor moveWithCells="1" sizeWithCells="1">
                  <from>
                    <xdr:col>13315</xdr:col>
                    <xdr:colOff>0</xdr:colOff>
                    <xdr:row>393273</xdr:row>
                    <xdr:rowOff>0</xdr:rowOff>
                  </from>
                  <to>
                    <xdr:col>13315</xdr:col>
                    <xdr:colOff>0</xdr:colOff>
                    <xdr:row>393273</xdr:row>
                    <xdr:rowOff>0</xdr:rowOff>
                  </to>
                </anchor>
              </controlPr>
            </control>
          </mc:Choice>
        </mc:AlternateContent>
        <mc:AlternateContent xmlns:mc="http://schemas.openxmlformats.org/markup-compatibility/2006">
          <mc:Choice Requires="x14">
            <control shapeId="61316" r:id="rId844" name="Button 900">
              <controlPr locked="0" defaultSize="0" autoFill="0" autoLine="0" autoPict="0">
                <anchor moveWithCells="1" sizeWithCells="1">
                  <from>
                    <xdr:col>13315</xdr:col>
                    <xdr:colOff>0</xdr:colOff>
                    <xdr:row>458809</xdr:row>
                    <xdr:rowOff>0</xdr:rowOff>
                  </from>
                  <to>
                    <xdr:col>13315</xdr:col>
                    <xdr:colOff>0</xdr:colOff>
                    <xdr:row>458809</xdr:row>
                    <xdr:rowOff>0</xdr:rowOff>
                  </to>
                </anchor>
              </controlPr>
            </control>
          </mc:Choice>
        </mc:AlternateContent>
        <mc:AlternateContent xmlns:mc="http://schemas.openxmlformats.org/markup-compatibility/2006">
          <mc:Choice Requires="x14">
            <control shapeId="61317" r:id="rId845" name="Button 901">
              <controlPr locked="0" defaultSize="0" autoFill="0" autoLine="0" autoPict="0">
                <anchor moveWithCells="1" sizeWithCells="1">
                  <from>
                    <xdr:col>13315</xdr:col>
                    <xdr:colOff>0</xdr:colOff>
                    <xdr:row>524345</xdr:row>
                    <xdr:rowOff>0</xdr:rowOff>
                  </from>
                  <to>
                    <xdr:col>13315</xdr:col>
                    <xdr:colOff>0</xdr:colOff>
                    <xdr:row>524345</xdr:row>
                    <xdr:rowOff>0</xdr:rowOff>
                  </to>
                </anchor>
              </controlPr>
            </control>
          </mc:Choice>
        </mc:AlternateContent>
        <mc:AlternateContent xmlns:mc="http://schemas.openxmlformats.org/markup-compatibility/2006">
          <mc:Choice Requires="x14">
            <control shapeId="61318" r:id="rId846" name="Button 902">
              <controlPr locked="0" defaultSize="0" autoFill="0" autoLine="0" autoPict="0">
                <anchor moveWithCells="1" sizeWithCells="1">
                  <from>
                    <xdr:col>13315</xdr:col>
                    <xdr:colOff>0</xdr:colOff>
                    <xdr:row>589881</xdr:row>
                    <xdr:rowOff>0</xdr:rowOff>
                  </from>
                  <to>
                    <xdr:col>13315</xdr:col>
                    <xdr:colOff>0</xdr:colOff>
                    <xdr:row>589881</xdr:row>
                    <xdr:rowOff>0</xdr:rowOff>
                  </to>
                </anchor>
              </controlPr>
            </control>
          </mc:Choice>
        </mc:AlternateContent>
        <mc:AlternateContent xmlns:mc="http://schemas.openxmlformats.org/markup-compatibility/2006">
          <mc:Choice Requires="x14">
            <control shapeId="61319" r:id="rId847" name="Button 903">
              <controlPr locked="0" defaultSize="0" autoFill="0" autoLine="0" autoPict="0">
                <anchor moveWithCells="1" sizeWithCells="1">
                  <from>
                    <xdr:col>13315</xdr:col>
                    <xdr:colOff>0</xdr:colOff>
                    <xdr:row>655417</xdr:row>
                    <xdr:rowOff>0</xdr:rowOff>
                  </from>
                  <to>
                    <xdr:col>13315</xdr:col>
                    <xdr:colOff>0</xdr:colOff>
                    <xdr:row>655417</xdr:row>
                    <xdr:rowOff>0</xdr:rowOff>
                  </to>
                </anchor>
              </controlPr>
            </control>
          </mc:Choice>
        </mc:AlternateContent>
        <mc:AlternateContent xmlns:mc="http://schemas.openxmlformats.org/markup-compatibility/2006">
          <mc:Choice Requires="x14">
            <control shapeId="61320" r:id="rId848" name="Button 904">
              <controlPr locked="0" defaultSize="0" autoFill="0" autoLine="0" autoPict="0">
                <anchor moveWithCells="1" sizeWithCells="1">
                  <from>
                    <xdr:col>13315</xdr:col>
                    <xdr:colOff>0</xdr:colOff>
                    <xdr:row>720953</xdr:row>
                    <xdr:rowOff>0</xdr:rowOff>
                  </from>
                  <to>
                    <xdr:col>13315</xdr:col>
                    <xdr:colOff>0</xdr:colOff>
                    <xdr:row>720953</xdr:row>
                    <xdr:rowOff>0</xdr:rowOff>
                  </to>
                </anchor>
              </controlPr>
            </control>
          </mc:Choice>
        </mc:AlternateContent>
        <mc:AlternateContent xmlns:mc="http://schemas.openxmlformats.org/markup-compatibility/2006">
          <mc:Choice Requires="x14">
            <control shapeId="61321" r:id="rId849" name="Button 905">
              <controlPr locked="0" defaultSize="0" autoFill="0" autoLine="0" autoPict="0">
                <anchor moveWithCells="1" sizeWithCells="1">
                  <from>
                    <xdr:col>13315</xdr:col>
                    <xdr:colOff>0</xdr:colOff>
                    <xdr:row>786489</xdr:row>
                    <xdr:rowOff>0</xdr:rowOff>
                  </from>
                  <to>
                    <xdr:col>13315</xdr:col>
                    <xdr:colOff>0</xdr:colOff>
                    <xdr:row>786489</xdr:row>
                    <xdr:rowOff>0</xdr:rowOff>
                  </to>
                </anchor>
              </controlPr>
            </control>
          </mc:Choice>
        </mc:AlternateContent>
        <mc:AlternateContent xmlns:mc="http://schemas.openxmlformats.org/markup-compatibility/2006">
          <mc:Choice Requires="x14">
            <control shapeId="61322" r:id="rId850" name="Button 906">
              <controlPr locked="0" defaultSize="0" autoFill="0" autoLine="0" autoPict="0">
                <anchor moveWithCells="1" sizeWithCells="1">
                  <from>
                    <xdr:col>13315</xdr:col>
                    <xdr:colOff>0</xdr:colOff>
                    <xdr:row>852025</xdr:row>
                    <xdr:rowOff>0</xdr:rowOff>
                  </from>
                  <to>
                    <xdr:col>13315</xdr:col>
                    <xdr:colOff>0</xdr:colOff>
                    <xdr:row>852025</xdr:row>
                    <xdr:rowOff>0</xdr:rowOff>
                  </to>
                </anchor>
              </controlPr>
            </control>
          </mc:Choice>
        </mc:AlternateContent>
        <mc:AlternateContent xmlns:mc="http://schemas.openxmlformats.org/markup-compatibility/2006">
          <mc:Choice Requires="x14">
            <control shapeId="61323" r:id="rId851" name="Button 907">
              <controlPr locked="0" defaultSize="0" autoFill="0" autoLine="0" autoPict="0">
                <anchor moveWithCells="1" sizeWithCells="1">
                  <from>
                    <xdr:col>13315</xdr:col>
                    <xdr:colOff>0</xdr:colOff>
                    <xdr:row>917561</xdr:row>
                    <xdr:rowOff>0</xdr:rowOff>
                  </from>
                  <to>
                    <xdr:col>13315</xdr:col>
                    <xdr:colOff>0</xdr:colOff>
                    <xdr:row>917561</xdr:row>
                    <xdr:rowOff>0</xdr:rowOff>
                  </to>
                </anchor>
              </controlPr>
            </control>
          </mc:Choice>
        </mc:AlternateContent>
        <mc:AlternateContent xmlns:mc="http://schemas.openxmlformats.org/markup-compatibility/2006">
          <mc:Choice Requires="x14">
            <control shapeId="61324" r:id="rId852" name="Button 908">
              <controlPr locked="0" defaultSize="0" autoFill="0" autoLine="0" autoPict="0">
                <anchor moveWithCells="1" sizeWithCells="1">
                  <from>
                    <xdr:col>13315</xdr:col>
                    <xdr:colOff>0</xdr:colOff>
                    <xdr:row>983097</xdr:row>
                    <xdr:rowOff>0</xdr:rowOff>
                  </from>
                  <to>
                    <xdr:col>13315</xdr:col>
                    <xdr:colOff>0</xdr:colOff>
                    <xdr:row>983097</xdr:row>
                    <xdr:rowOff>0</xdr:rowOff>
                  </to>
                </anchor>
              </controlPr>
            </control>
          </mc:Choice>
        </mc:AlternateContent>
        <mc:AlternateContent xmlns:mc="http://schemas.openxmlformats.org/markup-compatibility/2006">
          <mc:Choice Requires="x14">
            <control shapeId="61325" r:id="rId853" name="Button 909">
              <controlPr locked="0" defaultSize="0" autoFill="0" autoLine="0" autoPict="0">
                <anchor moveWithCells="1" sizeWithCells="1">
                  <from>
                    <xdr:col>13569</xdr:col>
                    <xdr:colOff>0</xdr:colOff>
                    <xdr:row>56</xdr:row>
                    <xdr:rowOff>0</xdr:rowOff>
                  </from>
                  <to>
                    <xdr:col>13569</xdr:col>
                    <xdr:colOff>0</xdr:colOff>
                    <xdr:row>56</xdr:row>
                    <xdr:rowOff>0</xdr:rowOff>
                  </to>
                </anchor>
              </controlPr>
            </control>
          </mc:Choice>
        </mc:AlternateContent>
        <mc:AlternateContent xmlns:mc="http://schemas.openxmlformats.org/markup-compatibility/2006">
          <mc:Choice Requires="x14">
            <control shapeId="61326" r:id="rId854" name="Button 910">
              <controlPr locked="0" defaultSize="0" autoFill="0" autoLine="0" autoPict="0">
                <anchor moveWithCells="1" sizeWithCells="1">
                  <from>
                    <xdr:col>13571</xdr:col>
                    <xdr:colOff>0</xdr:colOff>
                    <xdr:row>65593</xdr:row>
                    <xdr:rowOff>0</xdr:rowOff>
                  </from>
                  <to>
                    <xdr:col>13571</xdr:col>
                    <xdr:colOff>0</xdr:colOff>
                    <xdr:row>65593</xdr:row>
                    <xdr:rowOff>0</xdr:rowOff>
                  </to>
                </anchor>
              </controlPr>
            </control>
          </mc:Choice>
        </mc:AlternateContent>
        <mc:AlternateContent xmlns:mc="http://schemas.openxmlformats.org/markup-compatibility/2006">
          <mc:Choice Requires="x14">
            <control shapeId="61327" r:id="rId855" name="Button 911">
              <controlPr locked="0" defaultSize="0" autoFill="0" autoLine="0" autoPict="0">
                <anchor moveWithCells="1" sizeWithCells="1">
                  <from>
                    <xdr:col>13571</xdr:col>
                    <xdr:colOff>0</xdr:colOff>
                    <xdr:row>131129</xdr:row>
                    <xdr:rowOff>0</xdr:rowOff>
                  </from>
                  <to>
                    <xdr:col>13571</xdr:col>
                    <xdr:colOff>0</xdr:colOff>
                    <xdr:row>131129</xdr:row>
                    <xdr:rowOff>0</xdr:rowOff>
                  </to>
                </anchor>
              </controlPr>
            </control>
          </mc:Choice>
        </mc:AlternateContent>
        <mc:AlternateContent xmlns:mc="http://schemas.openxmlformats.org/markup-compatibility/2006">
          <mc:Choice Requires="x14">
            <control shapeId="61328" r:id="rId856" name="Button 912">
              <controlPr locked="0" defaultSize="0" autoFill="0" autoLine="0" autoPict="0">
                <anchor moveWithCells="1" sizeWithCells="1">
                  <from>
                    <xdr:col>13571</xdr:col>
                    <xdr:colOff>0</xdr:colOff>
                    <xdr:row>196665</xdr:row>
                    <xdr:rowOff>0</xdr:rowOff>
                  </from>
                  <to>
                    <xdr:col>13571</xdr:col>
                    <xdr:colOff>0</xdr:colOff>
                    <xdr:row>196665</xdr:row>
                    <xdr:rowOff>0</xdr:rowOff>
                  </to>
                </anchor>
              </controlPr>
            </control>
          </mc:Choice>
        </mc:AlternateContent>
        <mc:AlternateContent xmlns:mc="http://schemas.openxmlformats.org/markup-compatibility/2006">
          <mc:Choice Requires="x14">
            <control shapeId="61329" r:id="rId857" name="Button 913">
              <controlPr locked="0" defaultSize="0" autoFill="0" autoLine="0" autoPict="0">
                <anchor moveWithCells="1" sizeWithCells="1">
                  <from>
                    <xdr:col>13571</xdr:col>
                    <xdr:colOff>0</xdr:colOff>
                    <xdr:row>262201</xdr:row>
                    <xdr:rowOff>0</xdr:rowOff>
                  </from>
                  <to>
                    <xdr:col>13571</xdr:col>
                    <xdr:colOff>0</xdr:colOff>
                    <xdr:row>262201</xdr:row>
                    <xdr:rowOff>0</xdr:rowOff>
                  </to>
                </anchor>
              </controlPr>
            </control>
          </mc:Choice>
        </mc:AlternateContent>
        <mc:AlternateContent xmlns:mc="http://schemas.openxmlformats.org/markup-compatibility/2006">
          <mc:Choice Requires="x14">
            <control shapeId="61330" r:id="rId858" name="Button 914">
              <controlPr locked="0" defaultSize="0" autoFill="0" autoLine="0" autoPict="0">
                <anchor moveWithCells="1" sizeWithCells="1">
                  <from>
                    <xdr:col>13571</xdr:col>
                    <xdr:colOff>0</xdr:colOff>
                    <xdr:row>327737</xdr:row>
                    <xdr:rowOff>0</xdr:rowOff>
                  </from>
                  <to>
                    <xdr:col>13571</xdr:col>
                    <xdr:colOff>0</xdr:colOff>
                    <xdr:row>327737</xdr:row>
                    <xdr:rowOff>0</xdr:rowOff>
                  </to>
                </anchor>
              </controlPr>
            </control>
          </mc:Choice>
        </mc:AlternateContent>
        <mc:AlternateContent xmlns:mc="http://schemas.openxmlformats.org/markup-compatibility/2006">
          <mc:Choice Requires="x14">
            <control shapeId="61331" r:id="rId859" name="Button 915">
              <controlPr locked="0" defaultSize="0" autoFill="0" autoLine="0" autoPict="0">
                <anchor moveWithCells="1" sizeWithCells="1">
                  <from>
                    <xdr:col>13571</xdr:col>
                    <xdr:colOff>0</xdr:colOff>
                    <xdr:row>393273</xdr:row>
                    <xdr:rowOff>0</xdr:rowOff>
                  </from>
                  <to>
                    <xdr:col>13571</xdr:col>
                    <xdr:colOff>0</xdr:colOff>
                    <xdr:row>393273</xdr:row>
                    <xdr:rowOff>0</xdr:rowOff>
                  </to>
                </anchor>
              </controlPr>
            </control>
          </mc:Choice>
        </mc:AlternateContent>
        <mc:AlternateContent xmlns:mc="http://schemas.openxmlformats.org/markup-compatibility/2006">
          <mc:Choice Requires="x14">
            <control shapeId="61332" r:id="rId860" name="Button 916">
              <controlPr locked="0" defaultSize="0" autoFill="0" autoLine="0" autoPict="0">
                <anchor moveWithCells="1" sizeWithCells="1">
                  <from>
                    <xdr:col>13571</xdr:col>
                    <xdr:colOff>0</xdr:colOff>
                    <xdr:row>458809</xdr:row>
                    <xdr:rowOff>0</xdr:rowOff>
                  </from>
                  <to>
                    <xdr:col>13571</xdr:col>
                    <xdr:colOff>0</xdr:colOff>
                    <xdr:row>458809</xdr:row>
                    <xdr:rowOff>0</xdr:rowOff>
                  </to>
                </anchor>
              </controlPr>
            </control>
          </mc:Choice>
        </mc:AlternateContent>
        <mc:AlternateContent xmlns:mc="http://schemas.openxmlformats.org/markup-compatibility/2006">
          <mc:Choice Requires="x14">
            <control shapeId="61333" r:id="rId861" name="Button 917">
              <controlPr locked="0" defaultSize="0" autoFill="0" autoLine="0" autoPict="0">
                <anchor moveWithCells="1" sizeWithCells="1">
                  <from>
                    <xdr:col>13571</xdr:col>
                    <xdr:colOff>0</xdr:colOff>
                    <xdr:row>524345</xdr:row>
                    <xdr:rowOff>0</xdr:rowOff>
                  </from>
                  <to>
                    <xdr:col>13571</xdr:col>
                    <xdr:colOff>0</xdr:colOff>
                    <xdr:row>524345</xdr:row>
                    <xdr:rowOff>0</xdr:rowOff>
                  </to>
                </anchor>
              </controlPr>
            </control>
          </mc:Choice>
        </mc:AlternateContent>
        <mc:AlternateContent xmlns:mc="http://schemas.openxmlformats.org/markup-compatibility/2006">
          <mc:Choice Requires="x14">
            <control shapeId="61334" r:id="rId862" name="Button 918">
              <controlPr locked="0" defaultSize="0" autoFill="0" autoLine="0" autoPict="0">
                <anchor moveWithCells="1" sizeWithCells="1">
                  <from>
                    <xdr:col>13571</xdr:col>
                    <xdr:colOff>0</xdr:colOff>
                    <xdr:row>589881</xdr:row>
                    <xdr:rowOff>0</xdr:rowOff>
                  </from>
                  <to>
                    <xdr:col>13571</xdr:col>
                    <xdr:colOff>0</xdr:colOff>
                    <xdr:row>589881</xdr:row>
                    <xdr:rowOff>0</xdr:rowOff>
                  </to>
                </anchor>
              </controlPr>
            </control>
          </mc:Choice>
        </mc:AlternateContent>
        <mc:AlternateContent xmlns:mc="http://schemas.openxmlformats.org/markup-compatibility/2006">
          <mc:Choice Requires="x14">
            <control shapeId="61335" r:id="rId863" name="Button 919">
              <controlPr locked="0" defaultSize="0" autoFill="0" autoLine="0" autoPict="0">
                <anchor moveWithCells="1" sizeWithCells="1">
                  <from>
                    <xdr:col>13571</xdr:col>
                    <xdr:colOff>0</xdr:colOff>
                    <xdr:row>655417</xdr:row>
                    <xdr:rowOff>0</xdr:rowOff>
                  </from>
                  <to>
                    <xdr:col>13571</xdr:col>
                    <xdr:colOff>0</xdr:colOff>
                    <xdr:row>655417</xdr:row>
                    <xdr:rowOff>0</xdr:rowOff>
                  </to>
                </anchor>
              </controlPr>
            </control>
          </mc:Choice>
        </mc:AlternateContent>
        <mc:AlternateContent xmlns:mc="http://schemas.openxmlformats.org/markup-compatibility/2006">
          <mc:Choice Requires="x14">
            <control shapeId="61336" r:id="rId864" name="Button 920">
              <controlPr locked="0" defaultSize="0" autoFill="0" autoLine="0" autoPict="0">
                <anchor moveWithCells="1" sizeWithCells="1">
                  <from>
                    <xdr:col>13571</xdr:col>
                    <xdr:colOff>0</xdr:colOff>
                    <xdr:row>720953</xdr:row>
                    <xdr:rowOff>0</xdr:rowOff>
                  </from>
                  <to>
                    <xdr:col>13571</xdr:col>
                    <xdr:colOff>0</xdr:colOff>
                    <xdr:row>720953</xdr:row>
                    <xdr:rowOff>0</xdr:rowOff>
                  </to>
                </anchor>
              </controlPr>
            </control>
          </mc:Choice>
        </mc:AlternateContent>
        <mc:AlternateContent xmlns:mc="http://schemas.openxmlformats.org/markup-compatibility/2006">
          <mc:Choice Requires="x14">
            <control shapeId="61337" r:id="rId865" name="Button 921">
              <controlPr locked="0" defaultSize="0" autoFill="0" autoLine="0" autoPict="0">
                <anchor moveWithCells="1" sizeWithCells="1">
                  <from>
                    <xdr:col>13571</xdr:col>
                    <xdr:colOff>0</xdr:colOff>
                    <xdr:row>786489</xdr:row>
                    <xdr:rowOff>0</xdr:rowOff>
                  </from>
                  <to>
                    <xdr:col>13571</xdr:col>
                    <xdr:colOff>0</xdr:colOff>
                    <xdr:row>786489</xdr:row>
                    <xdr:rowOff>0</xdr:rowOff>
                  </to>
                </anchor>
              </controlPr>
            </control>
          </mc:Choice>
        </mc:AlternateContent>
        <mc:AlternateContent xmlns:mc="http://schemas.openxmlformats.org/markup-compatibility/2006">
          <mc:Choice Requires="x14">
            <control shapeId="61338" r:id="rId866" name="Button 922">
              <controlPr locked="0" defaultSize="0" autoFill="0" autoLine="0" autoPict="0">
                <anchor moveWithCells="1" sizeWithCells="1">
                  <from>
                    <xdr:col>13571</xdr:col>
                    <xdr:colOff>0</xdr:colOff>
                    <xdr:row>852025</xdr:row>
                    <xdr:rowOff>0</xdr:rowOff>
                  </from>
                  <to>
                    <xdr:col>13571</xdr:col>
                    <xdr:colOff>0</xdr:colOff>
                    <xdr:row>852025</xdr:row>
                    <xdr:rowOff>0</xdr:rowOff>
                  </to>
                </anchor>
              </controlPr>
            </control>
          </mc:Choice>
        </mc:AlternateContent>
        <mc:AlternateContent xmlns:mc="http://schemas.openxmlformats.org/markup-compatibility/2006">
          <mc:Choice Requires="x14">
            <control shapeId="61339" r:id="rId867" name="Button 923">
              <controlPr locked="0" defaultSize="0" autoFill="0" autoLine="0" autoPict="0">
                <anchor moveWithCells="1" sizeWithCells="1">
                  <from>
                    <xdr:col>13571</xdr:col>
                    <xdr:colOff>0</xdr:colOff>
                    <xdr:row>917561</xdr:row>
                    <xdr:rowOff>0</xdr:rowOff>
                  </from>
                  <to>
                    <xdr:col>13571</xdr:col>
                    <xdr:colOff>0</xdr:colOff>
                    <xdr:row>917561</xdr:row>
                    <xdr:rowOff>0</xdr:rowOff>
                  </to>
                </anchor>
              </controlPr>
            </control>
          </mc:Choice>
        </mc:AlternateContent>
        <mc:AlternateContent xmlns:mc="http://schemas.openxmlformats.org/markup-compatibility/2006">
          <mc:Choice Requires="x14">
            <control shapeId="61340" r:id="rId868" name="Button 924">
              <controlPr locked="0" defaultSize="0" autoFill="0" autoLine="0" autoPict="0">
                <anchor moveWithCells="1" sizeWithCells="1">
                  <from>
                    <xdr:col>13571</xdr:col>
                    <xdr:colOff>0</xdr:colOff>
                    <xdr:row>983097</xdr:row>
                    <xdr:rowOff>0</xdr:rowOff>
                  </from>
                  <to>
                    <xdr:col>13571</xdr:col>
                    <xdr:colOff>0</xdr:colOff>
                    <xdr:row>983097</xdr:row>
                    <xdr:rowOff>0</xdr:rowOff>
                  </to>
                </anchor>
              </controlPr>
            </control>
          </mc:Choice>
        </mc:AlternateContent>
        <mc:AlternateContent xmlns:mc="http://schemas.openxmlformats.org/markup-compatibility/2006">
          <mc:Choice Requires="x14">
            <control shapeId="61341" r:id="rId869" name="Button 925">
              <controlPr locked="0" defaultSize="0" autoFill="0" autoLine="0" autoPict="0">
                <anchor moveWithCells="1" sizeWithCells="1">
                  <from>
                    <xdr:col>13825</xdr:col>
                    <xdr:colOff>0</xdr:colOff>
                    <xdr:row>56</xdr:row>
                    <xdr:rowOff>0</xdr:rowOff>
                  </from>
                  <to>
                    <xdr:col>13825</xdr:col>
                    <xdr:colOff>0</xdr:colOff>
                    <xdr:row>56</xdr:row>
                    <xdr:rowOff>0</xdr:rowOff>
                  </to>
                </anchor>
              </controlPr>
            </control>
          </mc:Choice>
        </mc:AlternateContent>
        <mc:AlternateContent xmlns:mc="http://schemas.openxmlformats.org/markup-compatibility/2006">
          <mc:Choice Requires="x14">
            <control shapeId="61342" r:id="rId870" name="Button 926">
              <controlPr locked="0" defaultSize="0" autoFill="0" autoLine="0" autoPict="0">
                <anchor moveWithCells="1" sizeWithCells="1">
                  <from>
                    <xdr:col>13827</xdr:col>
                    <xdr:colOff>0</xdr:colOff>
                    <xdr:row>65593</xdr:row>
                    <xdr:rowOff>0</xdr:rowOff>
                  </from>
                  <to>
                    <xdr:col>13827</xdr:col>
                    <xdr:colOff>0</xdr:colOff>
                    <xdr:row>65593</xdr:row>
                    <xdr:rowOff>0</xdr:rowOff>
                  </to>
                </anchor>
              </controlPr>
            </control>
          </mc:Choice>
        </mc:AlternateContent>
        <mc:AlternateContent xmlns:mc="http://schemas.openxmlformats.org/markup-compatibility/2006">
          <mc:Choice Requires="x14">
            <control shapeId="61343" r:id="rId871" name="Button 927">
              <controlPr locked="0" defaultSize="0" autoFill="0" autoLine="0" autoPict="0">
                <anchor moveWithCells="1" sizeWithCells="1">
                  <from>
                    <xdr:col>13827</xdr:col>
                    <xdr:colOff>0</xdr:colOff>
                    <xdr:row>131129</xdr:row>
                    <xdr:rowOff>0</xdr:rowOff>
                  </from>
                  <to>
                    <xdr:col>13827</xdr:col>
                    <xdr:colOff>0</xdr:colOff>
                    <xdr:row>131129</xdr:row>
                    <xdr:rowOff>0</xdr:rowOff>
                  </to>
                </anchor>
              </controlPr>
            </control>
          </mc:Choice>
        </mc:AlternateContent>
        <mc:AlternateContent xmlns:mc="http://schemas.openxmlformats.org/markup-compatibility/2006">
          <mc:Choice Requires="x14">
            <control shapeId="61344" r:id="rId872" name="Button 928">
              <controlPr locked="0" defaultSize="0" autoFill="0" autoLine="0" autoPict="0">
                <anchor moveWithCells="1" sizeWithCells="1">
                  <from>
                    <xdr:col>13827</xdr:col>
                    <xdr:colOff>0</xdr:colOff>
                    <xdr:row>196665</xdr:row>
                    <xdr:rowOff>0</xdr:rowOff>
                  </from>
                  <to>
                    <xdr:col>13827</xdr:col>
                    <xdr:colOff>0</xdr:colOff>
                    <xdr:row>196665</xdr:row>
                    <xdr:rowOff>0</xdr:rowOff>
                  </to>
                </anchor>
              </controlPr>
            </control>
          </mc:Choice>
        </mc:AlternateContent>
        <mc:AlternateContent xmlns:mc="http://schemas.openxmlformats.org/markup-compatibility/2006">
          <mc:Choice Requires="x14">
            <control shapeId="61345" r:id="rId873" name="Button 929">
              <controlPr locked="0" defaultSize="0" autoFill="0" autoLine="0" autoPict="0">
                <anchor moveWithCells="1" sizeWithCells="1">
                  <from>
                    <xdr:col>13827</xdr:col>
                    <xdr:colOff>0</xdr:colOff>
                    <xdr:row>262201</xdr:row>
                    <xdr:rowOff>0</xdr:rowOff>
                  </from>
                  <to>
                    <xdr:col>13827</xdr:col>
                    <xdr:colOff>0</xdr:colOff>
                    <xdr:row>262201</xdr:row>
                    <xdr:rowOff>0</xdr:rowOff>
                  </to>
                </anchor>
              </controlPr>
            </control>
          </mc:Choice>
        </mc:AlternateContent>
        <mc:AlternateContent xmlns:mc="http://schemas.openxmlformats.org/markup-compatibility/2006">
          <mc:Choice Requires="x14">
            <control shapeId="61346" r:id="rId874" name="Button 930">
              <controlPr locked="0" defaultSize="0" autoFill="0" autoLine="0" autoPict="0">
                <anchor moveWithCells="1" sizeWithCells="1">
                  <from>
                    <xdr:col>13827</xdr:col>
                    <xdr:colOff>0</xdr:colOff>
                    <xdr:row>327737</xdr:row>
                    <xdr:rowOff>0</xdr:rowOff>
                  </from>
                  <to>
                    <xdr:col>13827</xdr:col>
                    <xdr:colOff>0</xdr:colOff>
                    <xdr:row>327737</xdr:row>
                    <xdr:rowOff>0</xdr:rowOff>
                  </to>
                </anchor>
              </controlPr>
            </control>
          </mc:Choice>
        </mc:AlternateContent>
        <mc:AlternateContent xmlns:mc="http://schemas.openxmlformats.org/markup-compatibility/2006">
          <mc:Choice Requires="x14">
            <control shapeId="61347" r:id="rId875" name="Button 931">
              <controlPr locked="0" defaultSize="0" autoFill="0" autoLine="0" autoPict="0">
                <anchor moveWithCells="1" sizeWithCells="1">
                  <from>
                    <xdr:col>13827</xdr:col>
                    <xdr:colOff>0</xdr:colOff>
                    <xdr:row>393273</xdr:row>
                    <xdr:rowOff>0</xdr:rowOff>
                  </from>
                  <to>
                    <xdr:col>13827</xdr:col>
                    <xdr:colOff>0</xdr:colOff>
                    <xdr:row>393273</xdr:row>
                    <xdr:rowOff>0</xdr:rowOff>
                  </to>
                </anchor>
              </controlPr>
            </control>
          </mc:Choice>
        </mc:AlternateContent>
        <mc:AlternateContent xmlns:mc="http://schemas.openxmlformats.org/markup-compatibility/2006">
          <mc:Choice Requires="x14">
            <control shapeId="61348" r:id="rId876" name="Button 932">
              <controlPr locked="0" defaultSize="0" autoFill="0" autoLine="0" autoPict="0">
                <anchor moveWithCells="1" sizeWithCells="1">
                  <from>
                    <xdr:col>13827</xdr:col>
                    <xdr:colOff>0</xdr:colOff>
                    <xdr:row>458809</xdr:row>
                    <xdr:rowOff>0</xdr:rowOff>
                  </from>
                  <to>
                    <xdr:col>13827</xdr:col>
                    <xdr:colOff>0</xdr:colOff>
                    <xdr:row>458809</xdr:row>
                    <xdr:rowOff>0</xdr:rowOff>
                  </to>
                </anchor>
              </controlPr>
            </control>
          </mc:Choice>
        </mc:AlternateContent>
        <mc:AlternateContent xmlns:mc="http://schemas.openxmlformats.org/markup-compatibility/2006">
          <mc:Choice Requires="x14">
            <control shapeId="61349" r:id="rId877" name="Button 933">
              <controlPr locked="0" defaultSize="0" autoFill="0" autoLine="0" autoPict="0">
                <anchor moveWithCells="1" sizeWithCells="1">
                  <from>
                    <xdr:col>13827</xdr:col>
                    <xdr:colOff>0</xdr:colOff>
                    <xdr:row>524345</xdr:row>
                    <xdr:rowOff>0</xdr:rowOff>
                  </from>
                  <to>
                    <xdr:col>13827</xdr:col>
                    <xdr:colOff>0</xdr:colOff>
                    <xdr:row>524345</xdr:row>
                    <xdr:rowOff>0</xdr:rowOff>
                  </to>
                </anchor>
              </controlPr>
            </control>
          </mc:Choice>
        </mc:AlternateContent>
        <mc:AlternateContent xmlns:mc="http://schemas.openxmlformats.org/markup-compatibility/2006">
          <mc:Choice Requires="x14">
            <control shapeId="61350" r:id="rId878" name="Button 934">
              <controlPr locked="0" defaultSize="0" autoFill="0" autoLine="0" autoPict="0">
                <anchor moveWithCells="1" sizeWithCells="1">
                  <from>
                    <xdr:col>13827</xdr:col>
                    <xdr:colOff>0</xdr:colOff>
                    <xdr:row>589881</xdr:row>
                    <xdr:rowOff>0</xdr:rowOff>
                  </from>
                  <to>
                    <xdr:col>13827</xdr:col>
                    <xdr:colOff>0</xdr:colOff>
                    <xdr:row>589881</xdr:row>
                    <xdr:rowOff>0</xdr:rowOff>
                  </to>
                </anchor>
              </controlPr>
            </control>
          </mc:Choice>
        </mc:AlternateContent>
        <mc:AlternateContent xmlns:mc="http://schemas.openxmlformats.org/markup-compatibility/2006">
          <mc:Choice Requires="x14">
            <control shapeId="61351" r:id="rId879" name="Button 935">
              <controlPr locked="0" defaultSize="0" autoFill="0" autoLine="0" autoPict="0">
                <anchor moveWithCells="1" sizeWithCells="1">
                  <from>
                    <xdr:col>13827</xdr:col>
                    <xdr:colOff>0</xdr:colOff>
                    <xdr:row>655417</xdr:row>
                    <xdr:rowOff>0</xdr:rowOff>
                  </from>
                  <to>
                    <xdr:col>13827</xdr:col>
                    <xdr:colOff>0</xdr:colOff>
                    <xdr:row>655417</xdr:row>
                    <xdr:rowOff>0</xdr:rowOff>
                  </to>
                </anchor>
              </controlPr>
            </control>
          </mc:Choice>
        </mc:AlternateContent>
        <mc:AlternateContent xmlns:mc="http://schemas.openxmlformats.org/markup-compatibility/2006">
          <mc:Choice Requires="x14">
            <control shapeId="61352" r:id="rId880" name="Button 936">
              <controlPr locked="0" defaultSize="0" autoFill="0" autoLine="0" autoPict="0">
                <anchor moveWithCells="1" sizeWithCells="1">
                  <from>
                    <xdr:col>13827</xdr:col>
                    <xdr:colOff>0</xdr:colOff>
                    <xdr:row>720953</xdr:row>
                    <xdr:rowOff>0</xdr:rowOff>
                  </from>
                  <to>
                    <xdr:col>13827</xdr:col>
                    <xdr:colOff>0</xdr:colOff>
                    <xdr:row>720953</xdr:row>
                    <xdr:rowOff>0</xdr:rowOff>
                  </to>
                </anchor>
              </controlPr>
            </control>
          </mc:Choice>
        </mc:AlternateContent>
        <mc:AlternateContent xmlns:mc="http://schemas.openxmlformats.org/markup-compatibility/2006">
          <mc:Choice Requires="x14">
            <control shapeId="61353" r:id="rId881" name="Button 937">
              <controlPr locked="0" defaultSize="0" autoFill="0" autoLine="0" autoPict="0">
                <anchor moveWithCells="1" sizeWithCells="1">
                  <from>
                    <xdr:col>13827</xdr:col>
                    <xdr:colOff>0</xdr:colOff>
                    <xdr:row>786489</xdr:row>
                    <xdr:rowOff>0</xdr:rowOff>
                  </from>
                  <to>
                    <xdr:col>13827</xdr:col>
                    <xdr:colOff>0</xdr:colOff>
                    <xdr:row>786489</xdr:row>
                    <xdr:rowOff>0</xdr:rowOff>
                  </to>
                </anchor>
              </controlPr>
            </control>
          </mc:Choice>
        </mc:AlternateContent>
        <mc:AlternateContent xmlns:mc="http://schemas.openxmlformats.org/markup-compatibility/2006">
          <mc:Choice Requires="x14">
            <control shapeId="61354" r:id="rId882" name="Button 938">
              <controlPr locked="0" defaultSize="0" autoFill="0" autoLine="0" autoPict="0">
                <anchor moveWithCells="1" sizeWithCells="1">
                  <from>
                    <xdr:col>13827</xdr:col>
                    <xdr:colOff>0</xdr:colOff>
                    <xdr:row>852025</xdr:row>
                    <xdr:rowOff>0</xdr:rowOff>
                  </from>
                  <to>
                    <xdr:col>13827</xdr:col>
                    <xdr:colOff>0</xdr:colOff>
                    <xdr:row>852025</xdr:row>
                    <xdr:rowOff>0</xdr:rowOff>
                  </to>
                </anchor>
              </controlPr>
            </control>
          </mc:Choice>
        </mc:AlternateContent>
        <mc:AlternateContent xmlns:mc="http://schemas.openxmlformats.org/markup-compatibility/2006">
          <mc:Choice Requires="x14">
            <control shapeId="61355" r:id="rId883" name="Button 939">
              <controlPr locked="0" defaultSize="0" autoFill="0" autoLine="0" autoPict="0">
                <anchor moveWithCells="1" sizeWithCells="1">
                  <from>
                    <xdr:col>13827</xdr:col>
                    <xdr:colOff>0</xdr:colOff>
                    <xdr:row>917561</xdr:row>
                    <xdr:rowOff>0</xdr:rowOff>
                  </from>
                  <to>
                    <xdr:col>13827</xdr:col>
                    <xdr:colOff>0</xdr:colOff>
                    <xdr:row>917561</xdr:row>
                    <xdr:rowOff>0</xdr:rowOff>
                  </to>
                </anchor>
              </controlPr>
            </control>
          </mc:Choice>
        </mc:AlternateContent>
        <mc:AlternateContent xmlns:mc="http://schemas.openxmlformats.org/markup-compatibility/2006">
          <mc:Choice Requires="x14">
            <control shapeId="61356" r:id="rId884" name="Button 940">
              <controlPr locked="0" defaultSize="0" autoFill="0" autoLine="0" autoPict="0">
                <anchor moveWithCells="1" sizeWithCells="1">
                  <from>
                    <xdr:col>13827</xdr:col>
                    <xdr:colOff>0</xdr:colOff>
                    <xdr:row>983097</xdr:row>
                    <xdr:rowOff>0</xdr:rowOff>
                  </from>
                  <to>
                    <xdr:col>13827</xdr:col>
                    <xdr:colOff>0</xdr:colOff>
                    <xdr:row>983097</xdr:row>
                    <xdr:rowOff>0</xdr:rowOff>
                  </to>
                </anchor>
              </controlPr>
            </control>
          </mc:Choice>
        </mc:AlternateContent>
        <mc:AlternateContent xmlns:mc="http://schemas.openxmlformats.org/markup-compatibility/2006">
          <mc:Choice Requires="x14">
            <control shapeId="61357" r:id="rId885" name="Button 941">
              <controlPr locked="0" defaultSize="0" autoFill="0" autoLine="0" autoPict="0">
                <anchor moveWithCells="1" sizeWithCells="1">
                  <from>
                    <xdr:col>14081</xdr:col>
                    <xdr:colOff>0</xdr:colOff>
                    <xdr:row>56</xdr:row>
                    <xdr:rowOff>0</xdr:rowOff>
                  </from>
                  <to>
                    <xdr:col>14081</xdr:col>
                    <xdr:colOff>0</xdr:colOff>
                    <xdr:row>56</xdr:row>
                    <xdr:rowOff>0</xdr:rowOff>
                  </to>
                </anchor>
              </controlPr>
            </control>
          </mc:Choice>
        </mc:AlternateContent>
        <mc:AlternateContent xmlns:mc="http://schemas.openxmlformats.org/markup-compatibility/2006">
          <mc:Choice Requires="x14">
            <control shapeId="61358" r:id="rId886" name="Button 942">
              <controlPr locked="0" defaultSize="0" autoFill="0" autoLine="0" autoPict="0">
                <anchor moveWithCells="1" sizeWithCells="1">
                  <from>
                    <xdr:col>14083</xdr:col>
                    <xdr:colOff>0</xdr:colOff>
                    <xdr:row>65593</xdr:row>
                    <xdr:rowOff>0</xdr:rowOff>
                  </from>
                  <to>
                    <xdr:col>14083</xdr:col>
                    <xdr:colOff>0</xdr:colOff>
                    <xdr:row>65593</xdr:row>
                    <xdr:rowOff>0</xdr:rowOff>
                  </to>
                </anchor>
              </controlPr>
            </control>
          </mc:Choice>
        </mc:AlternateContent>
        <mc:AlternateContent xmlns:mc="http://schemas.openxmlformats.org/markup-compatibility/2006">
          <mc:Choice Requires="x14">
            <control shapeId="61359" r:id="rId887" name="Button 943">
              <controlPr locked="0" defaultSize="0" autoFill="0" autoLine="0" autoPict="0">
                <anchor moveWithCells="1" sizeWithCells="1">
                  <from>
                    <xdr:col>14083</xdr:col>
                    <xdr:colOff>0</xdr:colOff>
                    <xdr:row>131129</xdr:row>
                    <xdr:rowOff>0</xdr:rowOff>
                  </from>
                  <to>
                    <xdr:col>14083</xdr:col>
                    <xdr:colOff>0</xdr:colOff>
                    <xdr:row>131129</xdr:row>
                    <xdr:rowOff>0</xdr:rowOff>
                  </to>
                </anchor>
              </controlPr>
            </control>
          </mc:Choice>
        </mc:AlternateContent>
        <mc:AlternateContent xmlns:mc="http://schemas.openxmlformats.org/markup-compatibility/2006">
          <mc:Choice Requires="x14">
            <control shapeId="61360" r:id="rId888" name="Button 944">
              <controlPr locked="0" defaultSize="0" autoFill="0" autoLine="0" autoPict="0">
                <anchor moveWithCells="1" sizeWithCells="1">
                  <from>
                    <xdr:col>14083</xdr:col>
                    <xdr:colOff>0</xdr:colOff>
                    <xdr:row>196665</xdr:row>
                    <xdr:rowOff>0</xdr:rowOff>
                  </from>
                  <to>
                    <xdr:col>14083</xdr:col>
                    <xdr:colOff>0</xdr:colOff>
                    <xdr:row>196665</xdr:row>
                    <xdr:rowOff>0</xdr:rowOff>
                  </to>
                </anchor>
              </controlPr>
            </control>
          </mc:Choice>
        </mc:AlternateContent>
        <mc:AlternateContent xmlns:mc="http://schemas.openxmlformats.org/markup-compatibility/2006">
          <mc:Choice Requires="x14">
            <control shapeId="61361" r:id="rId889" name="Button 945">
              <controlPr locked="0" defaultSize="0" autoFill="0" autoLine="0" autoPict="0">
                <anchor moveWithCells="1" sizeWithCells="1">
                  <from>
                    <xdr:col>14083</xdr:col>
                    <xdr:colOff>0</xdr:colOff>
                    <xdr:row>262201</xdr:row>
                    <xdr:rowOff>0</xdr:rowOff>
                  </from>
                  <to>
                    <xdr:col>14083</xdr:col>
                    <xdr:colOff>0</xdr:colOff>
                    <xdr:row>262201</xdr:row>
                    <xdr:rowOff>0</xdr:rowOff>
                  </to>
                </anchor>
              </controlPr>
            </control>
          </mc:Choice>
        </mc:AlternateContent>
        <mc:AlternateContent xmlns:mc="http://schemas.openxmlformats.org/markup-compatibility/2006">
          <mc:Choice Requires="x14">
            <control shapeId="61362" r:id="rId890" name="Button 946">
              <controlPr locked="0" defaultSize="0" autoFill="0" autoLine="0" autoPict="0">
                <anchor moveWithCells="1" sizeWithCells="1">
                  <from>
                    <xdr:col>14083</xdr:col>
                    <xdr:colOff>0</xdr:colOff>
                    <xdr:row>327737</xdr:row>
                    <xdr:rowOff>0</xdr:rowOff>
                  </from>
                  <to>
                    <xdr:col>14083</xdr:col>
                    <xdr:colOff>0</xdr:colOff>
                    <xdr:row>327737</xdr:row>
                    <xdr:rowOff>0</xdr:rowOff>
                  </to>
                </anchor>
              </controlPr>
            </control>
          </mc:Choice>
        </mc:AlternateContent>
        <mc:AlternateContent xmlns:mc="http://schemas.openxmlformats.org/markup-compatibility/2006">
          <mc:Choice Requires="x14">
            <control shapeId="61363" r:id="rId891" name="Button 947">
              <controlPr locked="0" defaultSize="0" autoFill="0" autoLine="0" autoPict="0">
                <anchor moveWithCells="1" sizeWithCells="1">
                  <from>
                    <xdr:col>14083</xdr:col>
                    <xdr:colOff>0</xdr:colOff>
                    <xdr:row>393273</xdr:row>
                    <xdr:rowOff>0</xdr:rowOff>
                  </from>
                  <to>
                    <xdr:col>14083</xdr:col>
                    <xdr:colOff>0</xdr:colOff>
                    <xdr:row>393273</xdr:row>
                    <xdr:rowOff>0</xdr:rowOff>
                  </to>
                </anchor>
              </controlPr>
            </control>
          </mc:Choice>
        </mc:AlternateContent>
        <mc:AlternateContent xmlns:mc="http://schemas.openxmlformats.org/markup-compatibility/2006">
          <mc:Choice Requires="x14">
            <control shapeId="61364" r:id="rId892" name="Button 948">
              <controlPr locked="0" defaultSize="0" autoFill="0" autoLine="0" autoPict="0">
                <anchor moveWithCells="1" sizeWithCells="1">
                  <from>
                    <xdr:col>14083</xdr:col>
                    <xdr:colOff>0</xdr:colOff>
                    <xdr:row>458809</xdr:row>
                    <xdr:rowOff>0</xdr:rowOff>
                  </from>
                  <to>
                    <xdr:col>14083</xdr:col>
                    <xdr:colOff>0</xdr:colOff>
                    <xdr:row>458809</xdr:row>
                    <xdr:rowOff>0</xdr:rowOff>
                  </to>
                </anchor>
              </controlPr>
            </control>
          </mc:Choice>
        </mc:AlternateContent>
        <mc:AlternateContent xmlns:mc="http://schemas.openxmlformats.org/markup-compatibility/2006">
          <mc:Choice Requires="x14">
            <control shapeId="61365" r:id="rId893" name="Button 949">
              <controlPr locked="0" defaultSize="0" autoFill="0" autoLine="0" autoPict="0">
                <anchor moveWithCells="1" sizeWithCells="1">
                  <from>
                    <xdr:col>14083</xdr:col>
                    <xdr:colOff>0</xdr:colOff>
                    <xdr:row>524345</xdr:row>
                    <xdr:rowOff>0</xdr:rowOff>
                  </from>
                  <to>
                    <xdr:col>14083</xdr:col>
                    <xdr:colOff>0</xdr:colOff>
                    <xdr:row>524345</xdr:row>
                    <xdr:rowOff>0</xdr:rowOff>
                  </to>
                </anchor>
              </controlPr>
            </control>
          </mc:Choice>
        </mc:AlternateContent>
        <mc:AlternateContent xmlns:mc="http://schemas.openxmlformats.org/markup-compatibility/2006">
          <mc:Choice Requires="x14">
            <control shapeId="61366" r:id="rId894" name="Button 950">
              <controlPr locked="0" defaultSize="0" autoFill="0" autoLine="0" autoPict="0">
                <anchor moveWithCells="1" sizeWithCells="1">
                  <from>
                    <xdr:col>14083</xdr:col>
                    <xdr:colOff>0</xdr:colOff>
                    <xdr:row>589881</xdr:row>
                    <xdr:rowOff>0</xdr:rowOff>
                  </from>
                  <to>
                    <xdr:col>14083</xdr:col>
                    <xdr:colOff>0</xdr:colOff>
                    <xdr:row>589881</xdr:row>
                    <xdr:rowOff>0</xdr:rowOff>
                  </to>
                </anchor>
              </controlPr>
            </control>
          </mc:Choice>
        </mc:AlternateContent>
        <mc:AlternateContent xmlns:mc="http://schemas.openxmlformats.org/markup-compatibility/2006">
          <mc:Choice Requires="x14">
            <control shapeId="61367" r:id="rId895" name="Button 951">
              <controlPr locked="0" defaultSize="0" autoFill="0" autoLine="0" autoPict="0">
                <anchor moveWithCells="1" sizeWithCells="1">
                  <from>
                    <xdr:col>14083</xdr:col>
                    <xdr:colOff>0</xdr:colOff>
                    <xdr:row>655417</xdr:row>
                    <xdr:rowOff>0</xdr:rowOff>
                  </from>
                  <to>
                    <xdr:col>14083</xdr:col>
                    <xdr:colOff>0</xdr:colOff>
                    <xdr:row>655417</xdr:row>
                    <xdr:rowOff>0</xdr:rowOff>
                  </to>
                </anchor>
              </controlPr>
            </control>
          </mc:Choice>
        </mc:AlternateContent>
        <mc:AlternateContent xmlns:mc="http://schemas.openxmlformats.org/markup-compatibility/2006">
          <mc:Choice Requires="x14">
            <control shapeId="61368" r:id="rId896" name="Button 952">
              <controlPr locked="0" defaultSize="0" autoFill="0" autoLine="0" autoPict="0">
                <anchor moveWithCells="1" sizeWithCells="1">
                  <from>
                    <xdr:col>14083</xdr:col>
                    <xdr:colOff>0</xdr:colOff>
                    <xdr:row>720953</xdr:row>
                    <xdr:rowOff>0</xdr:rowOff>
                  </from>
                  <to>
                    <xdr:col>14083</xdr:col>
                    <xdr:colOff>0</xdr:colOff>
                    <xdr:row>720953</xdr:row>
                    <xdr:rowOff>0</xdr:rowOff>
                  </to>
                </anchor>
              </controlPr>
            </control>
          </mc:Choice>
        </mc:AlternateContent>
        <mc:AlternateContent xmlns:mc="http://schemas.openxmlformats.org/markup-compatibility/2006">
          <mc:Choice Requires="x14">
            <control shapeId="61369" r:id="rId897" name="Button 953">
              <controlPr locked="0" defaultSize="0" autoFill="0" autoLine="0" autoPict="0">
                <anchor moveWithCells="1" sizeWithCells="1">
                  <from>
                    <xdr:col>14083</xdr:col>
                    <xdr:colOff>0</xdr:colOff>
                    <xdr:row>786489</xdr:row>
                    <xdr:rowOff>0</xdr:rowOff>
                  </from>
                  <to>
                    <xdr:col>14083</xdr:col>
                    <xdr:colOff>0</xdr:colOff>
                    <xdr:row>786489</xdr:row>
                    <xdr:rowOff>0</xdr:rowOff>
                  </to>
                </anchor>
              </controlPr>
            </control>
          </mc:Choice>
        </mc:AlternateContent>
        <mc:AlternateContent xmlns:mc="http://schemas.openxmlformats.org/markup-compatibility/2006">
          <mc:Choice Requires="x14">
            <control shapeId="61370" r:id="rId898" name="Button 954">
              <controlPr locked="0" defaultSize="0" autoFill="0" autoLine="0" autoPict="0">
                <anchor moveWithCells="1" sizeWithCells="1">
                  <from>
                    <xdr:col>14083</xdr:col>
                    <xdr:colOff>0</xdr:colOff>
                    <xdr:row>852025</xdr:row>
                    <xdr:rowOff>0</xdr:rowOff>
                  </from>
                  <to>
                    <xdr:col>14083</xdr:col>
                    <xdr:colOff>0</xdr:colOff>
                    <xdr:row>852025</xdr:row>
                    <xdr:rowOff>0</xdr:rowOff>
                  </to>
                </anchor>
              </controlPr>
            </control>
          </mc:Choice>
        </mc:AlternateContent>
        <mc:AlternateContent xmlns:mc="http://schemas.openxmlformats.org/markup-compatibility/2006">
          <mc:Choice Requires="x14">
            <control shapeId="61371" r:id="rId899" name="Button 955">
              <controlPr locked="0" defaultSize="0" autoFill="0" autoLine="0" autoPict="0">
                <anchor moveWithCells="1" sizeWithCells="1">
                  <from>
                    <xdr:col>14083</xdr:col>
                    <xdr:colOff>0</xdr:colOff>
                    <xdr:row>917561</xdr:row>
                    <xdr:rowOff>0</xdr:rowOff>
                  </from>
                  <to>
                    <xdr:col>14083</xdr:col>
                    <xdr:colOff>0</xdr:colOff>
                    <xdr:row>917561</xdr:row>
                    <xdr:rowOff>0</xdr:rowOff>
                  </to>
                </anchor>
              </controlPr>
            </control>
          </mc:Choice>
        </mc:AlternateContent>
        <mc:AlternateContent xmlns:mc="http://schemas.openxmlformats.org/markup-compatibility/2006">
          <mc:Choice Requires="x14">
            <control shapeId="61372" r:id="rId900" name="Button 956">
              <controlPr locked="0" defaultSize="0" autoFill="0" autoLine="0" autoPict="0">
                <anchor moveWithCells="1" sizeWithCells="1">
                  <from>
                    <xdr:col>14083</xdr:col>
                    <xdr:colOff>0</xdr:colOff>
                    <xdr:row>983097</xdr:row>
                    <xdr:rowOff>0</xdr:rowOff>
                  </from>
                  <to>
                    <xdr:col>14083</xdr:col>
                    <xdr:colOff>0</xdr:colOff>
                    <xdr:row>983097</xdr:row>
                    <xdr:rowOff>0</xdr:rowOff>
                  </to>
                </anchor>
              </controlPr>
            </control>
          </mc:Choice>
        </mc:AlternateContent>
        <mc:AlternateContent xmlns:mc="http://schemas.openxmlformats.org/markup-compatibility/2006">
          <mc:Choice Requires="x14">
            <control shapeId="61373" r:id="rId901" name="Button 957">
              <controlPr locked="0" defaultSize="0" autoFill="0" autoLine="0" autoPict="0">
                <anchor moveWithCells="1" sizeWithCells="1">
                  <from>
                    <xdr:col>14337</xdr:col>
                    <xdr:colOff>0</xdr:colOff>
                    <xdr:row>56</xdr:row>
                    <xdr:rowOff>0</xdr:rowOff>
                  </from>
                  <to>
                    <xdr:col>14337</xdr:col>
                    <xdr:colOff>0</xdr:colOff>
                    <xdr:row>56</xdr:row>
                    <xdr:rowOff>0</xdr:rowOff>
                  </to>
                </anchor>
              </controlPr>
            </control>
          </mc:Choice>
        </mc:AlternateContent>
        <mc:AlternateContent xmlns:mc="http://schemas.openxmlformats.org/markup-compatibility/2006">
          <mc:Choice Requires="x14">
            <control shapeId="61374" r:id="rId902" name="Button 958">
              <controlPr locked="0" defaultSize="0" autoFill="0" autoLine="0" autoPict="0">
                <anchor moveWithCells="1" sizeWithCells="1">
                  <from>
                    <xdr:col>14339</xdr:col>
                    <xdr:colOff>0</xdr:colOff>
                    <xdr:row>65593</xdr:row>
                    <xdr:rowOff>0</xdr:rowOff>
                  </from>
                  <to>
                    <xdr:col>14339</xdr:col>
                    <xdr:colOff>0</xdr:colOff>
                    <xdr:row>65593</xdr:row>
                    <xdr:rowOff>0</xdr:rowOff>
                  </to>
                </anchor>
              </controlPr>
            </control>
          </mc:Choice>
        </mc:AlternateContent>
        <mc:AlternateContent xmlns:mc="http://schemas.openxmlformats.org/markup-compatibility/2006">
          <mc:Choice Requires="x14">
            <control shapeId="61375" r:id="rId903" name="Button 959">
              <controlPr locked="0" defaultSize="0" autoFill="0" autoLine="0" autoPict="0">
                <anchor moveWithCells="1" sizeWithCells="1">
                  <from>
                    <xdr:col>14339</xdr:col>
                    <xdr:colOff>0</xdr:colOff>
                    <xdr:row>131129</xdr:row>
                    <xdr:rowOff>0</xdr:rowOff>
                  </from>
                  <to>
                    <xdr:col>14339</xdr:col>
                    <xdr:colOff>0</xdr:colOff>
                    <xdr:row>131129</xdr:row>
                    <xdr:rowOff>0</xdr:rowOff>
                  </to>
                </anchor>
              </controlPr>
            </control>
          </mc:Choice>
        </mc:AlternateContent>
        <mc:AlternateContent xmlns:mc="http://schemas.openxmlformats.org/markup-compatibility/2006">
          <mc:Choice Requires="x14">
            <control shapeId="61376" r:id="rId904" name="Button 960">
              <controlPr locked="0" defaultSize="0" autoFill="0" autoLine="0" autoPict="0">
                <anchor moveWithCells="1" sizeWithCells="1">
                  <from>
                    <xdr:col>14339</xdr:col>
                    <xdr:colOff>0</xdr:colOff>
                    <xdr:row>196665</xdr:row>
                    <xdr:rowOff>0</xdr:rowOff>
                  </from>
                  <to>
                    <xdr:col>14339</xdr:col>
                    <xdr:colOff>0</xdr:colOff>
                    <xdr:row>196665</xdr:row>
                    <xdr:rowOff>0</xdr:rowOff>
                  </to>
                </anchor>
              </controlPr>
            </control>
          </mc:Choice>
        </mc:AlternateContent>
        <mc:AlternateContent xmlns:mc="http://schemas.openxmlformats.org/markup-compatibility/2006">
          <mc:Choice Requires="x14">
            <control shapeId="61377" r:id="rId905" name="Button 961">
              <controlPr locked="0" defaultSize="0" autoFill="0" autoLine="0" autoPict="0">
                <anchor moveWithCells="1" sizeWithCells="1">
                  <from>
                    <xdr:col>14339</xdr:col>
                    <xdr:colOff>0</xdr:colOff>
                    <xdr:row>262201</xdr:row>
                    <xdr:rowOff>0</xdr:rowOff>
                  </from>
                  <to>
                    <xdr:col>14339</xdr:col>
                    <xdr:colOff>0</xdr:colOff>
                    <xdr:row>262201</xdr:row>
                    <xdr:rowOff>0</xdr:rowOff>
                  </to>
                </anchor>
              </controlPr>
            </control>
          </mc:Choice>
        </mc:AlternateContent>
        <mc:AlternateContent xmlns:mc="http://schemas.openxmlformats.org/markup-compatibility/2006">
          <mc:Choice Requires="x14">
            <control shapeId="61378" r:id="rId906" name="Button 962">
              <controlPr locked="0" defaultSize="0" autoFill="0" autoLine="0" autoPict="0">
                <anchor moveWithCells="1" sizeWithCells="1">
                  <from>
                    <xdr:col>14339</xdr:col>
                    <xdr:colOff>0</xdr:colOff>
                    <xdr:row>327737</xdr:row>
                    <xdr:rowOff>0</xdr:rowOff>
                  </from>
                  <to>
                    <xdr:col>14339</xdr:col>
                    <xdr:colOff>0</xdr:colOff>
                    <xdr:row>327737</xdr:row>
                    <xdr:rowOff>0</xdr:rowOff>
                  </to>
                </anchor>
              </controlPr>
            </control>
          </mc:Choice>
        </mc:AlternateContent>
        <mc:AlternateContent xmlns:mc="http://schemas.openxmlformats.org/markup-compatibility/2006">
          <mc:Choice Requires="x14">
            <control shapeId="61379" r:id="rId907" name="Button 963">
              <controlPr locked="0" defaultSize="0" autoFill="0" autoLine="0" autoPict="0">
                <anchor moveWithCells="1" sizeWithCells="1">
                  <from>
                    <xdr:col>14339</xdr:col>
                    <xdr:colOff>0</xdr:colOff>
                    <xdr:row>393273</xdr:row>
                    <xdr:rowOff>0</xdr:rowOff>
                  </from>
                  <to>
                    <xdr:col>14339</xdr:col>
                    <xdr:colOff>0</xdr:colOff>
                    <xdr:row>393273</xdr:row>
                    <xdr:rowOff>0</xdr:rowOff>
                  </to>
                </anchor>
              </controlPr>
            </control>
          </mc:Choice>
        </mc:AlternateContent>
        <mc:AlternateContent xmlns:mc="http://schemas.openxmlformats.org/markup-compatibility/2006">
          <mc:Choice Requires="x14">
            <control shapeId="61380" r:id="rId908" name="Button 964">
              <controlPr locked="0" defaultSize="0" autoFill="0" autoLine="0" autoPict="0">
                <anchor moveWithCells="1" sizeWithCells="1">
                  <from>
                    <xdr:col>14339</xdr:col>
                    <xdr:colOff>0</xdr:colOff>
                    <xdr:row>458809</xdr:row>
                    <xdr:rowOff>0</xdr:rowOff>
                  </from>
                  <to>
                    <xdr:col>14339</xdr:col>
                    <xdr:colOff>0</xdr:colOff>
                    <xdr:row>458809</xdr:row>
                    <xdr:rowOff>0</xdr:rowOff>
                  </to>
                </anchor>
              </controlPr>
            </control>
          </mc:Choice>
        </mc:AlternateContent>
        <mc:AlternateContent xmlns:mc="http://schemas.openxmlformats.org/markup-compatibility/2006">
          <mc:Choice Requires="x14">
            <control shapeId="61381" r:id="rId909" name="Button 965">
              <controlPr locked="0" defaultSize="0" autoFill="0" autoLine="0" autoPict="0">
                <anchor moveWithCells="1" sizeWithCells="1">
                  <from>
                    <xdr:col>14339</xdr:col>
                    <xdr:colOff>0</xdr:colOff>
                    <xdr:row>524345</xdr:row>
                    <xdr:rowOff>0</xdr:rowOff>
                  </from>
                  <to>
                    <xdr:col>14339</xdr:col>
                    <xdr:colOff>0</xdr:colOff>
                    <xdr:row>524345</xdr:row>
                    <xdr:rowOff>0</xdr:rowOff>
                  </to>
                </anchor>
              </controlPr>
            </control>
          </mc:Choice>
        </mc:AlternateContent>
        <mc:AlternateContent xmlns:mc="http://schemas.openxmlformats.org/markup-compatibility/2006">
          <mc:Choice Requires="x14">
            <control shapeId="61382" r:id="rId910" name="Button 966">
              <controlPr locked="0" defaultSize="0" autoFill="0" autoLine="0" autoPict="0">
                <anchor moveWithCells="1" sizeWithCells="1">
                  <from>
                    <xdr:col>14339</xdr:col>
                    <xdr:colOff>0</xdr:colOff>
                    <xdr:row>589881</xdr:row>
                    <xdr:rowOff>0</xdr:rowOff>
                  </from>
                  <to>
                    <xdr:col>14339</xdr:col>
                    <xdr:colOff>0</xdr:colOff>
                    <xdr:row>589881</xdr:row>
                    <xdr:rowOff>0</xdr:rowOff>
                  </to>
                </anchor>
              </controlPr>
            </control>
          </mc:Choice>
        </mc:AlternateContent>
        <mc:AlternateContent xmlns:mc="http://schemas.openxmlformats.org/markup-compatibility/2006">
          <mc:Choice Requires="x14">
            <control shapeId="61383" r:id="rId911" name="Button 967">
              <controlPr locked="0" defaultSize="0" autoFill="0" autoLine="0" autoPict="0">
                <anchor moveWithCells="1" sizeWithCells="1">
                  <from>
                    <xdr:col>14339</xdr:col>
                    <xdr:colOff>0</xdr:colOff>
                    <xdr:row>655417</xdr:row>
                    <xdr:rowOff>0</xdr:rowOff>
                  </from>
                  <to>
                    <xdr:col>14339</xdr:col>
                    <xdr:colOff>0</xdr:colOff>
                    <xdr:row>655417</xdr:row>
                    <xdr:rowOff>0</xdr:rowOff>
                  </to>
                </anchor>
              </controlPr>
            </control>
          </mc:Choice>
        </mc:AlternateContent>
        <mc:AlternateContent xmlns:mc="http://schemas.openxmlformats.org/markup-compatibility/2006">
          <mc:Choice Requires="x14">
            <control shapeId="61384" r:id="rId912" name="Button 968">
              <controlPr locked="0" defaultSize="0" autoFill="0" autoLine="0" autoPict="0">
                <anchor moveWithCells="1" sizeWithCells="1">
                  <from>
                    <xdr:col>14339</xdr:col>
                    <xdr:colOff>0</xdr:colOff>
                    <xdr:row>720953</xdr:row>
                    <xdr:rowOff>0</xdr:rowOff>
                  </from>
                  <to>
                    <xdr:col>14339</xdr:col>
                    <xdr:colOff>0</xdr:colOff>
                    <xdr:row>720953</xdr:row>
                    <xdr:rowOff>0</xdr:rowOff>
                  </to>
                </anchor>
              </controlPr>
            </control>
          </mc:Choice>
        </mc:AlternateContent>
        <mc:AlternateContent xmlns:mc="http://schemas.openxmlformats.org/markup-compatibility/2006">
          <mc:Choice Requires="x14">
            <control shapeId="61385" r:id="rId913" name="Button 969">
              <controlPr locked="0" defaultSize="0" autoFill="0" autoLine="0" autoPict="0">
                <anchor moveWithCells="1" sizeWithCells="1">
                  <from>
                    <xdr:col>14339</xdr:col>
                    <xdr:colOff>0</xdr:colOff>
                    <xdr:row>786489</xdr:row>
                    <xdr:rowOff>0</xdr:rowOff>
                  </from>
                  <to>
                    <xdr:col>14339</xdr:col>
                    <xdr:colOff>0</xdr:colOff>
                    <xdr:row>786489</xdr:row>
                    <xdr:rowOff>0</xdr:rowOff>
                  </to>
                </anchor>
              </controlPr>
            </control>
          </mc:Choice>
        </mc:AlternateContent>
        <mc:AlternateContent xmlns:mc="http://schemas.openxmlformats.org/markup-compatibility/2006">
          <mc:Choice Requires="x14">
            <control shapeId="61386" r:id="rId914" name="Button 970">
              <controlPr locked="0" defaultSize="0" autoFill="0" autoLine="0" autoPict="0">
                <anchor moveWithCells="1" sizeWithCells="1">
                  <from>
                    <xdr:col>14339</xdr:col>
                    <xdr:colOff>0</xdr:colOff>
                    <xdr:row>852025</xdr:row>
                    <xdr:rowOff>0</xdr:rowOff>
                  </from>
                  <to>
                    <xdr:col>14339</xdr:col>
                    <xdr:colOff>0</xdr:colOff>
                    <xdr:row>852025</xdr:row>
                    <xdr:rowOff>0</xdr:rowOff>
                  </to>
                </anchor>
              </controlPr>
            </control>
          </mc:Choice>
        </mc:AlternateContent>
        <mc:AlternateContent xmlns:mc="http://schemas.openxmlformats.org/markup-compatibility/2006">
          <mc:Choice Requires="x14">
            <control shapeId="61387" r:id="rId915" name="Button 971">
              <controlPr locked="0" defaultSize="0" autoFill="0" autoLine="0" autoPict="0">
                <anchor moveWithCells="1" sizeWithCells="1">
                  <from>
                    <xdr:col>14339</xdr:col>
                    <xdr:colOff>0</xdr:colOff>
                    <xdr:row>917561</xdr:row>
                    <xdr:rowOff>0</xdr:rowOff>
                  </from>
                  <to>
                    <xdr:col>14339</xdr:col>
                    <xdr:colOff>0</xdr:colOff>
                    <xdr:row>917561</xdr:row>
                    <xdr:rowOff>0</xdr:rowOff>
                  </to>
                </anchor>
              </controlPr>
            </control>
          </mc:Choice>
        </mc:AlternateContent>
        <mc:AlternateContent xmlns:mc="http://schemas.openxmlformats.org/markup-compatibility/2006">
          <mc:Choice Requires="x14">
            <control shapeId="61388" r:id="rId916" name="Button 972">
              <controlPr locked="0" defaultSize="0" autoFill="0" autoLine="0" autoPict="0">
                <anchor moveWithCells="1" sizeWithCells="1">
                  <from>
                    <xdr:col>14339</xdr:col>
                    <xdr:colOff>0</xdr:colOff>
                    <xdr:row>983097</xdr:row>
                    <xdr:rowOff>0</xdr:rowOff>
                  </from>
                  <to>
                    <xdr:col>14339</xdr:col>
                    <xdr:colOff>0</xdr:colOff>
                    <xdr:row>983097</xdr:row>
                    <xdr:rowOff>0</xdr:rowOff>
                  </to>
                </anchor>
              </controlPr>
            </control>
          </mc:Choice>
        </mc:AlternateContent>
        <mc:AlternateContent xmlns:mc="http://schemas.openxmlformats.org/markup-compatibility/2006">
          <mc:Choice Requires="x14">
            <control shapeId="61389" r:id="rId917" name="Button 973">
              <controlPr locked="0" defaultSize="0" autoFill="0" autoLine="0" autoPict="0">
                <anchor moveWithCells="1" sizeWithCells="1">
                  <from>
                    <xdr:col>14593</xdr:col>
                    <xdr:colOff>0</xdr:colOff>
                    <xdr:row>56</xdr:row>
                    <xdr:rowOff>0</xdr:rowOff>
                  </from>
                  <to>
                    <xdr:col>14593</xdr:col>
                    <xdr:colOff>0</xdr:colOff>
                    <xdr:row>56</xdr:row>
                    <xdr:rowOff>0</xdr:rowOff>
                  </to>
                </anchor>
              </controlPr>
            </control>
          </mc:Choice>
        </mc:AlternateContent>
        <mc:AlternateContent xmlns:mc="http://schemas.openxmlformats.org/markup-compatibility/2006">
          <mc:Choice Requires="x14">
            <control shapeId="61390" r:id="rId918" name="Button 974">
              <controlPr locked="0" defaultSize="0" autoFill="0" autoLine="0" autoPict="0">
                <anchor moveWithCells="1" sizeWithCells="1">
                  <from>
                    <xdr:col>14595</xdr:col>
                    <xdr:colOff>0</xdr:colOff>
                    <xdr:row>65593</xdr:row>
                    <xdr:rowOff>0</xdr:rowOff>
                  </from>
                  <to>
                    <xdr:col>14595</xdr:col>
                    <xdr:colOff>0</xdr:colOff>
                    <xdr:row>65593</xdr:row>
                    <xdr:rowOff>0</xdr:rowOff>
                  </to>
                </anchor>
              </controlPr>
            </control>
          </mc:Choice>
        </mc:AlternateContent>
        <mc:AlternateContent xmlns:mc="http://schemas.openxmlformats.org/markup-compatibility/2006">
          <mc:Choice Requires="x14">
            <control shapeId="61391" r:id="rId919" name="Button 975">
              <controlPr locked="0" defaultSize="0" autoFill="0" autoLine="0" autoPict="0">
                <anchor moveWithCells="1" sizeWithCells="1">
                  <from>
                    <xdr:col>14595</xdr:col>
                    <xdr:colOff>0</xdr:colOff>
                    <xdr:row>131129</xdr:row>
                    <xdr:rowOff>0</xdr:rowOff>
                  </from>
                  <to>
                    <xdr:col>14595</xdr:col>
                    <xdr:colOff>0</xdr:colOff>
                    <xdr:row>131129</xdr:row>
                    <xdr:rowOff>0</xdr:rowOff>
                  </to>
                </anchor>
              </controlPr>
            </control>
          </mc:Choice>
        </mc:AlternateContent>
        <mc:AlternateContent xmlns:mc="http://schemas.openxmlformats.org/markup-compatibility/2006">
          <mc:Choice Requires="x14">
            <control shapeId="61392" r:id="rId920" name="Button 976">
              <controlPr locked="0" defaultSize="0" autoFill="0" autoLine="0" autoPict="0">
                <anchor moveWithCells="1" sizeWithCells="1">
                  <from>
                    <xdr:col>14595</xdr:col>
                    <xdr:colOff>0</xdr:colOff>
                    <xdr:row>196665</xdr:row>
                    <xdr:rowOff>0</xdr:rowOff>
                  </from>
                  <to>
                    <xdr:col>14595</xdr:col>
                    <xdr:colOff>0</xdr:colOff>
                    <xdr:row>196665</xdr:row>
                    <xdr:rowOff>0</xdr:rowOff>
                  </to>
                </anchor>
              </controlPr>
            </control>
          </mc:Choice>
        </mc:AlternateContent>
        <mc:AlternateContent xmlns:mc="http://schemas.openxmlformats.org/markup-compatibility/2006">
          <mc:Choice Requires="x14">
            <control shapeId="61393" r:id="rId921" name="Button 977">
              <controlPr locked="0" defaultSize="0" autoFill="0" autoLine="0" autoPict="0">
                <anchor moveWithCells="1" sizeWithCells="1">
                  <from>
                    <xdr:col>14595</xdr:col>
                    <xdr:colOff>0</xdr:colOff>
                    <xdr:row>262201</xdr:row>
                    <xdr:rowOff>0</xdr:rowOff>
                  </from>
                  <to>
                    <xdr:col>14595</xdr:col>
                    <xdr:colOff>0</xdr:colOff>
                    <xdr:row>262201</xdr:row>
                    <xdr:rowOff>0</xdr:rowOff>
                  </to>
                </anchor>
              </controlPr>
            </control>
          </mc:Choice>
        </mc:AlternateContent>
        <mc:AlternateContent xmlns:mc="http://schemas.openxmlformats.org/markup-compatibility/2006">
          <mc:Choice Requires="x14">
            <control shapeId="61394" r:id="rId922" name="Button 978">
              <controlPr locked="0" defaultSize="0" autoFill="0" autoLine="0" autoPict="0">
                <anchor moveWithCells="1" sizeWithCells="1">
                  <from>
                    <xdr:col>14595</xdr:col>
                    <xdr:colOff>0</xdr:colOff>
                    <xdr:row>327737</xdr:row>
                    <xdr:rowOff>0</xdr:rowOff>
                  </from>
                  <to>
                    <xdr:col>14595</xdr:col>
                    <xdr:colOff>0</xdr:colOff>
                    <xdr:row>327737</xdr:row>
                    <xdr:rowOff>0</xdr:rowOff>
                  </to>
                </anchor>
              </controlPr>
            </control>
          </mc:Choice>
        </mc:AlternateContent>
        <mc:AlternateContent xmlns:mc="http://schemas.openxmlformats.org/markup-compatibility/2006">
          <mc:Choice Requires="x14">
            <control shapeId="61395" r:id="rId923" name="Button 979">
              <controlPr locked="0" defaultSize="0" autoFill="0" autoLine="0" autoPict="0">
                <anchor moveWithCells="1" sizeWithCells="1">
                  <from>
                    <xdr:col>14595</xdr:col>
                    <xdr:colOff>0</xdr:colOff>
                    <xdr:row>393273</xdr:row>
                    <xdr:rowOff>0</xdr:rowOff>
                  </from>
                  <to>
                    <xdr:col>14595</xdr:col>
                    <xdr:colOff>0</xdr:colOff>
                    <xdr:row>393273</xdr:row>
                    <xdr:rowOff>0</xdr:rowOff>
                  </to>
                </anchor>
              </controlPr>
            </control>
          </mc:Choice>
        </mc:AlternateContent>
        <mc:AlternateContent xmlns:mc="http://schemas.openxmlformats.org/markup-compatibility/2006">
          <mc:Choice Requires="x14">
            <control shapeId="61396" r:id="rId924" name="Button 980">
              <controlPr locked="0" defaultSize="0" autoFill="0" autoLine="0" autoPict="0">
                <anchor moveWithCells="1" sizeWithCells="1">
                  <from>
                    <xdr:col>14595</xdr:col>
                    <xdr:colOff>0</xdr:colOff>
                    <xdr:row>458809</xdr:row>
                    <xdr:rowOff>0</xdr:rowOff>
                  </from>
                  <to>
                    <xdr:col>14595</xdr:col>
                    <xdr:colOff>0</xdr:colOff>
                    <xdr:row>458809</xdr:row>
                    <xdr:rowOff>0</xdr:rowOff>
                  </to>
                </anchor>
              </controlPr>
            </control>
          </mc:Choice>
        </mc:AlternateContent>
        <mc:AlternateContent xmlns:mc="http://schemas.openxmlformats.org/markup-compatibility/2006">
          <mc:Choice Requires="x14">
            <control shapeId="61397" r:id="rId925" name="Button 981">
              <controlPr locked="0" defaultSize="0" autoFill="0" autoLine="0" autoPict="0">
                <anchor moveWithCells="1" sizeWithCells="1">
                  <from>
                    <xdr:col>14595</xdr:col>
                    <xdr:colOff>0</xdr:colOff>
                    <xdr:row>524345</xdr:row>
                    <xdr:rowOff>0</xdr:rowOff>
                  </from>
                  <to>
                    <xdr:col>14595</xdr:col>
                    <xdr:colOff>0</xdr:colOff>
                    <xdr:row>524345</xdr:row>
                    <xdr:rowOff>0</xdr:rowOff>
                  </to>
                </anchor>
              </controlPr>
            </control>
          </mc:Choice>
        </mc:AlternateContent>
        <mc:AlternateContent xmlns:mc="http://schemas.openxmlformats.org/markup-compatibility/2006">
          <mc:Choice Requires="x14">
            <control shapeId="61398" r:id="rId926" name="Button 982">
              <controlPr locked="0" defaultSize="0" autoFill="0" autoLine="0" autoPict="0">
                <anchor moveWithCells="1" sizeWithCells="1">
                  <from>
                    <xdr:col>14595</xdr:col>
                    <xdr:colOff>0</xdr:colOff>
                    <xdr:row>589881</xdr:row>
                    <xdr:rowOff>0</xdr:rowOff>
                  </from>
                  <to>
                    <xdr:col>14595</xdr:col>
                    <xdr:colOff>0</xdr:colOff>
                    <xdr:row>589881</xdr:row>
                    <xdr:rowOff>0</xdr:rowOff>
                  </to>
                </anchor>
              </controlPr>
            </control>
          </mc:Choice>
        </mc:AlternateContent>
        <mc:AlternateContent xmlns:mc="http://schemas.openxmlformats.org/markup-compatibility/2006">
          <mc:Choice Requires="x14">
            <control shapeId="61399" r:id="rId927" name="Button 983">
              <controlPr locked="0" defaultSize="0" autoFill="0" autoLine="0" autoPict="0">
                <anchor moveWithCells="1" sizeWithCells="1">
                  <from>
                    <xdr:col>14595</xdr:col>
                    <xdr:colOff>0</xdr:colOff>
                    <xdr:row>655417</xdr:row>
                    <xdr:rowOff>0</xdr:rowOff>
                  </from>
                  <to>
                    <xdr:col>14595</xdr:col>
                    <xdr:colOff>0</xdr:colOff>
                    <xdr:row>655417</xdr:row>
                    <xdr:rowOff>0</xdr:rowOff>
                  </to>
                </anchor>
              </controlPr>
            </control>
          </mc:Choice>
        </mc:AlternateContent>
        <mc:AlternateContent xmlns:mc="http://schemas.openxmlformats.org/markup-compatibility/2006">
          <mc:Choice Requires="x14">
            <control shapeId="61400" r:id="rId928" name="Button 984">
              <controlPr locked="0" defaultSize="0" autoFill="0" autoLine="0" autoPict="0">
                <anchor moveWithCells="1" sizeWithCells="1">
                  <from>
                    <xdr:col>14595</xdr:col>
                    <xdr:colOff>0</xdr:colOff>
                    <xdr:row>720953</xdr:row>
                    <xdr:rowOff>0</xdr:rowOff>
                  </from>
                  <to>
                    <xdr:col>14595</xdr:col>
                    <xdr:colOff>0</xdr:colOff>
                    <xdr:row>720953</xdr:row>
                    <xdr:rowOff>0</xdr:rowOff>
                  </to>
                </anchor>
              </controlPr>
            </control>
          </mc:Choice>
        </mc:AlternateContent>
        <mc:AlternateContent xmlns:mc="http://schemas.openxmlformats.org/markup-compatibility/2006">
          <mc:Choice Requires="x14">
            <control shapeId="61401" r:id="rId929" name="Button 985">
              <controlPr locked="0" defaultSize="0" autoFill="0" autoLine="0" autoPict="0">
                <anchor moveWithCells="1" sizeWithCells="1">
                  <from>
                    <xdr:col>14595</xdr:col>
                    <xdr:colOff>0</xdr:colOff>
                    <xdr:row>786489</xdr:row>
                    <xdr:rowOff>0</xdr:rowOff>
                  </from>
                  <to>
                    <xdr:col>14595</xdr:col>
                    <xdr:colOff>0</xdr:colOff>
                    <xdr:row>786489</xdr:row>
                    <xdr:rowOff>0</xdr:rowOff>
                  </to>
                </anchor>
              </controlPr>
            </control>
          </mc:Choice>
        </mc:AlternateContent>
        <mc:AlternateContent xmlns:mc="http://schemas.openxmlformats.org/markup-compatibility/2006">
          <mc:Choice Requires="x14">
            <control shapeId="61402" r:id="rId930" name="Button 986">
              <controlPr locked="0" defaultSize="0" autoFill="0" autoLine="0" autoPict="0">
                <anchor moveWithCells="1" sizeWithCells="1">
                  <from>
                    <xdr:col>14595</xdr:col>
                    <xdr:colOff>0</xdr:colOff>
                    <xdr:row>852025</xdr:row>
                    <xdr:rowOff>0</xdr:rowOff>
                  </from>
                  <to>
                    <xdr:col>14595</xdr:col>
                    <xdr:colOff>0</xdr:colOff>
                    <xdr:row>852025</xdr:row>
                    <xdr:rowOff>0</xdr:rowOff>
                  </to>
                </anchor>
              </controlPr>
            </control>
          </mc:Choice>
        </mc:AlternateContent>
        <mc:AlternateContent xmlns:mc="http://schemas.openxmlformats.org/markup-compatibility/2006">
          <mc:Choice Requires="x14">
            <control shapeId="61403" r:id="rId931" name="Button 987">
              <controlPr locked="0" defaultSize="0" autoFill="0" autoLine="0" autoPict="0">
                <anchor moveWithCells="1" sizeWithCells="1">
                  <from>
                    <xdr:col>14595</xdr:col>
                    <xdr:colOff>0</xdr:colOff>
                    <xdr:row>917561</xdr:row>
                    <xdr:rowOff>0</xdr:rowOff>
                  </from>
                  <to>
                    <xdr:col>14595</xdr:col>
                    <xdr:colOff>0</xdr:colOff>
                    <xdr:row>917561</xdr:row>
                    <xdr:rowOff>0</xdr:rowOff>
                  </to>
                </anchor>
              </controlPr>
            </control>
          </mc:Choice>
        </mc:AlternateContent>
        <mc:AlternateContent xmlns:mc="http://schemas.openxmlformats.org/markup-compatibility/2006">
          <mc:Choice Requires="x14">
            <control shapeId="61404" r:id="rId932" name="Button 988">
              <controlPr locked="0" defaultSize="0" autoFill="0" autoLine="0" autoPict="0">
                <anchor moveWithCells="1" sizeWithCells="1">
                  <from>
                    <xdr:col>14595</xdr:col>
                    <xdr:colOff>0</xdr:colOff>
                    <xdr:row>983097</xdr:row>
                    <xdr:rowOff>0</xdr:rowOff>
                  </from>
                  <to>
                    <xdr:col>14595</xdr:col>
                    <xdr:colOff>0</xdr:colOff>
                    <xdr:row>983097</xdr:row>
                    <xdr:rowOff>0</xdr:rowOff>
                  </to>
                </anchor>
              </controlPr>
            </control>
          </mc:Choice>
        </mc:AlternateContent>
        <mc:AlternateContent xmlns:mc="http://schemas.openxmlformats.org/markup-compatibility/2006">
          <mc:Choice Requires="x14">
            <control shapeId="61405" r:id="rId933" name="Button 989">
              <controlPr locked="0" defaultSize="0" autoFill="0" autoLine="0" autoPict="0">
                <anchor moveWithCells="1" sizeWithCells="1">
                  <from>
                    <xdr:col>14849</xdr:col>
                    <xdr:colOff>0</xdr:colOff>
                    <xdr:row>56</xdr:row>
                    <xdr:rowOff>0</xdr:rowOff>
                  </from>
                  <to>
                    <xdr:col>14849</xdr:col>
                    <xdr:colOff>0</xdr:colOff>
                    <xdr:row>56</xdr:row>
                    <xdr:rowOff>0</xdr:rowOff>
                  </to>
                </anchor>
              </controlPr>
            </control>
          </mc:Choice>
        </mc:AlternateContent>
        <mc:AlternateContent xmlns:mc="http://schemas.openxmlformats.org/markup-compatibility/2006">
          <mc:Choice Requires="x14">
            <control shapeId="61406" r:id="rId934" name="Button 990">
              <controlPr locked="0" defaultSize="0" autoFill="0" autoLine="0" autoPict="0">
                <anchor moveWithCells="1" sizeWithCells="1">
                  <from>
                    <xdr:col>14851</xdr:col>
                    <xdr:colOff>0</xdr:colOff>
                    <xdr:row>65593</xdr:row>
                    <xdr:rowOff>0</xdr:rowOff>
                  </from>
                  <to>
                    <xdr:col>14851</xdr:col>
                    <xdr:colOff>0</xdr:colOff>
                    <xdr:row>65593</xdr:row>
                    <xdr:rowOff>0</xdr:rowOff>
                  </to>
                </anchor>
              </controlPr>
            </control>
          </mc:Choice>
        </mc:AlternateContent>
        <mc:AlternateContent xmlns:mc="http://schemas.openxmlformats.org/markup-compatibility/2006">
          <mc:Choice Requires="x14">
            <control shapeId="61407" r:id="rId935" name="Button 991">
              <controlPr locked="0" defaultSize="0" autoFill="0" autoLine="0" autoPict="0">
                <anchor moveWithCells="1" sizeWithCells="1">
                  <from>
                    <xdr:col>14851</xdr:col>
                    <xdr:colOff>0</xdr:colOff>
                    <xdr:row>131129</xdr:row>
                    <xdr:rowOff>0</xdr:rowOff>
                  </from>
                  <to>
                    <xdr:col>14851</xdr:col>
                    <xdr:colOff>0</xdr:colOff>
                    <xdr:row>131129</xdr:row>
                    <xdr:rowOff>0</xdr:rowOff>
                  </to>
                </anchor>
              </controlPr>
            </control>
          </mc:Choice>
        </mc:AlternateContent>
        <mc:AlternateContent xmlns:mc="http://schemas.openxmlformats.org/markup-compatibility/2006">
          <mc:Choice Requires="x14">
            <control shapeId="61408" r:id="rId936" name="Button 992">
              <controlPr locked="0" defaultSize="0" autoFill="0" autoLine="0" autoPict="0">
                <anchor moveWithCells="1" sizeWithCells="1">
                  <from>
                    <xdr:col>14851</xdr:col>
                    <xdr:colOff>0</xdr:colOff>
                    <xdr:row>196665</xdr:row>
                    <xdr:rowOff>0</xdr:rowOff>
                  </from>
                  <to>
                    <xdr:col>14851</xdr:col>
                    <xdr:colOff>0</xdr:colOff>
                    <xdr:row>196665</xdr:row>
                    <xdr:rowOff>0</xdr:rowOff>
                  </to>
                </anchor>
              </controlPr>
            </control>
          </mc:Choice>
        </mc:AlternateContent>
        <mc:AlternateContent xmlns:mc="http://schemas.openxmlformats.org/markup-compatibility/2006">
          <mc:Choice Requires="x14">
            <control shapeId="61409" r:id="rId937" name="Button 993">
              <controlPr locked="0" defaultSize="0" autoFill="0" autoLine="0" autoPict="0">
                <anchor moveWithCells="1" sizeWithCells="1">
                  <from>
                    <xdr:col>14851</xdr:col>
                    <xdr:colOff>0</xdr:colOff>
                    <xdr:row>262201</xdr:row>
                    <xdr:rowOff>0</xdr:rowOff>
                  </from>
                  <to>
                    <xdr:col>14851</xdr:col>
                    <xdr:colOff>0</xdr:colOff>
                    <xdr:row>262201</xdr:row>
                    <xdr:rowOff>0</xdr:rowOff>
                  </to>
                </anchor>
              </controlPr>
            </control>
          </mc:Choice>
        </mc:AlternateContent>
        <mc:AlternateContent xmlns:mc="http://schemas.openxmlformats.org/markup-compatibility/2006">
          <mc:Choice Requires="x14">
            <control shapeId="61410" r:id="rId938" name="Button 994">
              <controlPr locked="0" defaultSize="0" autoFill="0" autoLine="0" autoPict="0">
                <anchor moveWithCells="1" sizeWithCells="1">
                  <from>
                    <xdr:col>14851</xdr:col>
                    <xdr:colOff>0</xdr:colOff>
                    <xdr:row>327737</xdr:row>
                    <xdr:rowOff>0</xdr:rowOff>
                  </from>
                  <to>
                    <xdr:col>14851</xdr:col>
                    <xdr:colOff>0</xdr:colOff>
                    <xdr:row>327737</xdr:row>
                    <xdr:rowOff>0</xdr:rowOff>
                  </to>
                </anchor>
              </controlPr>
            </control>
          </mc:Choice>
        </mc:AlternateContent>
        <mc:AlternateContent xmlns:mc="http://schemas.openxmlformats.org/markup-compatibility/2006">
          <mc:Choice Requires="x14">
            <control shapeId="61411" r:id="rId939" name="Button 995">
              <controlPr locked="0" defaultSize="0" autoFill="0" autoLine="0" autoPict="0">
                <anchor moveWithCells="1" sizeWithCells="1">
                  <from>
                    <xdr:col>14851</xdr:col>
                    <xdr:colOff>0</xdr:colOff>
                    <xdr:row>393273</xdr:row>
                    <xdr:rowOff>0</xdr:rowOff>
                  </from>
                  <to>
                    <xdr:col>14851</xdr:col>
                    <xdr:colOff>0</xdr:colOff>
                    <xdr:row>393273</xdr:row>
                    <xdr:rowOff>0</xdr:rowOff>
                  </to>
                </anchor>
              </controlPr>
            </control>
          </mc:Choice>
        </mc:AlternateContent>
        <mc:AlternateContent xmlns:mc="http://schemas.openxmlformats.org/markup-compatibility/2006">
          <mc:Choice Requires="x14">
            <control shapeId="61412" r:id="rId940" name="Button 996">
              <controlPr locked="0" defaultSize="0" autoFill="0" autoLine="0" autoPict="0">
                <anchor moveWithCells="1" sizeWithCells="1">
                  <from>
                    <xdr:col>14851</xdr:col>
                    <xdr:colOff>0</xdr:colOff>
                    <xdr:row>458809</xdr:row>
                    <xdr:rowOff>0</xdr:rowOff>
                  </from>
                  <to>
                    <xdr:col>14851</xdr:col>
                    <xdr:colOff>0</xdr:colOff>
                    <xdr:row>458809</xdr:row>
                    <xdr:rowOff>0</xdr:rowOff>
                  </to>
                </anchor>
              </controlPr>
            </control>
          </mc:Choice>
        </mc:AlternateContent>
        <mc:AlternateContent xmlns:mc="http://schemas.openxmlformats.org/markup-compatibility/2006">
          <mc:Choice Requires="x14">
            <control shapeId="61413" r:id="rId941" name="Button 997">
              <controlPr locked="0" defaultSize="0" autoFill="0" autoLine="0" autoPict="0">
                <anchor moveWithCells="1" sizeWithCells="1">
                  <from>
                    <xdr:col>14851</xdr:col>
                    <xdr:colOff>0</xdr:colOff>
                    <xdr:row>524345</xdr:row>
                    <xdr:rowOff>0</xdr:rowOff>
                  </from>
                  <to>
                    <xdr:col>14851</xdr:col>
                    <xdr:colOff>0</xdr:colOff>
                    <xdr:row>524345</xdr:row>
                    <xdr:rowOff>0</xdr:rowOff>
                  </to>
                </anchor>
              </controlPr>
            </control>
          </mc:Choice>
        </mc:AlternateContent>
        <mc:AlternateContent xmlns:mc="http://schemas.openxmlformats.org/markup-compatibility/2006">
          <mc:Choice Requires="x14">
            <control shapeId="61414" r:id="rId942" name="Button 998">
              <controlPr locked="0" defaultSize="0" autoFill="0" autoLine="0" autoPict="0">
                <anchor moveWithCells="1" sizeWithCells="1">
                  <from>
                    <xdr:col>14851</xdr:col>
                    <xdr:colOff>0</xdr:colOff>
                    <xdr:row>589881</xdr:row>
                    <xdr:rowOff>0</xdr:rowOff>
                  </from>
                  <to>
                    <xdr:col>14851</xdr:col>
                    <xdr:colOff>0</xdr:colOff>
                    <xdr:row>589881</xdr:row>
                    <xdr:rowOff>0</xdr:rowOff>
                  </to>
                </anchor>
              </controlPr>
            </control>
          </mc:Choice>
        </mc:AlternateContent>
        <mc:AlternateContent xmlns:mc="http://schemas.openxmlformats.org/markup-compatibility/2006">
          <mc:Choice Requires="x14">
            <control shapeId="61415" r:id="rId943" name="Button 999">
              <controlPr locked="0" defaultSize="0" autoFill="0" autoLine="0" autoPict="0">
                <anchor moveWithCells="1" sizeWithCells="1">
                  <from>
                    <xdr:col>14851</xdr:col>
                    <xdr:colOff>0</xdr:colOff>
                    <xdr:row>655417</xdr:row>
                    <xdr:rowOff>0</xdr:rowOff>
                  </from>
                  <to>
                    <xdr:col>14851</xdr:col>
                    <xdr:colOff>0</xdr:colOff>
                    <xdr:row>655417</xdr:row>
                    <xdr:rowOff>0</xdr:rowOff>
                  </to>
                </anchor>
              </controlPr>
            </control>
          </mc:Choice>
        </mc:AlternateContent>
        <mc:AlternateContent xmlns:mc="http://schemas.openxmlformats.org/markup-compatibility/2006">
          <mc:Choice Requires="x14">
            <control shapeId="61416" r:id="rId944" name="Button 1000">
              <controlPr locked="0" defaultSize="0" autoFill="0" autoLine="0" autoPict="0">
                <anchor moveWithCells="1" sizeWithCells="1">
                  <from>
                    <xdr:col>14851</xdr:col>
                    <xdr:colOff>0</xdr:colOff>
                    <xdr:row>720953</xdr:row>
                    <xdr:rowOff>0</xdr:rowOff>
                  </from>
                  <to>
                    <xdr:col>14851</xdr:col>
                    <xdr:colOff>0</xdr:colOff>
                    <xdr:row>720953</xdr:row>
                    <xdr:rowOff>0</xdr:rowOff>
                  </to>
                </anchor>
              </controlPr>
            </control>
          </mc:Choice>
        </mc:AlternateContent>
        <mc:AlternateContent xmlns:mc="http://schemas.openxmlformats.org/markup-compatibility/2006">
          <mc:Choice Requires="x14">
            <control shapeId="61417" r:id="rId945" name="Button 1001">
              <controlPr locked="0" defaultSize="0" autoFill="0" autoLine="0" autoPict="0">
                <anchor moveWithCells="1" sizeWithCells="1">
                  <from>
                    <xdr:col>14851</xdr:col>
                    <xdr:colOff>0</xdr:colOff>
                    <xdr:row>786489</xdr:row>
                    <xdr:rowOff>0</xdr:rowOff>
                  </from>
                  <to>
                    <xdr:col>14851</xdr:col>
                    <xdr:colOff>0</xdr:colOff>
                    <xdr:row>786489</xdr:row>
                    <xdr:rowOff>0</xdr:rowOff>
                  </to>
                </anchor>
              </controlPr>
            </control>
          </mc:Choice>
        </mc:AlternateContent>
        <mc:AlternateContent xmlns:mc="http://schemas.openxmlformats.org/markup-compatibility/2006">
          <mc:Choice Requires="x14">
            <control shapeId="61418" r:id="rId946" name="Button 1002">
              <controlPr locked="0" defaultSize="0" autoFill="0" autoLine="0" autoPict="0">
                <anchor moveWithCells="1" sizeWithCells="1">
                  <from>
                    <xdr:col>14851</xdr:col>
                    <xdr:colOff>0</xdr:colOff>
                    <xdr:row>852025</xdr:row>
                    <xdr:rowOff>0</xdr:rowOff>
                  </from>
                  <to>
                    <xdr:col>14851</xdr:col>
                    <xdr:colOff>0</xdr:colOff>
                    <xdr:row>852025</xdr:row>
                    <xdr:rowOff>0</xdr:rowOff>
                  </to>
                </anchor>
              </controlPr>
            </control>
          </mc:Choice>
        </mc:AlternateContent>
        <mc:AlternateContent xmlns:mc="http://schemas.openxmlformats.org/markup-compatibility/2006">
          <mc:Choice Requires="x14">
            <control shapeId="61419" r:id="rId947" name="Button 1003">
              <controlPr locked="0" defaultSize="0" autoFill="0" autoLine="0" autoPict="0">
                <anchor moveWithCells="1" sizeWithCells="1">
                  <from>
                    <xdr:col>14851</xdr:col>
                    <xdr:colOff>0</xdr:colOff>
                    <xdr:row>917561</xdr:row>
                    <xdr:rowOff>0</xdr:rowOff>
                  </from>
                  <to>
                    <xdr:col>14851</xdr:col>
                    <xdr:colOff>0</xdr:colOff>
                    <xdr:row>917561</xdr:row>
                    <xdr:rowOff>0</xdr:rowOff>
                  </to>
                </anchor>
              </controlPr>
            </control>
          </mc:Choice>
        </mc:AlternateContent>
        <mc:AlternateContent xmlns:mc="http://schemas.openxmlformats.org/markup-compatibility/2006">
          <mc:Choice Requires="x14">
            <control shapeId="61420" r:id="rId948" name="Button 1004">
              <controlPr locked="0" defaultSize="0" autoFill="0" autoLine="0" autoPict="0">
                <anchor moveWithCells="1" sizeWithCells="1">
                  <from>
                    <xdr:col>14851</xdr:col>
                    <xdr:colOff>0</xdr:colOff>
                    <xdr:row>983097</xdr:row>
                    <xdr:rowOff>0</xdr:rowOff>
                  </from>
                  <to>
                    <xdr:col>14851</xdr:col>
                    <xdr:colOff>0</xdr:colOff>
                    <xdr:row>983097</xdr:row>
                    <xdr:rowOff>0</xdr:rowOff>
                  </to>
                </anchor>
              </controlPr>
            </control>
          </mc:Choice>
        </mc:AlternateContent>
        <mc:AlternateContent xmlns:mc="http://schemas.openxmlformats.org/markup-compatibility/2006">
          <mc:Choice Requires="x14">
            <control shapeId="61421" r:id="rId949" name="Button 1005">
              <controlPr locked="0" defaultSize="0" autoFill="0" autoLine="0" autoPict="0">
                <anchor moveWithCells="1" sizeWithCells="1">
                  <from>
                    <xdr:col>15105</xdr:col>
                    <xdr:colOff>0</xdr:colOff>
                    <xdr:row>56</xdr:row>
                    <xdr:rowOff>0</xdr:rowOff>
                  </from>
                  <to>
                    <xdr:col>15105</xdr:col>
                    <xdr:colOff>0</xdr:colOff>
                    <xdr:row>56</xdr:row>
                    <xdr:rowOff>0</xdr:rowOff>
                  </to>
                </anchor>
              </controlPr>
            </control>
          </mc:Choice>
        </mc:AlternateContent>
        <mc:AlternateContent xmlns:mc="http://schemas.openxmlformats.org/markup-compatibility/2006">
          <mc:Choice Requires="x14">
            <control shapeId="61422" r:id="rId950" name="Button 1006">
              <controlPr locked="0" defaultSize="0" autoFill="0" autoLine="0" autoPict="0">
                <anchor moveWithCells="1" sizeWithCells="1">
                  <from>
                    <xdr:col>15107</xdr:col>
                    <xdr:colOff>0</xdr:colOff>
                    <xdr:row>65593</xdr:row>
                    <xdr:rowOff>0</xdr:rowOff>
                  </from>
                  <to>
                    <xdr:col>15107</xdr:col>
                    <xdr:colOff>0</xdr:colOff>
                    <xdr:row>65593</xdr:row>
                    <xdr:rowOff>0</xdr:rowOff>
                  </to>
                </anchor>
              </controlPr>
            </control>
          </mc:Choice>
        </mc:AlternateContent>
        <mc:AlternateContent xmlns:mc="http://schemas.openxmlformats.org/markup-compatibility/2006">
          <mc:Choice Requires="x14">
            <control shapeId="61423" r:id="rId951" name="Button 1007">
              <controlPr locked="0" defaultSize="0" autoFill="0" autoLine="0" autoPict="0">
                <anchor moveWithCells="1" sizeWithCells="1">
                  <from>
                    <xdr:col>15107</xdr:col>
                    <xdr:colOff>0</xdr:colOff>
                    <xdr:row>131129</xdr:row>
                    <xdr:rowOff>0</xdr:rowOff>
                  </from>
                  <to>
                    <xdr:col>15107</xdr:col>
                    <xdr:colOff>0</xdr:colOff>
                    <xdr:row>131129</xdr:row>
                    <xdr:rowOff>0</xdr:rowOff>
                  </to>
                </anchor>
              </controlPr>
            </control>
          </mc:Choice>
        </mc:AlternateContent>
        <mc:AlternateContent xmlns:mc="http://schemas.openxmlformats.org/markup-compatibility/2006">
          <mc:Choice Requires="x14">
            <control shapeId="61424" r:id="rId952" name="Button 1008">
              <controlPr locked="0" defaultSize="0" autoFill="0" autoLine="0" autoPict="0">
                <anchor moveWithCells="1" sizeWithCells="1">
                  <from>
                    <xdr:col>15107</xdr:col>
                    <xdr:colOff>0</xdr:colOff>
                    <xdr:row>196665</xdr:row>
                    <xdr:rowOff>0</xdr:rowOff>
                  </from>
                  <to>
                    <xdr:col>15107</xdr:col>
                    <xdr:colOff>0</xdr:colOff>
                    <xdr:row>196665</xdr:row>
                    <xdr:rowOff>0</xdr:rowOff>
                  </to>
                </anchor>
              </controlPr>
            </control>
          </mc:Choice>
        </mc:AlternateContent>
        <mc:AlternateContent xmlns:mc="http://schemas.openxmlformats.org/markup-compatibility/2006">
          <mc:Choice Requires="x14">
            <control shapeId="61425" r:id="rId953" name="Button 1009">
              <controlPr locked="0" defaultSize="0" autoFill="0" autoLine="0" autoPict="0">
                <anchor moveWithCells="1" sizeWithCells="1">
                  <from>
                    <xdr:col>15107</xdr:col>
                    <xdr:colOff>0</xdr:colOff>
                    <xdr:row>262201</xdr:row>
                    <xdr:rowOff>0</xdr:rowOff>
                  </from>
                  <to>
                    <xdr:col>15107</xdr:col>
                    <xdr:colOff>0</xdr:colOff>
                    <xdr:row>262201</xdr:row>
                    <xdr:rowOff>0</xdr:rowOff>
                  </to>
                </anchor>
              </controlPr>
            </control>
          </mc:Choice>
        </mc:AlternateContent>
        <mc:AlternateContent xmlns:mc="http://schemas.openxmlformats.org/markup-compatibility/2006">
          <mc:Choice Requires="x14">
            <control shapeId="61426" r:id="rId954" name="Button 1010">
              <controlPr locked="0" defaultSize="0" autoFill="0" autoLine="0" autoPict="0">
                <anchor moveWithCells="1" sizeWithCells="1">
                  <from>
                    <xdr:col>15107</xdr:col>
                    <xdr:colOff>0</xdr:colOff>
                    <xdr:row>327737</xdr:row>
                    <xdr:rowOff>0</xdr:rowOff>
                  </from>
                  <to>
                    <xdr:col>15107</xdr:col>
                    <xdr:colOff>0</xdr:colOff>
                    <xdr:row>327737</xdr:row>
                    <xdr:rowOff>0</xdr:rowOff>
                  </to>
                </anchor>
              </controlPr>
            </control>
          </mc:Choice>
        </mc:AlternateContent>
        <mc:AlternateContent xmlns:mc="http://schemas.openxmlformats.org/markup-compatibility/2006">
          <mc:Choice Requires="x14">
            <control shapeId="61427" r:id="rId955" name="Button 1011">
              <controlPr locked="0" defaultSize="0" autoFill="0" autoLine="0" autoPict="0">
                <anchor moveWithCells="1" sizeWithCells="1">
                  <from>
                    <xdr:col>15107</xdr:col>
                    <xdr:colOff>0</xdr:colOff>
                    <xdr:row>393273</xdr:row>
                    <xdr:rowOff>0</xdr:rowOff>
                  </from>
                  <to>
                    <xdr:col>15107</xdr:col>
                    <xdr:colOff>0</xdr:colOff>
                    <xdr:row>393273</xdr:row>
                    <xdr:rowOff>0</xdr:rowOff>
                  </to>
                </anchor>
              </controlPr>
            </control>
          </mc:Choice>
        </mc:AlternateContent>
        <mc:AlternateContent xmlns:mc="http://schemas.openxmlformats.org/markup-compatibility/2006">
          <mc:Choice Requires="x14">
            <control shapeId="61428" r:id="rId956" name="Button 1012">
              <controlPr locked="0" defaultSize="0" autoFill="0" autoLine="0" autoPict="0">
                <anchor moveWithCells="1" sizeWithCells="1">
                  <from>
                    <xdr:col>15107</xdr:col>
                    <xdr:colOff>0</xdr:colOff>
                    <xdr:row>458809</xdr:row>
                    <xdr:rowOff>0</xdr:rowOff>
                  </from>
                  <to>
                    <xdr:col>15107</xdr:col>
                    <xdr:colOff>0</xdr:colOff>
                    <xdr:row>458809</xdr:row>
                    <xdr:rowOff>0</xdr:rowOff>
                  </to>
                </anchor>
              </controlPr>
            </control>
          </mc:Choice>
        </mc:AlternateContent>
        <mc:AlternateContent xmlns:mc="http://schemas.openxmlformats.org/markup-compatibility/2006">
          <mc:Choice Requires="x14">
            <control shapeId="61429" r:id="rId957" name="Button 1013">
              <controlPr locked="0" defaultSize="0" autoFill="0" autoLine="0" autoPict="0">
                <anchor moveWithCells="1" sizeWithCells="1">
                  <from>
                    <xdr:col>15107</xdr:col>
                    <xdr:colOff>0</xdr:colOff>
                    <xdr:row>524345</xdr:row>
                    <xdr:rowOff>0</xdr:rowOff>
                  </from>
                  <to>
                    <xdr:col>15107</xdr:col>
                    <xdr:colOff>0</xdr:colOff>
                    <xdr:row>524345</xdr:row>
                    <xdr:rowOff>0</xdr:rowOff>
                  </to>
                </anchor>
              </controlPr>
            </control>
          </mc:Choice>
        </mc:AlternateContent>
        <mc:AlternateContent xmlns:mc="http://schemas.openxmlformats.org/markup-compatibility/2006">
          <mc:Choice Requires="x14">
            <control shapeId="61430" r:id="rId958" name="Button 1014">
              <controlPr locked="0" defaultSize="0" autoFill="0" autoLine="0" autoPict="0">
                <anchor moveWithCells="1" sizeWithCells="1">
                  <from>
                    <xdr:col>15107</xdr:col>
                    <xdr:colOff>0</xdr:colOff>
                    <xdr:row>589881</xdr:row>
                    <xdr:rowOff>0</xdr:rowOff>
                  </from>
                  <to>
                    <xdr:col>15107</xdr:col>
                    <xdr:colOff>0</xdr:colOff>
                    <xdr:row>589881</xdr:row>
                    <xdr:rowOff>0</xdr:rowOff>
                  </to>
                </anchor>
              </controlPr>
            </control>
          </mc:Choice>
        </mc:AlternateContent>
        <mc:AlternateContent xmlns:mc="http://schemas.openxmlformats.org/markup-compatibility/2006">
          <mc:Choice Requires="x14">
            <control shapeId="61431" r:id="rId959" name="Button 1015">
              <controlPr locked="0" defaultSize="0" autoFill="0" autoLine="0" autoPict="0">
                <anchor moveWithCells="1" sizeWithCells="1">
                  <from>
                    <xdr:col>15107</xdr:col>
                    <xdr:colOff>0</xdr:colOff>
                    <xdr:row>655417</xdr:row>
                    <xdr:rowOff>0</xdr:rowOff>
                  </from>
                  <to>
                    <xdr:col>15107</xdr:col>
                    <xdr:colOff>0</xdr:colOff>
                    <xdr:row>655417</xdr:row>
                    <xdr:rowOff>0</xdr:rowOff>
                  </to>
                </anchor>
              </controlPr>
            </control>
          </mc:Choice>
        </mc:AlternateContent>
        <mc:AlternateContent xmlns:mc="http://schemas.openxmlformats.org/markup-compatibility/2006">
          <mc:Choice Requires="x14">
            <control shapeId="61432" r:id="rId960" name="Button 1016">
              <controlPr locked="0" defaultSize="0" autoFill="0" autoLine="0" autoPict="0">
                <anchor moveWithCells="1" sizeWithCells="1">
                  <from>
                    <xdr:col>15107</xdr:col>
                    <xdr:colOff>0</xdr:colOff>
                    <xdr:row>720953</xdr:row>
                    <xdr:rowOff>0</xdr:rowOff>
                  </from>
                  <to>
                    <xdr:col>15107</xdr:col>
                    <xdr:colOff>0</xdr:colOff>
                    <xdr:row>720953</xdr:row>
                    <xdr:rowOff>0</xdr:rowOff>
                  </to>
                </anchor>
              </controlPr>
            </control>
          </mc:Choice>
        </mc:AlternateContent>
        <mc:AlternateContent xmlns:mc="http://schemas.openxmlformats.org/markup-compatibility/2006">
          <mc:Choice Requires="x14">
            <control shapeId="61433" r:id="rId961" name="Button 1017">
              <controlPr locked="0" defaultSize="0" autoFill="0" autoLine="0" autoPict="0">
                <anchor moveWithCells="1" sizeWithCells="1">
                  <from>
                    <xdr:col>15107</xdr:col>
                    <xdr:colOff>0</xdr:colOff>
                    <xdr:row>786489</xdr:row>
                    <xdr:rowOff>0</xdr:rowOff>
                  </from>
                  <to>
                    <xdr:col>15107</xdr:col>
                    <xdr:colOff>0</xdr:colOff>
                    <xdr:row>786489</xdr:row>
                    <xdr:rowOff>0</xdr:rowOff>
                  </to>
                </anchor>
              </controlPr>
            </control>
          </mc:Choice>
        </mc:AlternateContent>
        <mc:AlternateContent xmlns:mc="http://schemas.openxmlformats.org/markup-compatibility/2006">
          <mc:Choice Requires="x14">
            <control shapeId="61434" r:id="rId962" name="Button 1018">
              <controlPr locked="0" defaultSize="0" autoFill="0" autoLine="0" autoPict="0">
                <anchor moveWithCells="1" sizeWithCells="1">
                  <from>
                    <xdr:col>15107</xdr:col>
                    <xdr:colOff>0</xdr:colOff>
                    <xdr:row>852025</xdr:row>
                    <xdr:rowOff>0</xdr:rowOff>
                  </from>
                  <to>
                    <xdr:col>15107</xdr:col>
                    <xdr:colOff>0</xdr:colOff>
                    <xdr:row>852025</xdr:row>
                    <xdr:rowOff>0</xdr:rowOff>
                  </to>
                </anchor>
              </controlPr>
            </control>
          </mc:Choice>
        </mc:AlternateContent>
        <mc:AlternateContent xmlns:mc="http://schemas.openxmlformats.org/markup-compatibility/2006">
          <mc:Choice Requires="x14">
            <control shapeId="61435" r:id="rId963" name="Button 1019">
              <controlPr locked="0" defaultSize="0" autoFill="0" autoLine="0" autoPict="0">
                <anchor moveWithCells="1" sizeWithCells="1">
                  <from>
                    <xdr:col>15107</xdr:col>
                    <xdr:colOff>0</xdr:colOff>
                    <xdr:row>917561</xdr:row>
                    <xdr:rowOff>0</xdr:rowOff>
                  </from>
                  <to>
                    <xdr:col>15107</xdr:col>
                    <xdr:colOff>0</xdr:colOff>
                    <xdr:row>917561</xdr:row>
                    <xdr:rowOff>0</xdr:rowOff>
                  </to>
                </anchor>
              </controlPr>
            </control>
          </mc:Choice>
        </mc:AlternateContent>
        <mc:AlternateContent xmlns:mc="http://schemas.openxmlformats.org/markup-compatibility/2006">
          <mc:Choice Requires="x14">
            <control shapeId="61436" r:id="rId964" name="Button 1020">
              <controlPr locked="0" defaultSize="0" autoFill="0" autoLine="0" autoPict="0">
                <anchor moveWithCells="1" sizeWithCells="1">
                  <from>
                    <xdr:col>15107</xdr:col>
                    <xdr:colOff>0</xdr:colOff>
                    <xdr:row>983097</xdr:row>
                    <xdr:rowOff>0</xdr:rowOff>
                  </from>
                  <to>
                    <xdr:col>15107</xdr:col>
                    <xdr:colOff>0</xdr:colOff>
                    <xdr:row>983097</xdr:row>
                    <xdr:rowOff>0</xdr:rowOff>
                  </to>
                </anchor>
              </controlPr>
            </control>
          </mc:Choice>
        </mc:AlternateContent>
        <mc:AlternateContent xmlns:mc="http://schemas.openxmlformats.org/markup-compatibility/2006">
          <mc:Choice Requires="x14">
            <control shapeId="61437" r:id="rId965" name="Button 1021">
              <controlPr locked="0" defaultSize="0" autoFill="0" autoLine="0" autoPict="0">
                <anchor moveWithCells="1" sizeWithCells="1">
                  <from>
                    <xdr:col>15361</xdr:col>
                    <xdr:colOff>0</xdr:colOff>
                    <xdr:row>56</xdr:row>
                    <xdr:rowOff>0</xdr:rowOff>
                  </from>
                  <to>
                    <xdr:col>15361</xdr:col>
                    <xdr:colOff>0</xdr:colOff>
                    <xdr:row>56</xdr:row>
                    <xdr:rowOff>0</xdr:rowOff>
                  </to>
                </anchor>
              </controlPr>
            </control>
          </mc:Choice>
        </mc:AlternateContent>
        <mc:AlternateContent xmlns:mc="http://schemas.openxmlformats.org/markup-compatibility/2006">
          <mc:Choice Requires="x14">
            <control shapeId="61438" r:id="rId966" name="Button 1022">
              <controlPr locked="0" defaultSize="0" autoFill="0" autoLine="0" autoPict="0">
                <anchor moveWithCells="1" sizeWithCells="1">
                  <from>
                    <xdr:col>15363</xdr:col>
                    <xdr:colOff>0</xdr:colOff>
                    <xdr:row>65593</xdr:row>
                    <xdr:rowOff>0</xdr:rowOff>
                  </from>
                  <to>
                    <xdr:col>15363</xdr:col>
                    <xdr:colOff>0</xdr:colOff>
                    <xdr:row>65593</xdr:row>
                    <xdr:rowOff>0</xdr:rowOff>
                  </to>
                </anchor>
              </controlPr>
            </control>
          </mc:Choice>
        </mc:AlternateContent>
        <mc:AlternateContent xmlns:mc="http://schemas.openxmlformats.org/markup-compatibility/2006">
          <mc:Choice Requires="x14">
            <control shapeId="61439" r:id="rId967" name="Button 1023">
              <controlPr locked="0" defaultSize="0" autoFill="0" autoLine="0" autoPict="0">
                <anchor moveWithCells="1" sizeWithCells="1">
                  <from>
                    <xdr:col>15363</xdr:col>
                    <xdr:colOff>0</xdr:colOff>
                    <xdr:row>131129</xdr:row>
                    <xdr:rowOff>0</xdr:rowOff>
                  </from>
                  <to>
                    <xdr:col>15363</xdr:col>
                    <xdr:colOff>0</xdr:colOff>
                    <xdr:row>131129</xdr:row>
                    <xdr:rowOff>0</xdr:rowOff>
                  </to>
                </anchor>
              </controlPr>
            </control>
          </mc:Choice>
        </mc:AlternateContent>
        <mc:AlternateContent xmlns:mc="http://schemas.openxmlformats.org/markup-compatibility/2006">
          <mc:Choice Requires="x14">
            <control shapeId="76800" r:id="rId968" name="Button 1024">
              <controlPr locked="0" defaultSize="0" autoFill="0" autoLine="0" autoPict="0">
                <anchor moveWithCells="1" sizeWithCells="1">
                  <from>
                    <xdr:col>15363</xdr:col>
                    <xdr:colOff>0</xdr:colOff>
                    <xdr:row>196665</xdr:row>
                    <xdr:rowOff>0</xdr:rowOff>
                  </from>
                  <to>
                    <xdr:col>15363</xdr:col>
                    <xdr:colOff>0</xdr:colOff>
                    <xdr:row>196665</xdr:row>
                    <xdr:rowOff>0</xdr:rowOff>
                  </to>
                </anchor>
              </controlPr>
            </control>
          </mc:Choice>
        </mc:AlternateContent>
        <mc:AlternateContent xmlns:mc="http://schemas.openxmlformats.org/markup-compatibility/2006">
          <mc:Choice Requires="x14">
            <control shapeId="76801" r:id="rId969" name="Button 1025">
              <controlPr locked="0" defaultSize="0" autoFill="0" autoLine="0" autoPict="0">
                <anchor moveWithCells="1" sizeWithCells="1">
                  <from>
                    <xdr:col>15363</xdr:col>
                    <xdr:colOff>0</xdr:colOff>
                    <xdr:row>262201</xdr:row>
                    <xdr:rowOff>0</xdr:rowOff>
                  </from>
                  <to>
                    <xdr:col>15363</xdr:col>
                    <xdr:colOff>0</xdr:colOff>
                    <xdr:row>262201</xdr:row>
                    <xdr:rowOff>0</xdr:rowOff>
                  </to>
                </anchor>
              </controlPr>
            </control>
          </mc:Choice>
        </mc:AlternateContent>
        <mc:AlternateContent xmlns:mc="http://schemas.openxmlformats.org/markup-compatibility/2006">
          <mc:Choice Requires="x14">
            <control shapeId="76802" r:id="rId970" name="Button 1026">
              <controlPr locked="0" defaultSize="0" autoFill="0" autoLine="0" autoPict="0">
                <anchor moveWithCells="1" sizeWithCells="1">
                  <from>
                    <xdr:col>15363</xdr:col>
                    <xdr:colOff>0</xdr:colOff>
                    <xdr:row>327737</xdr:row>
                    <xdr:rowOff>0</xdr:rowOff>
                  </from>
                  <to>
                    <xdr:col>15363</xdr:col>
                    <xdr:colOff>0</xdr:colOff>
                    <xdr:row>327737</xdr:row>
                    <xdr:rowOff>0</xdr:rowOff>
                  </to>
                </anchor>
              </controlPr>
            </control>
          </mc:Choice>
        </mc:AlternateContent>
        <mc:AlternateContent xmlns:mc="http://schemas.openxmlformats.org/markup-compatibility/2006">
          <mc:Choice Requires="x14">
            <control shapeId="76803" r:id="rId971" name="Button 1027">
              <controlPr locked="0" defaultSize="0" autoFill="0" autoLine="0" autoPict="0">
                <anchor moveWithCells="1" sizeWithCells="1">
                  <from>
                    <xdr:col>15363</xdr:col>
                    <xdr:colOff>0</xdr:colOff>
                    <xdr:row>393273</xdr:row>
                    <xdr:rowOff>0</xdr:rowOff>
                  </from>
                  <to>
                    <xdr:col>15363</xdr:col>
                    <xdr:colOff>0</xdr:colOff>
                    <xdr:row>393273</xdr:row>
                    <xdr:rowOff>0</xdr:rowOff>
                  </to>
                </anchor>
              </controlPr>
            </control>
          </mc:Choice>
        </mc:AlternateContent>
        <mc:AlternateContent xmlns:mc="http://schemas.openxmlformats.org/markup-compatibility/2006">
          <mc:Choice Requires="x14">
            <control shapeId="76804" r:id="rId972" name="Button 1028">
              <controlPr locked="0" defaultSize="0" autoFill="0" autoLine="0" autoPict="0">
                <anchor moveWithCells="1" sizeWithCells="1">
                  <from>
                    <xdr:col>15363</xdr:col>
                    <xdr:colOff>0</xdr:colOff>
                    <xdr:row>458809</xdr:row>
                    <xdr:rowOff>0</xdr:rowOff>
                  </from>
                  <to>
                    <xdr:col>15363</xdr:col>
                    <xdr:colOff>0</xdr:colOff>
                    <xdr:row>458809</xdr:row>
                    <xdr:rowOff>0</xdr:rowOff>
                  </to>
                </anchor>
              </controlPr>
            </control>
          </mc:Choice>
        </mc:AlternateContent>
        <mc:AlternateContent xmlns:mc="http://schemas.openxmlformats.org/markup-compatibility/2006">
          <mc:Choice Requires="x14">
            <control shapeId="76805" r:id="rId973" name="Button 1029">
              <controlPr locked="0" defaultSize="0" autoFill="0" autoLine="0" autoPict="0">
                <anchor moveWithCells="1" sizeWithCells="1">
                  <from>
                    <xdr:col>15363</xdr:col>
                    <xdr:colOff>0</xdr:colOff>
                    <xdr:row>524345</xdr:row>
                    <xdr:rowOff>0</xdr:rowOff>
                  </from>
                  <to>
                    <xdr:col>15363</xdr:col>
                    <xdr:colOff>0</xdr:colOff>
                    <xdr:row>524345</xdr:row>
                    <xdr:rowOff>0</xdr:rowOff>
                  </to>
                </anchor>
              </controlPr>
            </control>
          </mc:Choice>
        </mc:AlternateContent>
        <mc:AlternateContent xmlns:mc="http://schemas.openxmlformats.org/markup-compatibility/2006">
          <mc:Choice Requires="x14">
            <control shapeId="76806" r:id="rId974" name="Button 1030">
              <controlPr locked="0" defaultSize="0" autoFill="0" autoLine="0" autoPict="0">
                <anchor moveWithCells="1" sizeWithCells="1">
                  <from>
                    <xdr:col>15363</xdr:col>
                    <xdr:colOff>0</xdr:colOff>
                    <xdr:row>589881</xdr:row>
                    <xdr:rowOff>0</xdr:rowOff>
                  </from>
                  <to>
                    <xdr:col>15363</xdr:col>
                    <xdr:colOff>0</xdr:colOff>
                    <xdr:row>589881</xdr:row>
                    <xdr:rowOff>0</xdr:rowOff>
                  </to>
                </anchor>
              </controlPr>
            </control>
          </mc:Choice>
        </mc:AlternateContent>
        <mc:AlternateContent xmlns:mc="http://schemas.openxmlformats.org/markup-compatibility/2006">
          <mc:Choice Requires="x14">
            <control shapeId="76807" r:id="rId975" name="Button 1031">
              <controlPr locked="0" defaultSize="0" autoFill="0" autoLine="0" autoPict="0">
                <anchor moveWithCells="1" sizeWithCells="1">
                  <from>
                    <xdr:col>15363</xdr:col>
                    <xdr:colOff>0</xdr:colOff>
                    <xdr:row>655417</xdr:row>
                    <xdr:rowOff>0</xdr:rowOff>
                  </from>
                  <to>
                    <xdr:col>15363</xdr:col>
                    <xdr:colOff>0</xdr:colOff>
                    <xdr:row>655417</xdr:row>
                    <xdr:rowOff>0</xdr:rowOff>
                  </to>
                </anchor>
              </controlPr>
            </control>
          </mc:Choice>
        </mc:AlternateContent>
        <mc:AlternateContent xmlns:mc="http://schemas.openxmlformats.org/markup-compatibility/2006">
          <mc:Choice Requires="x14">
            <control shapeId="76808" r:id="rId976" name="Button 1032">
              <controlPr locked="0" defaultSize="0" autoFill="0" autoLine="0" autoPict="0">
                <anchor moveWithCells="1" sizeWithCells="1">
                  <from>
                    <xdr:col>15363</xdr:col>
                    <xdr:colOff>0</xdr:colOff>
                    <xdr:row>720953</xdr:row>
                    <xdr:rowOff>0</xdr:rowOff>
                  </from>
                  <to>
                    <xdr:col>15363</xdr:col>
                    <xdr:colOff>0</xdr:colOff>
                    <xdr:row>720953</xdr:row>
                    <xdr:rowOff>0</xdr:rowOff>
                  </to>
                </anchor>
              </controlPr>
            </control>
          </mc:Choice>
        </mc:AlternateContent>
        <mc:AlternateContent xmlns:mc="http://schemas.openxmlformats.org/markup-compatibility/2006">
          <mc:Choice Requires="x14">
            <control shapeId="76809" r:id="rId977" name="Button 1033">
              <controlPr locked="0" defaultSize="0" autoFill="0" autoLine="0" autoPict="0">
                <anchor moveWithCells="1" sizeWithCells="1">
                  <from>
                    <xdr:col>15363</xdr:col>
                    <xdr:colOff>0</xdr:colOff>
                    <xdr:row>786489</xdr:row>
                    <xdr:rowOff>0</xdr:rowOff>
                  </from>
                  <to>
                    <xdr:col>15363</xdr:col>
                    <xdr:colOff>0</xdr:colOff>
                    <xdr:row>786489</xdr:row>
                    <xdr:rowOff>0</xdr:rowOff>
                  </to>
                </anchor>
              </controlPr>
            </control>
          </mc:Choice>
        </mc:AlternateContent>
        <mc:AlternateContent xmlns:mc="http://schemas.openxmlformats.org/markup-compatibility/2006">
          <mc:Choice Requires="x14">
            <control shapeId="76810" r:id="rId978" name="Button 1034">
              <controlPr locked="0" defaultSize="0" autoFill="0" autoLine="0" autoPict="0">
                <anchor moveWithCells="1" sizeWithCells="1">
                  <from>
                    <xdr:col>15363</xdr:col>
                    <xdr:colOff>0</xdr:colOff>
                    <xdr:row>852025</xdr:row>
                    <xdr:rowOff>0</xdr:rowOff>
                  </from>
                  <to>
                    <xdr:col>15363</xdr:col>
                    <xdr:colOff>0</xdr:colOff>
                    <xdr:row>852025</xdr:row>
                    <xdr:rowOff>0</xdr:rowOff>
                  </to>
                </anchor>
              </controlPr>
            </control>
          </mc:Choice>
        </mc:AlternateContent>
        <mc:AlternateContent xmlns:mc="http://schemas.openxmlformats.org/markup-compatibility/2006">
          <mc:Choice Requires="x14">
            <control shapeId="76811" r:id="rId979" name="Button 1035">
              <controlPr locked="0" defaultSize="0" autoFill="0" autoLine="0" autoPict="0">
                <anchor moveWithCells="1" sizeWithCells="1">
                  <from>
                    <xdr:col>15363</xdr:col>
                    <xdr:colOff>0</xdr:colOff>
                    <xdr:row>917561</xdr:row>
                    <xdr:rowOff>0</xdr:rowOff>
                  </from>
                  <to>
                    <xdr:col>15363</xdr:col>
                    <xdr:colOff>0</xdr:colOff>
                    <xdr:row>917561</xdr:row>
                    <xdr:rowOff>0</xdr:rowOff>
                  </to>
                </anchor>
              </controlPr>
            </control>
          </mc:Choice>
        </mc:AlternateContent>
        <mc:AlternateContent xmlns:mc="http://schemas.openxmlformats.org/markup-compatibility/2006">
          <mc:Choice Requires="x14">
            <control shapeId="76812" r:id="rId980" name="Button 1036">
              <controlPr locked="0" defaultSize="0" autoFill="0" autoLine="0" autoPict="0">
                <anchor moveWithCells="1" sizeWithCells="1">
                  <from>
                    <xdr:col>15363</xdr:col>
                    <xdr:colOff>0</xdr:colOff>
                    <xdr:row>983097</xdr:row>
                    <xdr:rowOff>0</xdr:rowOff>
                  </from>
                  <to>
                    <xdr:col>15363</xdr:col>
                    <xdr:colOff>0</xdr:colOff>
                    <xdr:row>983097</xdr:row>
                    <xdr:rowOff>0</xdr:rowOff>
                  </to>
                </anchor>
              </controlPr>
            </control>
          </mc:Choice>
        </mc:AlternateContent>
        <mc:AlternateContent xmlns:mc="http://schemas.openxmlformats.org/markup-compatibility/2006">
          <mc:Choice Requires="x14">
            <control shapeId="76813" r:id="rId981" name="Button 1037">
              <controlPr locked="0" defaultSize="0" autoFill="0" autoLine="0" autoPict="0">
                <anchor moveWithCells="1" sizeWithCells="1">
                  <from>
                    <xdr:col>15617</xdr:col>
                    <xdr:colOff>0</xdr:colOff>
                    <xdr:row>56</xdr:row>
                    <xdr:rowOff>0</xdr:rowOff>
                  </from>
                  <to>
                    <xdr:col>15617</xdr:col>
                    <xdr:colOff>0</xdr:colOff>
                    <xdr:row>56</xdr:row>
                    <xdr:rowOff>0</xdr:rowOff>
                  </to>
                </anchor>
              </controlPr>
            </control>
          </mc:Choice>
        </mc:AlternateContent>
        <mc:AlternateContent xmlns:mc="http://schemas.openxmlformats.org/markup-compatibility/2006">
          <mc:Choice Requires="x14">
            <control shapeId="76814" r:id="rId982" name="Button 1038">
              <controlPr locked="0" defaultSize="0" autoFill="0" autoLine="0" autoPict="0">
                <anchor moveWithCells="1" sizeWithCells="1">
                  <from>
                    <xdr:col>15619</xdr:col>
                    <xdr:colOff>0</xdr:colOff>
                    <xdr:row>65593</xdr:row>
                    <xdr:rowOff>0</xdr:rowOff>
                  </from>
                  <to>
                    <xdr:col>15619</xdr:col>
                    <xdr:colOff>0</xdr:colOff>
                    <xdr:row>65593</xdr:row>
                    <xdr:rowOff>0</xdr:rowOff>
                  </to>
                </anchor>
              </controlPr>
            </control>
          </mc:Choice>
        </mc:AlternateContent>
        <mc:AlternateContent xmlns:mc="http://schemas.openxmlformats.org/markup-compatibility/2006">
          <mc:Choice Requires="x14">
            <control shapeId="76815" r:id="rId983" name="Button 1039">
              <controlPr locked="0" defaultSize="0" autoFill="0" autoLine="0" autoPict="0">
                <anchor moveWithCells="1" sizeWithCells="1">
                  <from>
                    <xdr:col>15619</xdr:col>
                    <xdr:colOff>0</xdr:colOff>
                    <xdr:row>131129</xdr:row>
                    <xdr:rowOff>0</xdr:rowOff>
                  </from>
                  <to>
                    <xdr:col>15619</xdr:col>
                    <xdr:colOff>0</xdr:colOff>
                    <xdr:row>131129</xdr:row>
                    <xdr:rowOff>0</xdr:rowOff>
                  </to>
                </anchor>
              </controlPr>
            </control>
          </mc:Choice>
        </mc:AlternateContent>
        <mc:AlternateContent xmlns:mc="http://schemas.openxmlformats.org/markup-compatibility/2006">
          <mc:Choice Requires="x14">
            <control shapeId="76816" r:id="rId984" name="Button 1040">
              <controlPr locked="0" defaultSize="0" autoFill="0" autoLine="0" autoPict="0">
                <anchor moveWithCells="1" sizeWithCells="1">
                  <from>
                    <xdr:col>15619</xdr:col>
                    <xdr:colOff>0</xdr:colOff>
                    <xdr:row>196665</xdr:row>
                    <xdr:rowOff>0</xdr:rowOff>
                  </from>
                  <to>
                    <xdr:col>15619</xdr:col>
                    <xdr:colOff>0</xdr:colOff>
                    <xdr:row>196665</xdr:row>
                    <xdr:rowOff>0</xdr:rowOff>
                  </to>
                </anchor>
              </controlPr>
            </control>
          </mc:Choice>
        </mc:AlternateContent>
        <mc:AlternateContent xmlns:mc="http://schemas.openxmlformats.org/markup-compatibility/2006">
          <mc:Choice Requires="x14">
            <control shapeId="76817" r:id="rId985" name="Button 1041">
              <controlPr locked="0" defaultSize="0" autoFill="0" autoLine="0" autoPict="0">
                <anchor moveWithCells="1" sizeWithCells="1">
                  <from>
                    <xdr:col>15619</xdr:col>
                    <xdr:colOff>0</xdr:colOff>
                    <xdr:row>262201</xdr:row>
                    <xdr:rowOff>0</xdr:rowOff>
                  </from>
                  <to>
                    <xdr:col>15619</xdr:col>
                    <xdr:colOff>0</xdr:colOff>
                    <xdr:row>262201</xdr:row>
                    <xdr:rowOff>0</xdr:rowOff>
                  </to>
                </anchor>
              </controlPr>
            </control>
          </mc:Choice>
        </mc:AlternateContent>
        <mc:AlternateContent xmlns:mc="http://schemas.openxmlformats.org/markup-compatibility/2006">
          <mc:Choice Requires="x14">
            <control shapeId="76818" r:id="rId986" name="Button 1042">
              <controlPr locked="0" defaultSize="0" autoFill="0" autoLine="0" autoPict="0">
                <anchor moveWithCells="1" sizeWithCells="1">
                  <from>
                    <xdr:col>15619</xdr:col>
                    <xdr:colOff>0</xdr:colOff>
                    <xdr:row>327737</xdr:row>
                    <xdr:rowOff>0</xdr:rowOff>
                  </from>
                  <to>
                    <xdr:col>15619</xdr:col>
                    <xdr:colOff>0</xdr:colOff>
                    <xdr:row>327737</xdr:row>
                    <xdr:rowOff>0</xdr:rowOff>
                  </to>
                </anchor>
              </controlPr>
            </control>
          </mc:Choice>
        </mc:AlternateContent>
        <mc:AlternateContent xmlns:mc="http://schemas.openxmlformats.org/markup-compatibility/2006">
          <mc:Choice Requires="x14">
            <control shapeId="76819" r:id="rId987" name="Button 1043">
              <controlPr locked="0" defaultSize="0" autoFill="0" autoLine="0" autoPict="0">
                <anchor moveWithCells="1" sizeWithCells="1">
                  <from>
                    <xdr:col>15619</xdr:col>
                    <xdr:colOff>0</xdr:colOff>
                    <xdr:row>393273</xdr:row>
                    <xdr:rowOff>0</xdr:rowOff>
                  </from>
                  <to>
                    <xdr:col>15619</xdr:col>
                    <xdr:colOff>0</xdr:colOff>
                    <xdr:row>393273</xdr:row>
                    <xdr:rowOff>0</xdr:rowOff>
                  </to>
                </anchor>
              </controlPr>
            </control>
          </mc:Choice>
        </mc:AlternateContent>
        <mc:AlternateContent xmlns:mc="http://schemas.openxmlformats.org/markup-compatibility/2006">
          <mc:Choice Requires="x14">
            <control shapeId="76820" r:id="rId988" name="Button 1044">
              <controlPr locked="0" defaultSize="0" autoFill="0" autoLine="0" autoPict="0">
                <anchor moveWithCells="1" sizeWithCells="1">
                  <from>
                    <xdr:col>15619</xdr:col>
                    <xdr:colOff>0</xdr:colOff>
                    <xdr:row>458809</xdr:row>
                    <xdr:rowOff>0</xdr:rowOff>
                  </from>
                  <to>
                    <xdr:col>15619</xdr:col>
                    <xdr:colOff>0</xdr:colOff>
                    <xdr:row>458809</xdr:row>
                    <xdr:rowOff>0</xdr:rowOff>
                  </to>
                </anchor>
              </controlPr>
            </control>
          </mc:Choice>
        </mc:AlternateContent>
        <mc:AlternateContent xmlns:mc="http://schemas.openxmlformats.org/markup-compatibility/2006">
          <mc:Choice Requires="x14">
            <control shapeId="76821" r:id="rId989" name="Button 1045">
              <controlPr locked="0" defaultSize="0" autoFill="0" autoLine="0" autoPict="0">
                <anchor moveWithCells="1" sizeWithCells="1">
                  <from>
                    <xdr:col>15619</xdr:col>
                    <xdr:colOff>0</xdr:colOff>
                    <xdr:row>524345</xdr:row>
                    <xdr:rowOff>0</xdr:rowOff>
                  </from>
                  <to>
                    <xdr:col>15619</xdr:col>
                    <xdr:colOff>0</xdr:colOff>
                    <xdr:row>524345</xdr:row>
                    <xdr:rowOff>0</xdr:rowOff>
                  </to>
                </anchor>
              </controlPr>
            </control>
          </mc:Choice>
        </mc:AlternateContent>
        <mc:AlternateContent xmlns:mc="http://schemas.openxmlformats.org/markup-compatibility/2006">
          <mc:Choice Requires="x14">
            <control shapeId="76822" r:id="rId990" name="Button 1046">
              <controlPr locked="0" defaultSize="0" autoFill="0" autoLine="0" autoPict="0">
                <anchor moveWithCells="1" sizeWithCells="1">
                  <from>
                    <xdr:col>15619</xdr:col>
                    <xdr:colOff>0</xdr:colOff>
                    <xdr:row>589881</xdr:row>
                    <xdr:rowOff>0</xdr:rowOff>
                  </from>
                  <to>
                    <xdr:col>15619</xdr:col>
                    <xdr:colOff>0</xdr:colOff>
                    <xdr:row>589881</xdr:row>
                    <xdr:rowOff>0</xdr:rowOff>
                  </to>
                </anchor>
              </controlPr>
            </control>
          </mc:Choice>
        </mc:AlternateContent>
        <mc:AlternateContent xmlns:mc="http://schemas.openxmlformats.org/markup-compatibility/2006">
          <mc:Choice Requires="x14">
            <control shapeId="76823" r:id="rId991" name="Button 1047">
              <controlPr locked="0" defaultSize="0" autoFill="0" autoLine="0" autoPict="0">
                <anchor moveWithCells="1" sizeWithCells="1">
                  <from>
                    <xdr:col>15619</xdr:col>
                    <xdr:colOff>0</xdr:colOff>
                    <xdr:row>655417</xdr:row>
                    <xdr:rowOff>0</xdr:rowOff>
                  </from>
                  <to>
                    <xdr:col>15619</xdr:col>
                    <xdr:colOff>0</xdr:colOff>
                    <xdr:row>655417</xdr:row>
                    <xdr:rowOff>0</xdr:rowOff>
                  </to>
                </anchor>
              </controlPr>
            </control>
          </mc:Choice>
        </mc:AlternateContent>
        <mc:AlternateContent xmlns:mc="http://schemas.openxmlformats.org/markup-compatibility/2006">
          <mc:Choice Requires="x14">
            <control shapeId="76824" r:id="rId992" name="Button 1048">
              <controlPr locked="0" defaultSize="0" autoFill="0" autoLine="0" autoPict="0">
                <anchor moveWithCells="1" sizeWithCells="1">
                  <from>
                    <xdr:col>15619</xdr:col>
                    <xdr:colOff>0</xdr:colOff>
                    <xdr:row>720953</xdr:row>
                    <xdr:rowOff>0</xdr:rowOff>
                  </from>
                  <to>
                    <xdr:col>15619</xdr:col>
                    <xdr:colOff>0</xdr:colOff>
                    <xdr:row>720953</xdr:row>
                    <xdr:rowOff>0</xdr:rowOff>
                  </to>
                </anchor>
              </controlPr>
            </control>
          </mc:Choice>
        </mc:AlternateContent>
        <mc:AlternateContent xmlns:mc="http://schemas.openxmlformats.org/markup-compatibility/2006">
          <mc:Choice Requires="x14">
            <control shapeId="76825" r:id="rId993" name="Button 1049">
              <controlPr locked="0" defaultSize="0" autoFill="0" autoLine="0" autoPict="0">
                <anchor moveWithCells="1" sizeWithCells="1">
                  <from>
                    <xdr:col>15619</xdr:col>
                    <xdr:colOff>0</xdr:colOff>
                    <xdr:row>786489</xdr:row>
                    <xdr:rowOff>0</xdr:rowOff>
                  </from>
                  <to>
                    <xdr:col>15619</xdr:col>
                    <xdr:colOff>0</xdr:colOff>
                    <xdr:row>786489</xdr:row>
                    <xdr:rowOff>0</xdr:rowOff>
                  </to>
                </anchor>
              </controlPr>
            </control>
          </mc:Choice>
        </mc:AlternateContent>
        <mc:AlternateContent xmlns:mc="http://schemas.openxmlformats.org/markup-compatibility/2006">
          <mc:Choice Requires="x14">
            <control shapeId="76826" r:id="rId994" name="Button 1050">
              <controlPr locked="0" defaultSize="0" autoFill="0" autoLine="0" autoPict="0">
                <anchor moveWithCells="1" sizeWithCells="1">
                  <from>
                    <xdr:col>15619</xdr:col>
                    <xdr:colOff>0</xdr:colOff>
                    <xdr:row>852025</xdr:row>
                    <xdr:rowOff>0</xdr:rowOff>
                  </from>
                  <to>
                    <xdr:col>15619</xdr:col>
                    <xdr:colOff>0</xdr:colOff>
                    <xdr:row>852025</xdr:row>
                    <xdr:rowOff>0</xdr:rowOff>
                  </to>
                </anchor>
              </controlPr>
            </control>
          </mc:Choice>
        </mc:AlternateContent>
        <mc:AlternateContent xmlns:mc="http://schemas.openxmlformats.org/markup-compatibility/2006">
          <mc:Choice Requires="x14">
            <control shapeId="76827" r:id="rId995" name="Button 1051">
              <controlPr locked="0" defaultSize="0" autoFill="0" autoLine="0" autoPict="0">
                <anchor moveWithCells="1" sizeWithCells="1">
                  <from>
                    <xdr:col>15619</xdr:col>
                    <xdr:colOff>0</xdr:colOff>
                    <xdr:row>917561</xdr:row>
                    <xdr:rowOff>0</xdr:rowOff>
                  </from>
                  <to>
                    <xdr:col>15619</xdr:col>
                    <xdr:colOff>0</xdr:colOff>
                    <xdr:row>917561</xdr:row>
                    <xdr:rowOff>0</xdr:rowOff>
                  </to>
                </anchor>
              </controlPr>
            </control>
          </mc:Choice>
        </mc:AlternateContent>
        <mc:AlternateContent xmlns:mc="http://schemas.openxmlformats.org/markup-compatibility/2006">
          <mc:Choice Requires="x14">
            <control shapeId="76828" r:id="rId996" name="Button 1052">
              <controlPr locked="0" defaultSize="0" autoFill="0" autoLine="0" autoPict="0">
                <anchor moveWithCells="1" sizeWithCells="1">
                  <from>
                    <xdr:col>15619</xdr:col>
                    <xdr:colOff>0</xdr:colOff>
                    <xdr:row>983097</xdr:row>
                    <xdr:rowOff>0</xdr:rowOff>
                  </from>
                  <to>
                    <xdr:col>15619</xdr:col>
                    <xdr:colOff>0</xdr:colOff>
                    <xdr:row>983097</xdr:row>
                    <xdr:rowOff>0</xdr:rowOff>
                  </to>
                </anchor>
              </controlPr>
            </control>
          </mc:Choice>
        </mc:AlternateContent>
        <mc:AlternateContent xmlns:mc="http://schemas.openxmlformats.org/markup-compatibility/2006">
          <mc:Choice Requires="x14">
            <control shapeId="76829" r:id="rId997" name="Button 1053">
              <controlPr locked="0" defaultSize="0" autoFill="0" autoLine="0" autoPict="0">
                <anchor moveWithCells="1" sizeWithCells="1">
                  <from>
                    <xdr:col>15873</xdr:col>
                    <xdr:colOff>0</xdr:colOff>
                    <xdr:row>56</xdr:row>
                    <xdr:rowOff>0</xdr:rowOff>
                  </from>
                  <to>
                    <xdr:col>15873</xdr:col>
                    <xdr:colOff>0</xdr:colOff>
                    <xdr:row>56</xdr:row>
                    <xdr:rowOff>0</xdr:rowOff>
                  </to>
                </anchor>
              </controlPr>
            </control>
          </mc:Choice>
        </mc:AlternateContent>
        <mc:AlternateContent xmlns:mc="http://schemas.openxmlformats.org/markup-compatibility/2006">
          <mc:Choice Requires="x14">
            <control shapeId="76830" r:id="rId998" name="Button 1054">
              <controlPr locked="0" defaultSize="0" autoFill="0" autoLine="0" autoPict="0">
                <anchor moveWithCells="1" sizeWithCells="1">
                  <from>
                    <xdr:col>15875</xdr:col>
                    <xdr:colOff>0</xdr:colOff>
                    <xdr:row>65593</xdr:row>
                    <xdr:rowOff>0</xdr:rowOff>
                  </from>
                  <to>
                    <xdr:col>15875</xdr:col>
                    <xdr:colOff>0</xdr:colOff>
                    <xdr:row>65593</xdr:row>
                    <xdr:rowOff>0</xdr:rowOff>
                  </to>
                </anchor>
              </controlPr>
            </control>
          </mc:Choice>
        </mc:AlternateContent>
        <mc:AlternateContent xmlns:mc="http://schemas.openxmlformats.org/markup-compatibility/2006">
          <mc:Choice Requires="x14">
            <control shapeId="76831" r:id="rId999" name="Button 1055">
              <controlPr locked="0" defaultSize="0" autoFill="0" autoLine="0" autoPict="0">
                <anchor moveWithCells="1" sizeWithCells="1">
                  <from>
                    <xdr:col>15875</xdr:col>
                    <xdr:colOff>0</xdr:colOff>
                    <xdr:row>131129</xdr:row>
                    <xdr:rowOff>0</xdr:rowOff>
                  </from>
                  <to>
                    <xdr:col>15875</xdr:col>
                    <xdr:colOff>0</xdr:colOff>
                    <xdr:row>131129</xdr:row>
                    <xdr:rowOff>0</xdr:rowOff>
                  </to>
                </anchor>
              </controlPr>
            </control>
          </mc:Choice>
        </mc:AlternateContent>
        <mc:AlternateContent xmlns:mc="http://schemas.openxmlformats.org/markup-compatibility/2006">
          <mc:Choice Requires="x14">
            <control shapeId="76832" r:id="rId1000" name="Button 1056">
              <controlPr locked="0" defaultSize="0" autoFill="0" autoLine="0" autoPict="0">
                <anchor moveWithCells="1" sizeWithCells="1">
                  <from>
                    <xdr:col>15875</xdr:col>
                    <xdr:colOff>0</xdr:colOff>
                    <xdr:row>196665</xdr:row>
                    <xdr:rowOff>0</xdr:rowOff>
                  </from>
                  <to>
                    <xdr:col>15875</xdr:col>
                    <xdr:colOff>0</xdr:colOff>
                    <xdr:row>196665</xdr:row>
                    <xdr:rowOff>0</xdr:rowOff>
                  </to>
                </anchor>
              </controlPr>
            </control>
          </mc:Choice>
        </mc:AlternateContent>
        <mc:AlternateContent xmlns:mc="http://schemas.openxmlformats.org/markup-compatibility/2006">
          <mc:Choice Requires="x14">
            <control shapeId="76833" r:id="rId1001" name="Button 1057">
              <controlPr locked="0" defaultSize="0" autoFill="0" autoLine="0" autoPict="0">
                <anchor moveWithCells="1" sizeWithCells="1">
                  <from>
                    <xdr:col>15875</xdr:col>
                    <xdr:colOff>0</xdr:colOff>
                    <xdr:row>262201</xdr:row>
                    <xdr:rowOff>0</xdr:rowOff>
                  </from>
                  <to>
                    <xdr:col>15875</xdr:col>
                    <xdr:colOff>0</xdr:colOff>
                    <xdr:row>262201</xdr:row>
                    <xdr:rowOff>0</xdr:rowOff>
                  </to>
                </anchor>
              </controlPr>
            </control>
          </mc:Choice>
        </mc:AlternateContent>
        <mc:AlternateContent xmlns:mc="http://schemas.openxmlformats.org/markup-compatibility/2006">
          <mc:Choice Requires="x14">
            <control shapeId="76834" r:id="rId1002" name="Button 1058">
              <controlPr locked="0" defaultSize="0" autoFill="0" autoLine="0" autoPict="0">
                <anchor moveWithCells="1" sizeWithCells="1">
                  <from>
                    <xdr:col>15875</xdr:col>
                    <xdr:colOff>0</xdr:colOff>
                    <xdr:row>327737</xdr:row>
                    <xdr:rowOff>0</xdr:rowOff>
                  </from>
                  <to>
                    <xdr:col>15875</xdr:col>
                    <xdr:colOff>0</xdr:colOff>
                    <xdr:row>327737</xdr:row>
                    <xdr:rowOff>0</xdr:rowOff>
                  </to>
                </anchor>
              </controlPr>
            </control>
          </mc:Choice>
        </mc:AlternateContent>
        <mc:AlternateContent xmlns:mc="http://schemas.openxmlformats.org/markup-compatibility/2006">
          <mc:Choice Requires="x14">
            <control shapeId="76835" r:id="rId1003" name="Button 1059">
              <controlPr locked="0" defaultSize="0" autoFill="0" autoLine="0" autoPict="0">
                <anchor moveWithCells="1" sizeWithCells="1">
                  <from>
                    <xdr:col>15875</xdr:col>
                    <xdr:colOff>0</xdr:colOff>
                    <xdr:row>393273</xdr:row>
                    <xdr:rowOff>0</xdr:rowOff>
                  </from>
                  <to>
                    <xdr:col>15875</xdr:col>
                    <xdr:colOff>0</xdr:colOff>
                    <xdr:row>393273</xdr:row>
                    <xdr:rowOff>0</xdr:rowOff>
                  </to>
                </anchor>
              </controlPr>
            </control>
          </mc:Choice>
        </mc:AlternateContent>
        <mc:AlternateContent xmlns:mc="http://schemas.openxmlformats.org/markup-compatibility/2006">
          <mc:Choice Requires="x14">
            <control shapeId="76836" r:id="rId1004" name="Button 1060">
              <controlPr locked="0" defaultSize="0" autoFill="0" autoLine="0" autoPict="0">
                <anchor moveWithCells="1" sizeWithCells="1">
                  <from>
                    <xdr:col>15875</xdr:col>
                    <xdr:colOff>0</xdr:colOff>
                    <xdr:row>458809</xdr:row>
                    <xdr:rowOff>0</xdr:rowOff>
                  </from>
                  <to>
                    <xdr:col>15875</xdr:col>
                    <xdr:colOff>0</xdr:colOff>
                    <xdr:row>458809</xdr:row>
                    <xdr:rowOff>0</xdr:rowOff>
                  </to>
                </anchor>
              </controlPr>
            </control>
          </mc:Choice>
        </mc:AlternateContent>
        <mc:AlternateContent xmlns:mc="http://schemas.openxmlformats.org/markup-compatibility/2006">
          <mc:Choice Requires="x14">
            <control shapeId="76837" r:id="rId1005" name="Button 1061">
              <controlPr locked="0" defaultSize="0" autoFill="0" autoLine="0" autoPict="0">
                <anchor moveWithCells="1" sizeWithCells="1">
                  <from>
                    <xdr:col>15875</xdr:col>
                    <xdr:colOff>0</xdr:colOff>
                    <xdr:row>524345</xdr:row>
                    <xdr:rowOff>0</xdr:rowOff>
                  </from>
                  <to>
                    <xdr:col>15875</xdr:col>
                    <xdr:colOff>0</xdr:colOff>
                    <xdr:row>524345</xdr:row>
                    <xdr:rowOff>0</xdr:rowOff>
                  </to>
                </anchor>
              </controlPr>
            </control>
          </mc:Choice>
        </mc:AlternateContent>
        <mc:AlternateContent xmlns:mc="http://schemas.openxmlformats.org/markup-compatibility/2006">
          <mc:Choice Requires="x14">
            <control shapeId="76838" r:id="rId1006" name="Button 1062">
              <controlPr locked="0" defaultSize="0" autoFill="0" autoLine="0" autoPict="0">
                <anchor moveWithCells="1" sizeWithCells="1">
                  <from>
                    <xdr:col>15875</xdr:col>
                    <xdr:colOff>0</xdr:colOff>
                    <xdr:row>589881</xdr:row>
                    <xdr:rowOff>0</xdr:rowOff>
                  </from>
                  <to>
                    <xdr:col>15875</xdr:col>
                    <xdr:colOff>0</xdr:colOff>
                    <xdr:row>589881</xdr:row>
                    <xdr:rowOff>0</xdr:rowOff>
                  </to>
                </anchor>
              </controlPr>
            </control>
          </mc:Choice>
        </mc:AlternateContent>
        <mc:AlternateContent xmlns:mc="http://schemas.openxmlformats.org/markup-compatibility/2006">
          <mc:Choice Requires="x14">
            <control shapeId="76839" r:id="rId1007" name="Button 1063">
              <controlPr locked="0" defaultSize="0" autoFill="0" autoLine="0" autoPict="0">
                <anchor moveWithCells="1" sizeWithCells="1">
                  <from>
                    <xdr:col>15875</xdr:col>
                    <xdr:colOff>0</xdr:colOff>
                    <xdr:row>655417</xdr:row>
                    <xdr:rowOff>0</xdr:rowOff>
                  </from>
                  <to>
                    <xdr:col>15875</xdr:col>
                    <xdr:colOff>0</xdr:colOff>
                    <xdr:row>655417</xdr:row>
                    <xdr:rowOff>0</xdr:rowOff>
                  </to>
                </anchor>
              </controlPr>
            </control>
          </mc:Choice>
        </mc:AlternateContent>
        <mc:AlternateContent xmlns:mc="http://schemas.openxmlformats.org/markup-compatibility/2006">
          <mc:Choice Requires="x14">
            <control shapeId="76840" r:id="rId1008" name="Button 1064">
              <controlPr locked="0" defaultSize="0" autoFill="0" autoLine="0" autoPict="0">
                <anchor moveWithCells="1" sizeWithCells="1">
                  <from>
                    <xdr:col>15875</xdr:col>
                    <xdr:colOff>0</xdr:colOff>
                    <xdr:row>720953</xdr:row>
                    <xdr:rowOff>0</xdr:rowOff>
                  </from>
                  <to>
                    <xdr:col>15875</xdr:col>
                    <xdr:colOff>0</xdr:colOff>
                    <xdr:row>720953</xdr:row>
                    <xdr:rowOff>0</xdr:rowOff>
                  </to>
                </anchor>
              </controlPr>
            </control>
          </mc:Choice>
        </mc:AlternateContent>
        <mc:AlternateContent xmlns:mc="http://schemas.openxmlformats.org/markup-compatibility/2006">
          <mc:Choice Requires="x14">
            <control shapeId="76841" r:id="rId1009" name="Button 1065">
              <controlPr locked="0" defaultSize="0" autoFill="0" autoLine="0" autoPict="0">
                <anchor moveWithCells="1" sizeWithCells="1">
                  <from>
                    <xdr:col>15875</xdr:col>
                    <xdr:colOff>0</xdr:colOff>
                    <xdr:row>786489</xdr:row>
                    <xdr:rowOff>0</xdr:rowOff>
                  </from>
                  <to>
                    <xdr:col>15875</xdr:col>
                    <xdr:colOff>0</xdr:colOff>
                    <xdr:row>786489</xdr:row>
                    <xdr:rowOff>0</xdr:rowOff>
                  </to>
                </anchor>
              </controlPr>
            </control>
          </mc:Choice>
        </mc:AlternateContent>
        <mc:AlternateContent xmlns:mc="http://schemas.openxmlformats.org/markup-compatibility/2006">
          <mc:Choice Requires="x14">
            <control shapeId="76842" r:id="rId1010" name="Button 1066">
              <controlPr locked="0" defaultSize="0" autoFill="0" autoLine="0" autoPict="0">
                <anchor moveWithCells="1" sizeWithCells="1">
                  <from>
                    <xdr:col>15875</xdr:col>
                    <xdr:colOff>0</xdr:colOff>
                    <xdr:row>852025</xdr:row>
                    <xdr:rowOff>0</xdr:rowOff>
                  </from>
                  <to>
                    <xdr:col>15875</xdr:col>
                    <xdr:colOff>0</xdr:colOff>
                    <xdr:row>852025</xdr:row>
                    <xdr:rowOff>0</xdr:rowOff>
                  </to>
                </anchor>
              </controlPr>
            </control>
          </mc:Choice>
        </mc:AlternateContent>
        <mc:AlternateContent xmlns:mc="http://schemas.openxmlformats.org/markup-compatibility/2006">
          <mc:Choice Requires="x14">
            <control shapeId="76843" r:id="rId1011" name="Button 1067">
              <controlPr locked="0" defaultSize="0" autoFill="0" autoLine="0" autoPict="0">
                <anchor moveWithCells="1" sizeWithCells="1">
                  <from>
                    <xdr:col>15875</xdr:col>
                    <xdr:colOff>0</xdr:colOff>
                    <xdr:row>917561</xdr:row>
                    <xdr:rowOff>0</xdr:rowOff>
                  </from>
                  <to>
                    <xdr:col>15875</xdr:col>
                    <xdr:colOff>0</xdr:colOff>
                    <xdr:row>917561</xdr:row>
                    <xdr:rowOff>0</xdr:rowOff>
                  </to>
                </anchor>
              </controlPr>
            </control>
          </mc:Choice>
        </mc:AlternateContent>
        <mc:AlternateContent xmlns:mc="http://schemas.openxmlformats.org/markup-compatibility/2006">
          <mc:Choice Requires="x14">
            <control shapeId="76844" r:id="rId1012" name="Button 1068">
              <controlPr locked="0" defaultSize="0" autoFill="0" autoLine="0" autoPict="0">
                <anchor moveWithCells="1" sizeWithCells="1">
                  <from>
                    <xdr:col>15875</xdr:col>
                    <xdr:colOff>0</xdr:colOff>
                    <xdr:row>983097</xdr:row>
                    <xdr:rowOff>0</xdr:rowOff>
                  </from>
                  <to>
                    <xdr:col>15875</xdr:col>
                    <xdr:colOff>0</xdr:colOff>
                    <xdr:row>983097</xdr:row>
                    <xdr:rowOff>0</xdr:rowOff>
                  </to>
                </anchor>
              </controlPr>
            </control>
          </mc:Choice>
        </mc:AlternateContent>
        <mc:AlternateContent xmlns:mc="http://schemas.openxmlformats.org/markup-compatibility/2006">
          <mc:Choice Requires="x14">
            <control shapeId="76845" r:id="rId1013" name="Button 1069">
              <controlPr locked="0" defaultSize="0" autoFill="0" autoLine="0" autoPict="0">
                <anchor moveWithCells="1" sizeWithCells="1">
                  <from>
                    <xdr:col>16129</xdr:col>
                    <xdr:colOff>0</xdr:colOff>
                    <xdr:row>56</xdr:row>
                    <xdr:rowOff>0</xdr:rowOff>
                  </from>
                  <to>
                    <xdr:col>16129</xdr:col>
                    <xdr:colOff>0</xdr:colOff>
                    <xdr:row>56</xdr:row>
                    <xdr:rowOff>0</xdr:rowOff>
                  </to>
                </anchor>
              </controlPr>
            </control>
          </mc:Choice>
        </mc:AlternateContent>
        <mc:AlternateContent xmlns:mc="http://schemas.openxmlformats.org/markup-compatibility/2006">
          <mc:Choice Requires="x14">
            <control shapeId="76846" r:id="rId1014" name="Button 1070">
              <controlPr locked="0" defaultSize="0" autoFill="0" autoLine="0" autoPict="0">
                <anchor moveWithCells="1" sizeWithCells="1">
                  <from>
                    <xdr:col>16131</xdr:col>
                    <xdr:colOff>0</xdr:colOff>
                    <xdr:row>65593</xdr:row>
                    <xdr:rowOff>0</xdr:rowOff>
                  </from>
                  <to>
                    <xdr:col>16131</xdr:col>
                    <xdr:colOff>0</xdr:colOff>
                    <xdr:row>65593</xdr:row>
                    <xdr:rowOff>0</xdr:rowOff>
                  </to>
                </anchor>
              </controlPr>
            </control>
          </mc:Choice>
        </mc:AlternateContent>
        <mc:AlternateContent xmlns:mc="http://schemas.openxmlformats.org/markup-compatibility/2006">
          <mc:Choice Requires="x14">
            <control shapeId="76847" r:id="rId1015" name="Button 1071">
              <controlPr locked="0" defaultSize="0" autoFill="0" autoLine="0" autoPict="0">
                <anchor moveWithCells="1" sizeWithCells="1">
                  <from>
                    <xdr:col>16131</xdr:col>
                    <xdr:colOff>0</xdr:colOff>
                    <xdr:row>131129</xdr:row>
                    <xdr:rowOff>0</xdr:rowOff>
                  </from>
                  <to>
                    <xdr:col>16131</xdr:col>
                    <xdr:colOff>0</xdr:colOff>
                    <xdr:row>131129</xdr:row>
                    <xdr:rowOff>0</xdr:rowOff>
                  </to>
                </anchor>
              </controlPr>
            </control>
          </mc:Choice>
        </mc:AlternateContent>
        <mc:AlternateContent xmlns:mc="http://schemas.openxmlformats.org/markup-compatibility/2006">
          <mc:Choice Requires="x14">
            <control shapeId="76848" r:id="rId1016" name="Button 1072">
              <controlPr locked="0" defaultSize="0" autoFill="0" autoLine="0" autoPict="0">
                <anchor moveWithCells="1" sizeWithCells="1">
                  <from>
                    <xdr:col>16131</xdr:col>
                    <xdr:colOff>0</xdr:colOff>
                    <xdr:row>196665</xdr:row>
                    <xdr:rowOff>0</xdr:rowOff>
                  </from>
                  <to>
                    <xdr:col>16131</xdr:col>
                    <xdr:colOff>0</xdr:colOff>
                    <xdr:row>196665</xdr:row>
                    <xdr:rowOff>0</xdr:rowOff>
                  </to>
                </anchor>
              </controlPr>
            </control>
          </mc:Choice>
        </mc:AlternateContent>
        <mc:AlternateContent xmlns:mc="http://schemas.openxmlformats.org/markup-compatibility/2006">
          <mc:Choice Requires="x14">
            <control shapeId="76849" r:id="rId1017" name="Button 1073">
              <controlPr locked="0" defaultSize="0" autoFill="0" autoLine="0" autoPict="0">
                <anchor moveWithCells="1" sizeWithCells="1">
                  <from>
                    <xdr:col>16131</xdr:col>
                    <xdr:colOff>0</xdr:colOff>
                    <xdr:row>262201</xdr:row>
                    <xdr:rowOff>0</xdr:rowOff>
                  </from>
                  <to>
                    <xdr:col>16131</xdr:col>
                    <xdr:colOff>0</xdr:colOff>
                    <xdr:row>262201</xdr:row>
                    <xdr:rowOff>0</xdr:rowOff>
                  </to>
                </anchor>
              </controlPr>
            </control>
          </mc:Choice>
        </mc:AlternateContent>
        <mc:AlternateContent xmlns:mc="http://schemas.openxmlformats.org/markup-compatibility/2006">
          <mc:Choice Requires="x14">
            <control shapeId="76850" r:id="rId1018" name="Button 1074">
              <controlPr locked="0" defaultSize="0" autoFill="0" autoLine="0" autoPict="0">
                <anchor moveWithCells="1" sizeWithCells="1">
                  <from>
                    <xdr:col>16131</xdr:col>
                    <xdr:colOff>0</xdr:colOff>
                    <xdr:row>327737</xdr:row>
                    <xdr:rowOff>0</xdr:rowOff>
                  </from>
                  <to>
                    <xdr:col>16131</xdr:col>
                    <xdr:colOff>0</xdr:colOff>
                    <xdr:row>327737</xdr:row>
                    <xdr:rowOff>0</xdr:rowOff>
                  </to>
                </anchor>
              </controlPr>
            </control>
          </mc:Choice>
        </mc:AlternateContent>
        <mc:AlternateContent xmlns:mc="http://schemas.openxmlformats.org/markup-compatibility/2006">
          <mc:Choice Requires="x14">
            <control shapeId="76851" r:id="rId1019" name="Button 1075">
              <controlPr locked="0" defaultSize="0" autoFill="0" autoLine="0" autoPict="0">
                <anchor moveWithCells="1" sizeWithCells="1">
                  <from>
                    <xdr:col>16131</xdr:col>
                    <xdr:colOff>0</xdr:colOff>
                    <xdr:row>393273</xdr:row>
                    <xdr:rowOff>0</xdr:rowOff>
                  </from>
                  <to>
                    <xdr:col>16131</xdr:col>
                    <xdr:colOff>0</xdr:colOff>
                    <xdr:row>393273</xdr:row>
                    <xdr:rowOff>0</xdr:rowOff>
                  </to>
                </anchor>
              </controlPr>
            </control>
          </mc:Choice>
        </mc:AlternateContent>
        <mc:AlternateContent xmlns:mc="http://schemas.openxmlformats.org/markup-compatibility/2006">
          <mc:Choice Requires="x14">
            <control shapeId="76852" r:id="rId1020" name="Button 1076">
              <controlPr locked="0" defaultSize="0" autoFill="0" autoLine="0" autoPict="0">
                <anchor moveWithCells="1" sizeWithCells="1">
                  <from>
                    <xdr:col>16131</xdr:col>
                    <xdr:colOff>0</xdr:colOff>
                    <xdr:row>458809</xdr:row>
                    <xdr:rowOff>0</xdr:rowOff>
                  </from>
                  <to>
                    <xdr:col>16131</xdr:col>
                    <xdr:colOff>0</xdr:colOff>
                    <xdr:row>458809</xdr:row>
                    <xdr:rowOff>0</xdr:rowOff>
                  </to>
                </anchor>
              </controlPr>
            </control>
          </mc:Choice>
        </mc:AlternateContent>
        <mc:AlternateContent xmlns:mc="http://schemas.openxmlformats.org/markup-compatibility/2006">
          <mc:Choice Requires="x14">
            <control shapeId="76853" r:id="rId1021" name="Button 1077">
              <controlPr locked="0" defaultSize="0" autoFill="0" autoLine="0" autoPict="0">
                <anchor moveWithCells="1" sizeWithCells="1">
                  <from>
                    <xdr:col>16131</xdr:col>
                    <xdr:colOff>0</xdr:colOff>
                    <xdr:row>524345</xdr:row>
                    <xdr:rowOff>0</xdr:rowOff>
                  </from>
                  <to>
                    <xdr:col>16131</xdr:col>
                    <xdr:colOff>0</xdr:colOff>
                    <xdr:row>524345</xdr:row>
                    <xdr:rowOff>0</xdr:rowOff>
                  </to>
                </anchor>
              </controlPr>
            </control>
          </mc:Choice>
        </mc:AlternateContent>
        <mc:AlternateContent xmlns:mc="http://schemas.openxmlformats.org/markup-compatibility/2006">
          <mc:Choice Requires="x14">
            <control shapeId="76854" r:id="rId1022" name="Button 1078">
              <controlPr locked="0" defaultSize="0" autoFill="0" autoLine="0" autoPict="0">
                <anchor moveWithCells="1" sizeWithCells="1">
                  <from>
                    <xdr:col>16131</xdr:col>
                    <xdr:colOff>0</xdr:colOff>
                    <xdr:row>589881</xdr:row>
                    <xdr:rowOff>0</xdr:rowOff>
                  </from>
                  <to>
                    <xdr:col>16131</xdr:col>
                    <xdr:colOff>0</xdr:colOff>
                    <xdr:row>589881</xdr:row>
                    <xdr:rowOff>0</xdr:rowOff>
                  </to>
                </anchor>
              </controlPr>
            </control>
          </mc:Choice>
        </mc:AlternateContent>
        <mc:AlternateContent xmlns:mc="http://schemas.openxmlformats.org/markup-compatibility/2006">
          <mc:Choice Requires="x14">
            <control shapeId="76855" r:id="rId1023" name="Button 1079">
              <controlPr locked="0" defaultSize="0" autoFill="0" autoLine="0" autoPict="0">
                <anchor moveWithCells="1" sizeWithCells="1">
                  <from>
                    <xdr:col>16131</xdr:col>
                    <xdr:colOff>0</xdr:colOff>
                    <xdr:row>655417</xdr:row>
                    <xdr:rowOff>0</xdr:rowOff>
                  </from>
                  <to>
                    <xdr:col>16131</xdr:col>
                    <xdr:colOff>0</xdr:colOff>
                    <xdr:row>655417</xdr:row>
                    <xdr:rowOff>0</xdr:rowOff>
                  </to>
                </anchor>
              </controlPr>
            </control>
          </mc:Choice>
        </mc:AlternateContent>
        <mc:AlternateContent xmlns:mc="http://schemas.openxmlformats.org/markup-compatibility/2006">
          <mc:Choice Requires="x14">
            <control shapeId="76856" r:id="rId1024" name="Button 1080">
              <controlPr locked="0" defaultSize="0" autoFill="0" autoLine="0" autoPict="0">
                <anchor moveWithCells="1" sizeWithCells="1">
                  <from>
                    <xdr:col>16131</xdr:col>
                    <xdr:colOff>0</xdr:colOff>
                    <xdr:row>720953</xdr:row>
                    <xdr:rowOff>0</xdr:rowOff>
                  </from>
                  <to>
                    <xdr:col>16131</xdr:col>
                    <xdr:colOff>0</xdr:colOff>
                    <xdr:row>720953</xdr:row>
                    <xdr:rowOff>0</xdr:rowOff>
                  </to>
                </anchor>
              </controlPr>
            </control>
          </mc:Choice>
        </mc:AlternateContent>
        <mc:AlternateContent xmlns:mc="http://schemas.openxmlformats.org/markup-compatibility/2006">
          <mc:Choice Requires="x14">
            <control shapeId="76857" r:id="rId1025" name="Button 1081">
              <controlPr locked="0" defaultSize="0" autoFill="0" autoLine="0" autoPict="0">
                <anchor moveWithCells="1" sizeWithCells="1">
                  <from>
                    <xdr:col>16131</xdr:col>
                    <xdr:colOff>0</xdr:colOff>
                    <xdr:row>786489</xdr:row>
                    <xdr:rowOff>0</xdr:rowOff>
                  </from>
                  <to>
                    <xdr:col>16131</xdr:col>
                    <xdr:colOff>0</xdr:colOff>
                    <xdr:row>786489</xdr:row>
                    <xdr:rowOff>0</xdr:rowOff>
                  </to>
                </anchor>
              </controlPr>
            </control>
          </mc:Choice>
        </mc:AlternateContent>
        <mc:AlternateContent xmlns:mc="http://schemas.openxmlformats.org/markup-compatibility/2006">
          <mc:Choice Requires="x14">
            <control shapeId="76858" r:id="rId1026" name="Button 1082">
              <controlPr locked="0" defaultSize="0" autoFill="0" autoLine="0" autoPict="0">
                <anchor moveWithCells="1" sizeWithCells="1">
                  <from>
                    <xdr:col>16131</xdr:col>
                    <xdr:colOff>0</xdr:colOff>
                    <xdr:row>852025</xdr:row>
                    <xdr:rowOff>0</xdr:rowOff>
                  </from>
                  <to>
                    <xdr:col>16131</xdr:col>
                    <xdr:colOff>0</xdr:colOff>
                    <xdr:row>852025</xdr:row>
                    <xdr:rowOff>0</xdr:rowOff>
                  </to>
                </anchor>
              </controlPr>
            </control>
          </mc:Choice>
        </mc:AlternateContent>
        <mc:AlternateContent xmlns:mc="http://schemas.openxmlformats.org/markup-compatibility/2006">
          <mc:Choice Requires="x14">
            <control shapeId="76859" r:id="rId1027" name="Button 1083">
              <controlPr locked="0" defaultSize="0" autoFill="0" autoLine="0" autoPict="0">
                <anchor moveWithCells="1" sizeWithCells="1">
                  <from>
                    <xdr:col>16131</xdr:col>
                    <xdr:colOff>0</xdr:colOff>
                    <xdr:row>917561</xdr:row>
                    <xdr:rowOff>0</xdr:rowOff>
                  </from>
                  <to>
                    <xdr:col>16131</xdr:col>
                    <xdr:colOff>0</xdr:colOff>
                    <xdr:row>917561</xdr:row>
                    <xdr:rowOff>0</xdr:rowOff>
                  </to>
                </anchor>
              </controlPr>
            </control>
          </mc:Choice>
        </mc:AlternateContent>
        <mc:AlternateContent xmlns:mc="http://schemas.openxmlformats.org/markup-compatibility/2006">
          <mc:Choice Requires="x14">
            <control shapeId="76860" r:id="rId1028" name="Button 1084">
              <controlPr locked="0" defaultSize="0" autoFill="0" autoLine="0" autoPict="0">
                <anchor moveWithCells="1" sizeWithCells="1">
                  <from>
                    <xdr:col>16131</xdr:col>
                    <xdr:colOff>0</xdr:colOff>
                    <xdr:row>983097</xdr:row>
                    <xdr:rowOff>0</xdr:rowOff>
                  </from>
                  <to>
                    <xdr:col>16131</xdr:col>
                    <xdr:colOff>0</xdr:colOff>
                    <xdr:row>983097</xdr:row>
                    <xdr:rowOff>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L133"/>
  <sheetViews>
    <sheetView defaultGridColor="0" colorId="22" zoomScale="75" zoomScaleNormal="75" workbookViewId="0">
      <selection activeCell="H43" sqref="H43"/>
    </sheetView>
  </sheetViews>
  <sheetFormatPr defaultColWidth="9.84375" defaultRowHeight="15.5"/>
  <cols>
    <col min="1" max="1" width="4.84375" style="579" customWidth="1"/>
    <col min="2" max="2" width="101.15234375" style="579" customWidth="1"/>
    <col min="3" max="3" width="13.921875" style="579" customWidth="1"/>
    <col min="4" max="4" width="4.84375" style="1605" customWidth="1"/>
    <col min="5" max="5" width="1.84375" style="1605" customWidth="1"/>
    <col min="6" max="6" width="80.84375" style="1605" customWidth="1"/>
    <col min="7" max="7" width="3.84375" style="1605" customWidth="1"/>
    <col min="8" max="8" width="12.3828125" style="1605" customWidth="1"/>
    <col min="9" max="9" width="2.84375" style="1605" customWidth="1"/>
    <col min="10" max="10" width="3.84375" style="1605" customWidth="1"/>
    <col min="11" max="11" width="14.61328125" style="1605" bestFit="1" customWidth="1"/>
    <col min="12" max="12" width="2.84375" style="1605" customWidth="1"/>
    <col min="13" max="249" width="9.84375" style="579"/>
    <col min="250" max="250" width="4.84375" style="579" customWidth="1"/>
    <col min="251" max="251" width="101.15234375" style="579" customWidth="1"/>
    <col min="252" max="252" width="13.921875" style="579" customWidth="1"/>
    <col min="253" max="253" width="4.84375" style="579" customWidth="1"/>
    <col min="254" max="254" width="1.84375" style="579" customWidth="1"/>
    <col min="255" max="255" width="80.84375" style="579" customWidth="1"/>
    <col min="256" max="256" width="3.84375" style="579" customWidth="1"/>
    <col min="257" max="257" width="15.07421875" style="579" customWidth="1"/>
    <col min="258" max="258" width="2.84375" style="579" customWidth="1"/>
    <col min="259" max="259" width="3.84375" style="579" customWidth="1"/>
    <col min="260" max="260" width="14.61328125" style="579" bestFit="1" customWidth="1"/>
    <col min="261" max="261" width="2.84375" style="579" customWidth="1"/>
    <col min="262" max="505" width="9.84375" style="579"/>
    <col min="506" max="506" width="4.84375" style="579" customWidth="1"/>
    <col min="507" max="507" width="101.15234375" style="579" customWidth="1"/>
    <col min="508" max="508" width="13.921875" style="579" customWidth="1"/>
    <col min="509" max="509" width="4.84375" style="579" customWidth="1"/>
    <col min="510" max="510" width="1.84375" style="579" customWidth="1"/>
    <col min="511" max="511" width="80.84375" style="579" customWidth="1"/>
    <col min="512" max="512" width="3.84375" style="579" customWidth="1"/>
    <col min="513" max="513" width="15.07421875" style="579" customWidth="1"/>
    <col min="514" max="514" width="2.84375" style="579" customWidth="1"/>
    <col min="515" max="515" width="3.84375" style="579" customWidth="1"/>
    <col min="516" max="516" width="14.61328125" style="579" bestFit="1" customWidth="1"/>
    <col min="517" max="517" width="2.84375" style="579" customWidth="1"/>
    <col min="518" max="761" width="9.84375" style="579"/>
    <col min="762" max="762" width="4.84375" style="579" customWidth="1"/>
    <col min="763" max="763" width="101.15234375" style="579" customWidth="1"/>
    <col min="764" max="764" width="13.921875" style="579" customWidth="1"/>
    <col min="765" max="765" width="4.84375" style="579" customWidth="1"/>
    <col min="766" max="766" width="1.84375" style="579" customWidth="1"/>
    <col min="767" max="767" width="80.84375" style="579" customWidth="1"/>
    <col min="768" max="768" width="3.84375" style="579" customWidth="1"/>
    <col min="769" max="769" width="15.07421875" style="579" customWidth="1"/>
    <col min="770" max="770" width="2.84375" style="579" customWidth="1"/>
    <col min="771" max="771" width="3.84375" style="579" customWidth="1"/>
    <col min="772" max="772" width="14.61328125" style="579" bestFit="1" customWidth="1"/>
    <col min="773" max="773" width="2.84375" style="579" customWidth="1"/>
    <col min="774" max="1017" width="9.84375" style="579"/>
    <col min="1018" max="1018" width="4.84375" style="579" customWidth="1"/>
    <col min="1019" max="1019" width="101.15234375" style="579" customWidth="1"/>
    <col min="1020" max="1020" width="13.921875" style="579" customWidth="1"/>
    <col min="1021" max="1021" width="4.84375" style="579" customWidth="1"/>
    <col min="1022" max="1022" width="1.84375" style="579" customWidth="1"/>
    <col min="1023" max="1023" width="80.84375" style="579" customWidth="1"/>
    <col min="1024" max="1024" width="3.84375" style="579" customWidth="1"/>
    <col min="1025" max="1025" width="15.07421875" style="579" customWidth="1"/>
    <col min="1026" max="1026" width="2.84375" style="579" customWidth="1"/>
    <col min="1027" max="1027" width="3.84375" style="579" customWidth="1"/>
    <col min="1028" max="1028" width="14.61328125" style="579" bestFit="1" customWidth="1"/>
    <col min="1029" max="1029" width="2.84375" style="579" customWidth="1"/>
    <col min="1030" max="1273" width="9.84375" style="579"/>
    <col min="1274" max="1274" width="4.84375" style="579" customWidth="1"/>
    <col min="1275" max="1275" width="101.15234375" style="579" customWidth="1"/>
    <col min="1276" max="1276" width="13.921875" style="579" customWidth="1"/>
    <col min="1277" max="1277" width="4.84375" style="579" customWidth="1"/>
    <col min="1278" max="1278" width="1.84375" style="579" customWidth="1"/>
    <col min="1279" max="1279" width="80.84375" style="579" customWidth="1"/>
    <col min="1280" max="1280" width="3.84375" style="579" customWidth="1"/>
    <col min="1281" max="1281" width="15.07421875" style="579" customWidth="1"/>
    <col min="1282" max="1282" width="2.84375" style="579" customWidth="1"/>
    <col min="1283" max="1283" width="3.84375" style="579" customWidth="1"/>
    <col min="1284" max="1284" width="14.61328125" style="579" bestFit="1" customWidth="1"/>
    <col min="1285" max="1285" width="2.84375" style="579" customWidth="1"/>
    <col min="1286" max="1529" width="9.84375" style="579"/>
    <col min="1530" max="1530" width="4.84375" style="579" customWidth="1"/>
    <col min="1531" max="1531" width="101.15234375" style="579" customWidth="1"/>
    <col min="1532" max="1532" width="13.921875" style="579" customWidth="1"/>
    <col min="1533" max="1533" width="4.84375" style="579" customWidth="1"/>
    <col min="1534" max="1534" width="1.84375" style="579" customWidth="1"/>
    <col min="1535" max="1535" width="80.84375" style="579" customWidth="1"/>
    <col min="1536" max="1536" width="3.84375" style="579" customWidth="1"/>
    <col min="1537" max="1537" width="15.07421875" style="579" customWidth="1"/>
    <col min="1538" max="1538" width="2.84375" style="579" customWidth="1"/>
    <col min="1539" max="1539" width="3.84375" style="579" customWidth="1"/>
    <col min="1540" max="1540" width="14.61328125" style="579" bestFit="1" customWidth="1"/>
    <col min="1541" max="1541" width="2.84375" style="579" customWidth="1"/>
    <col min="1542" max="1785" width="9.84375" style="579"/>
    <col min="1786" max="1786" width="4.84375" style="579" customWidth="1"/>
    <col min="1787" max="1787" width="101.15234375" style="579" customWidth="1"/>
    <col min="1788" max="1788" width="13.921875" style="579" customWidth="1"/>
    <col min="1789" max="1789" width="4.84375" style="579" customWidth="1"/>
    <col min="1790" max="1790" width="1.84375" style="579" customWidth="1"/>
    <col min="1791" max="1791" width="80.84375" style="579" customWidth="1"/>
    <col min="1792" max="1792" width="3.84375" style="579" customWidth="1"/>
    <col min="1793" max="1793" width="15.07421875" style="579" customWidth="1"/>
    <col min="1794" max="1794" width="2.84375" style="579" customWidth="1"/>
    <col min="1795" max="1795" width="3.84375" style="579" customWidth="1"/>
    <col min="1796" max="1796" width="14.61328125" style="579" bestFit="1" customWidth="1"/>
    <col min="1797" max="1797" width="2.84375" style="579" customWidth="1"/>
    <col min="1798" max="2041" width="9.84375" style="579"/>
    <col min="2042" max="2042" width="4.84375" style="579" customWidth="1"/>
    <col min="2043" max="2043" width="101.15234375" style="579" customWidth="1"/>
    <col min="2044" max="2044" width="13.921875" style="579" customWidth="1"/>
    <col min="2045" max="2045" width="4.84375" style="579" customWidth="1"/>
    <col min="2046" max="2046" width="1.84375" style="579" customWidth="1"/>
    <col min="2047" max="2047" width="80.84375" style="579" customWidth="1"/>
    <col min="2048" max="2048" width="3.84375" style="579" customWidth="1"/>
    <col min="2049" max="2049" width="15.07421875" style="579" customWidth="1"/>
    <col min="2050" max="2050" width="2.84375" style="579" customWidth="1"/>
    <col min="2051" max="2051" width="3.84375" style="579" customWidth="1"/>
    <col min="2052" max="2052" width="14.61328125" style="579" bestFit="1" customWidth="1"/>
    <col min="2053" max="2053" width="2.84375" style="579" customWidth="1"/>
    <col min="2054" max="2297" width="9.84375" style="579"/>
    <col min="2298" max="2298" width="4.84375" style="579" customWidth="1"/>
    <col min="2299" max="2299" width="101.15234375" style="579" customWidth="1"/>
    <col min="2300" max="2300" width="13.921875" style="579" customWidth="1"/>
    <col min="2301" max="2301" width="4.84375" style="579" customWidth="1"/>
    <col min="2302" max="2302" width="1.84375" style="579" customWidth="1"/>
    <col min="2303" max="2303" width="80.84375" style="579" customWidth="1"/>
    <col min="2304" max="2304" width="3.84375" style="579" customWidth="1"/>
    <col min="2305" max="2305" width="15.07421875" style="579" customWidth="1"/>
    <col min="2306" max="2306" width="2.84375" style="579" customWidth="1"/>
    <col min="2307" max="2307" width="3.84375" style="579" customWidth="1"/>
    <col min="2308" max="2308" width="14.61328125" style="579" bestFit="1" customWidth="1"/>
    <col min="2309" max="2309" width="2.84375" style="579" customWidth="1"/>
    <col min="2310" max="2553" width="9.84375" style="579"/>
    <col min="2554" max="2554" width="4.84375" style="579" customWidth="1"/>
    <col min="2555" max="2555" width="101.15234375" style="579" customWidth="1"/>
    <col min="2556" max="2556" width="13.921875" style="579" customWidth="1"/>
    <col min="2557" max="2557" width="4.84375" style="579" customWidth="1"/>
    <col min="2558" max="2558" width="1.84375" style="579" customWidth="1"/>
    <col min="2559" max="2559" width="80.84375" style="579" customWidth="1"/>
    <col min="2560" max="2560" width="3.84375" style="579" customWidth="1"/>
    <col min="2561" max="2561" width="15.07421875" style="579" customWidth="1"/>
    <col min="2562" max="2562" width="2.84375" style="579" customWidth="1"/>
    <col min="2563" max="2563" width="3.84375" style="579" customWidth="1"/>
    <col min="2564" max="2564" width="14.61328125" style="579" bestFit="1" customWidth="1"/>
    <col min="2565" max="2565" width="2.84375" style="579" customWidth="1"/>
    <col min="2566" max="2809" width="9.84375" style="579"/>
    <col min="2810" max="2810" width="4.84375" style="579" customWidth="1"/>
    <col min="2811" max="2811" width="101.15234375" style="579" customWidth="1"/>
    <col min="2812" max="2812" width="13.921875" style="579" customWidth="1"/>
    <col min="2813" max="2813" width="4.84375" style="579" customWidth="1"/>
    <col min="2814" max="2814" width="1.84375" style="579" customWidth="1"/>
    <col min="2815" max="2815" width="80.84375" style="579" customWidth="1"/>
    <col min="2816" max="2816" width="3.84375" style="579" customWidth="1"/>
    <col min="2817" max="2817" width="15.07421875" style="579" customWidth="1"/>
    <col min="2818" max="2818" width="2.84375" style="579" customWidth="1"/>
    <col min="2819" max="2819" width="3.84375" style="579" customWidth="1"/>
    <col min="2820" max="2820" width="14.61328125" style="579" bestFit="1" customWidth="1"/>
    <col min="2821" max="2821" width="2.84375" style="579" customWidth="1"/>
    <col min="2822" max="3065" width="9.84375" style="579"/>
    <col min="3066" max="3066" width="4.84375" style="579" customWidth="1"/>
    <col min="3067" max="3067" width="101.15234375" style="579" customWidth="1"/>
    <col min="3068" max="3068" width="13.921875" style="579" customWidth="1"/>
    <col min="3069" max="3069" width="4.84375" style="579" customWidth="1"/>
    <col min="3070" max="3070" width="1.84375" style="579" customWidth="1"/>
    <col min="3071" max="3071" width="80.84375" style="579" customWidth="1"/>
    <col min="3072" max="3072" width="3.84375" style="579" customWidth="1"/>
    <col min="3073" max="3073" width="15.07421875" style="579" customWidth="1"/>
    <col min="3074" max="3074" width="2.84375" style="579" customWidth="1"/>
    <col min="3075" max="3075" width="3.84375" style="579" customWidth="1"/>
    <col min="3076" max="3076" width="14.61328125" style="579" bestFit="1" customWidth="1"/>
    <col min="3077" max="3077" width="2.84375" style="579" customWidth="1"/>
    <col min="3078" max="3321" width="9.84375" style="579"/>
    <col min="3322" max="3322" width="4.84375" style="579" customWidth="1"/>
    <col min="3323" max="3323" width="101.15234375" style="579" customWidth="1"/>
    <col min="3324" max="3324" width="13.921875" style="579" customWidth="1"/>
    <col min="3325" max="3325" width="4.84375" style="579" customWidth="1"/>
    <col min="3326" max="3326" width="1.84375" style="579" customWidth="1"/>
    <col min="3327" max="3327" width="80.84375" style="579" customWidth="1"/>
    <col min="3328" max="3328" width="3.84375" style="579" customWidth="1"/>
    <col min="3329" max="3329" width="15.07421875" style="579" customWidth="1"/>
    <col min="3330" max="3330" width="2.84375" style="579" customWidth="1"/>
    <col min="3331" max="3331" width="3.84375" style="579" customWidth="1"/>
    <col min="3332" max="3332" width="14.61328125" style="579" bestFit="1" customWidth="1"/>
    <col min="3333" max="3333" width="2.84375" style="579" customWidth="1"/>
    <col min="3334" max="3577" width="9.84375" style="579"/>
    <col min="3578" max="3578" width="4.84375" style="579" customWidth="1"/>
    <col min="3579" max="3579" width="101.15234375" style="579" customWidth="1"/>
    <col min="3580" max="3580" width="13.921875" style="579" customWidth="1"/>
    <col min="3581" max="3581" width="4.84375" style="579" customWidth="1"/>
    <col min="3582" max="3582" width="1.84375" style="579" customWidth="1"/>
    <col min="3583" max="3583" width="80.84375" style="579" customWidth="1"/>
    <col min="3584" max="3584" width="3.84375" style="579" customWidth="1"/>
    <col min="3585" max="3585" width="15.07421875" style="579" customWidth="1"/>
    <col min="3586" max="3586" width="2.84375" style="579" customWidth="1"/>
    <col min="3587" max="3587" width="3.84375" style="579" customWidth="1"/>
    <col min="3588" max="3588" width="14.61328125" style="579" bestFit="1" customWidth="1"/>
    <col min="3589" max="3589" width="2.84375" style="579" customWidth="1"/>
    <col min="3590" max="3833" width="9.84375" style="579"/>
    <col min="3834" max="3834" width="4.84375" style="579" customWidth="1"/>
    <col min="3835" max="3835" width="101.15234375" style="579" customWidth="1"/>
    <col min="3836" max="3836" width="13.921875" style="579" customWidth="1"/>
    <col min="3837" max="3837" width="4.84375" style="579" customWidth="1"/>
    <col min="3838" max="3838" width="1.84375" style="579" customWidth="1"/>
    <col min="3839" max="3839" width="80.84375" style="579" customWidth="1"/>
    <col min="3840" max="3840" width="3.84375" style="579" customWidth="1"/>
    <col min="3841" max="3841" width="15.07421875" style="579" customWidth="1"/>
    <col min="3842" max="3842" width="2.84375" style="579" customWidth="1"/>
    <col min="3843" max="3843" width="3.84375" style="579" customWidth="1"/>
    <col min="3844" max="3844" width="14.61328125" style="579" bestFit="1" customWidth="1"/>
    <col min="3845" max="3845" width="2.84375" style="579" customWidth="1"/>
    <col min="3846" max="4089" width="9.84375" style="579"/>
    <col min="4090" max="4090" width="4.84375" style="579" customWidth="1"/>
    <col min="4091" max="4091" width="101.15234375" style="579" customWidth="1"/>
    <col min="4092" max="4092" width="13.921875" style="579" customWidth="1"/>
    <col min="4093" max="4093" width="4.84375" style="579" customWidth="1"/>
    <col min="4094" max="4094" width="1.84375" style="579" customWidth="1"/>
    <col min="4095" max="4095" width="80.84375" style="579" customWidth="1"/>
    <col min="4096" max="4096" width="3.84375" style="579" customWidth="1"/>
    <col min="4097" max="4097" width="15.07421875" style="579" customWidth="1"/>
    <col min="4098" max="4098" width="2.84375" style="579" customWidth="1"/>
    <col min="4099" max="4099" width="3.84375" style="579" customWidth="1"/>
    <col min="4100" max="4100" width="14.61328125" style="579" bestFit="1" customWidth="1"/>
    <col min="4101" max="4101" width="2.84375" style="579" customWidth="1"/>
    <col min="4102" max="4345" width="9.84375" style="579"/>
    <col min="4346" max="4346" width="4.84375" style="579" customWidth="1"/>
    <col min="4347" max="4347" width="101.15234375" style="579" customWidth="1"/>
    <col min="4348" max="4348" width="13.921875" style="579" customWidth="1"/>
    <col min="4349" max="4349" width="4.84375" style="579" customWidth="1"/>
    <col min="4350" max="4350" width="1.84375" style="579" customWidth="1"/>
    <col min="4351" max="4351" width="80.84375" style="579" customWidth="1"/>
    <col min="4352" max="4352" width="3.84375" style="579" customWidth="1"/>
    <col min="4353" max="4353" width="15.07421875" style="579" customWidth="1"/>
    <col min="4354" max="4354" width="2.84375" style="579" customWidth="1"/>
    <col min="4355" max="4355" width="3.84375" style="579" customWidth="1"/>
    <col min="4356" max="4356" width="14.61328125" style="579" bestFit="1" customWidth="1"/>
    <col min="4357" max="4357" width="2.84375" style="579" customWidth="1"/>
    <col min="4358" max="4601" width="9.84375" style="579"/>
    <col min="4602" max="4602" width="4.84375" style="579" customWidth="1"/>
    <col min="4603" max="4603" width="101.15234375" style="579" customWidth="1"/>
    <col min="4604" max="4604" width="13.921875" style="579" customWidth="1"/>
    <col min="4605" max="4605" width="4.84375" style="579" customWidth="1"/>
    <col min="4606" max="4606" width="1.84375" style="579" customWidth="1"/>
    <col min="4607" max="4607" width="80.84375" style="579" customWidth="1"/>
    <col min="4608" max="4608" width="3.84375" style="579" customWidth="1"/>
    <col min="4609" max="4609" width="15.07421875" style="579" customWidth="1"/>
    <col min="4610" max="4610" width="2.84375" style="579" customWidth="1"/>
    <col min="4611" max="4611" width="3.84375" style="579" customWidth="1"/>
    <col min="4612" max="4612" width="14.61328125" style="579" bestFit="1" customWidth="1"/>
    <col min="4613" max="4613" width="2.84375" style="579" customWidth="1"/>
    <col min="4614" max="4857" width="9.84375" style="579"/>
    <col min="4858" max="4858" width="4.84375" style="579" customWidth="1"/>
    <col min="4859" max="4859" width="101.15234375" style="579" customWidth="1"/>
    <col min="4860" max="4860" width="13.921875" style="579" customWidth="1"/>
    <col min="4861" max="4861" width="4.84375" style="579" customWidth="1"/>
    <col min="4862" max="4862" width="1.84375" style="579" customWidth="1"/>
    <col min="4863" max="4863" width="80.84375" style="579" customWidth="1"/>
    <col min="4864" max="4864" width="3.84375" style="579" customWidth="1"/>
    <col min="4865" max="4865" width="15.07421875" style="579" customWidth="1"/>
    <col min="4866" max="4866" width="2.84375" style="579" customWidth="1"/>
    <col min="4867" max="4867" width="3.84375" style="579" customWidth="1"/>
    <col min="4868" max="4868" width="14.61328125" style="579" bestFit="1" customWidth="1"/>
    <col min="4869" max="4869" width="2.84375" style="579" customWidth="1"/>
    <col min="4870" max="5113" width="9.84375" style="579"/>
    <col min="5114" max="5114" width="4.84375" style="579" customWidth="1"/>
    <col min="5115" max="5115" width="101.15234375" style="579" customWidth="1"/>
    <col min="5116" max="5116" width="13.921875" style="579" customWidth="1"/>
    <col min="5117" max="5117" width="4.84375" style="579" customWidth="1"/>
    <col min="5118" max="5118" width="1.84375" style="579" customWidth="1"/>
    <col min="5119" max="5119" width="80.84375" style="579" customWidth="1"/>
    <col min="5120" max="5120" width="3.84375" style="579" customWidth="1"/>
    <col min="5121" max="5121" width="15.07421875" style="579" customWidth="1"/>
    <col min="5122" max="5122" width="2.84375" style="579" customWidth="1"/>
    <col min="5123" max="5123" width="3.84375" style="579" customWidth="1"/>
    <col min="5124" max="5124" width="14.61328125" style="579" bestFit="1" customWidth="1"/>
    <col min="5125" max="5125" width="2.84375" style="579" customWidth="1"/>
    <col min="5126" max="5369" width="9.84375" style="579"/>
    <col min="5370" max="5370" width="4.84375" style="579" customWidth="1"/>
    <col min="5371" max="5371" width="101.15234375" style="579" customWidth="1"/>
    <col min="5372" max="5372" width="13.921875" style="579" customWidth="1"/>
    <col min="5373" max="5373" width="4.84375" style="579" customWidth="1"/>
    <col min="5374" max="5374" width="1.84375" style="579" customWidth="1"/>
    <col min="5375" max="5375" width="80.84375" style="579" customWidth="1"/>
    <col min="5376" max="5376" width="3.84375" style="579" customWidth="1"/>
    <col min="5377" max="5377" width="15.07421875" style="579" customWidth="1"/>
    <col min="5378" max="5378" width="2.84375" style="579" customWidth="1"/>
    <col min="5379" max="5379" width="3.84375" style="579" customWidth="1"/>
    <col min="5380" max="5380" width="14.61328125" style="579" bestFit="1" customWidth="1"/>
    <col min="5381" max="5381" width="2.84375" style="579" customWidth="1"/>
    <col min="5382" max="5625" width="9.84375" style="579"/>
    <col min="5626" max="5626" width="4.84375" style="579" customWidth="1"/>
    <col min="5627" max="5627" width="101.15234375" style="579" customWidth="1"/>
    <col min="5628" max="5628" width="13.921875" style="579" customWidth="1"/>
    <col min="5629" max="5629" width="4.84375" style="579" customWidth="1"/>
    <col min="5630" max="5630" width="1.84375" style="579" customWidth="1"/>
    <col min="5631" max="5631" width="80.84375" style="579" customWidth="1"/>
    <col min="5632" max="5632" width="3.84375" style="579" customWidth="1"/>
    <col min="5633" max="5633" width="15.07421875" style="579" customWidth="1"/>
    <col min="5634" max="5634" width="2.84375" style="579" customWidth="1"/>
    <col min="5635" max="5635" width="3.84375" style="579" customWidth="1"/>
    <col min="5636" max="5636" width="14.61328125" style="579" bestFit="1" customWidth="1"/>
    <col min="5637" max="5637" width="2.84375" style="579" customWidth="1"/>
    <col min="5638" max="5881" width="9.84375" style="579"/>
    <col min="5882" max="5882" width="4.84375" style="579" customWidth="1"/>
    <col min="5883" max="5883" width="101.15234375" style="579" customWidth="1"/>
    <col min="5884" max="5884" width="13.921875" style="579" customWidth="1"/>
    <col min="5885" max="5885" width="4.84375" style="579" customWidth="1"/>
    <col min="5886" max="5886" width="1.84375" style="579" customWidth="1"/>
    <col min="5887" max="5887" width="80.84375" style="579" customWidth="1"/>
    <col min="5888" max="5888" width="3.84375" style="579" customWidth="1"/>
    <col min="5889" max="5889" width="15.07421875" style="579" customWidth="1"/>
    <col min="5890" max="5890" width="2.84375" style="579" customWidth="1"/>
    <col min="5891" max="5891" width="3.84375" style="579" customWidth="1"/>
    <col min="5892" max="5892" width="14.61328125" style="579" bestFit="1" customWidth="1"/>
    <col min="5893" max="5893" width="2.84375" style="579" customWidth="1"/>
    <col min="5894" max="6137" width="9.84375" style="579"/>
    <col min="6138" max="6138" width="4.84375" style="579" customWidth="1"/>
    <col min="6139" max="6139" width="101.15234375" style="579" customWidth="1"/>
    <col min="6140" max="6140" width="13.921875" style="579" customWidth="1"/>
    <col min="6141" max="6141" width="4.84375" style="579" customWidth="1"/>
    <col min="6142" max="6142" width="1.84375" style="579" customWidth="1"/>
    <col min="6143" max="6143" width="80.84375" style="579" customWidth="1"/>
    <col min="6144" max="6144" width="3.84375" style="579" customWidth="1"/>
    <col min="6145" max="6145" width="15.07421875" style="579" customWidth="1"/>
    <col min="6146" max="6146" width="2.84375" style="579" customWidth="1"/>
    <col min="6147" max="6147" width="3.84375" style="579" customWidth="1"/>
    <col min="6148" max="6148" width="14.61328125" style="579" bestFit="1" customWidth="1"/>
    <col min="6149" max="6149" width="2.84375" style="579" customWidth="1"/>
    <col min="6150" max="6393" width="9.84375" style="579"/>
    <col min="6394" max="6394" width="4.84375" style="579" customWidth="1"/>
    <col min="6395" max="6395" width="101.15234375" style="579" customWidth="1"/>
    <col min="6396" max="6396" width="13.921875" style="579" customWidth="1"/>
    <col min="6397" max="6397" width="4.84375" style="579" customWidth="1"/>
    <col min="6398" max="6398" width="1.84375" style="579" customWidth="1"/>
    <col min="6399" max="6399" width="80.84375" style="579" customWidth="1"/>
    <col min="6400" max="6400" width="3.84375" style="579" customWidth="1"/>
    <col min="6401" max="6401" width="15.07421875" style="579" customWidth="1"/>
    <col min="6402" max="6402" width="2.84375" style="579" customWidth="1"/>
    <col min="6403" max="6403" width="3.84375" style="579" customWidth="1"/>
    <col min="6404" max="6404" width="14.61328125" style="579" bestFit="1" customWidth="1"/>
    <col min="6405" max="6405" width="2.84375" style="579" customWidth="1"/>
    <col min="6406" max="6649" width="9.84375" style="579"/>
    <col min="6650" max="6650" width="4.84375" style="579" customWidth="1"/>
    <col min="6651" max="6651" width="101.15234375" style="579" customWidth="1"/>
    <col min="6652" max="6652" width="13.921875" style="579" customWidth="1"/>
    <col min="6653" max="6653" width="4.84375" style="579" customWidth="1"/>
    <col min="6654" max="6654" width="1.84375" style="579" customWidth="1"/>
    <col min="6655" max="6655" width="80.84375" style="579" customWidth="1"/>
    <col min="6656" max="6656" width="3.84375" style="579" customWidth="1"/>
    <col min="6657" max="6657" width="15.07421875" style="579" customWidth="1"/>
    <col min="6658" max="6658" width="2.84375" style="579" customWidth="1"/>
    <col min="6659" max="6659" width="3.84375" style="579" customWidth="1"/>
    <col min="6660" max="6660" width="14.61328125" style="579" bestFit="1" customWidth="1"/>
    <col min="6661" max="6661" width="2.84375" style="579" customWidth="1"/>
    <col min="6662" max="6905" width="9.84375" style="579"/>
    <col min="6906" max="6906" width="4.84375" style="579" customWidth="1"/>
    <col min="6907" max="6907" width="101.15234375" style="579" customWidth="1"/>
    <col min="6908" max="6908" width="13.921875" style="579" customWidth="1"/>
    <col min="6909" max="6909" width="4.84375" style="579" customWidth="1"/>
    <col min="6910" max="6910" width="1.84375" style="579" customWidth="1"/>
    <col min="6911" max="6911" width="80.84375" style="579" customWidth="1"/>
    <col min="6912" max="6912" width="3.84375" style="579" customWidth="1"/>
    <col min="6913" max="6913" width="15.07421875" style="579" customWidth="1"/>
    <col min="6914" max="6914" width="2.84375" style="579" customWidth="1"/>
    <col min="6915" max="6915" width="3.84375" style="579" customWidth="1"/>
    <col min="6916" max="6916" width="14.61328125" style="579" bestFit="1" customWidth="1"/>
    <col min="6917" max="6917" width="2.84375" style="579" customWidth="1"/>
    <col min="6918" max="7161" width="9.84375" style="579"/>
    <col min="7162" max="7162" width="4.84375" style="579" customWidth="1"/>
    <col min="7163" max="7163" width="101.15234375" style="579" customWidth="1"/>
    <col min="7164" max="7164" width="13.921875" style="579" customWidth="1"/>
    <col min="7165" max="7165" width="4.84375" style="579" customWidth="1"/>
    <col min="7166" max="7166" width="1.84375" style="579" customWidth="1"/>
    <col min="7167" max="7167" width="80.84375" style="579" customWidth="1"/>
    <col min="7168" max="7168" width="3.84375" style="579" customWidth="1"/>
    <col min="7169" max="7169" width="15.07421875" style="579" customWidth="1"/>
    <col min="7170" max="7170" width="2.84375" style="579" customWidth="1"/>
    <col min="7171" max="7171" width="3.84375" style="579" customWidth="1"/>
    <col min="7172" max="7172" width="14.61328125" style="579" bestFit="1" customWidth="1"/>
    <col min="7173" max="7173" width="2.84375" style="579" customWidth="1"/>
    <col min="7174" max="7417" width="9.84375" style="579"/>
    <col min="7418" max="7418" width="4.84375" style="579" customWidth="1"/>
    <col min="7419" max="7419" width="101.15234375" style="579" customWidth="1"/>
    <col min="7420" max="7420" width="13.921875" style="579" customWidth="1"/>
    <col min="7421" max="7421" width="4.84375" style="579" customWidth="1"/>
    <col min="7422" max="7422" width="1.84375" style="579" customWidth="1"/>
    <col min="7423" max="7423" width="80.84375" style="579" customWidth="1"/>
    <col min="7424" max="7424" width="3.84375" style="579" customWidth="1"/>
    <col min="7425" max="7425" width="15.07421875" style="579" customWidth="1"/>
    <col min="7426" max="7426" width="2.84375" style="579" customWidth="1"/>
    <col min="7427" max="7427" width="3.84375" style="579" customWidth="1"/>
    <col min="7428" max="7428" width="14.61328125" style="579" bestFit="1" customWidth="1"/>
    <col min="7429" max="7429" width="2.84375" style="579" customWidth="1"/>
    <col min="7430" max="7673" width="9.84375" style="579"/>
    <col min="7674" max="7674" width="4.84375" style="579" customWidth="1"/>
    <col min="7675" max="7675" width="101.15234375" style="579" customWidth="1"/>
    <col min="7676" max="7676" width="13.921875" style="579" customWidth="1"/>
    <col min="7677" max="7677" width="4.84375" style="579" customWidth="1"/>
    <col min="7678" max="7678" width="1.84375" style="579" customWidth="1"/>
    <col min="7679" max="7679" width="80.84375" style="579" customWidth="1"/>
    <col min="7680" max="7680" width="3.84375" style="579" customWidth="1"/>
    <col min="7681" max="7681" width="15.07421875" style="579" customWidth="1"/>
    <col min="7682" max="7682" width="2.84375" style="579" customWidth="1"/>
    <col min="7683" max="7683" width="3.84375" style="579" customWidth="1"/>
    <col min="7684" max="7684" width="14.61328125" style="579" bestFit="1" customWidth="1"/>
    <col min="7685" max="7685" width="2.84375" style="579" customWidth="1"/>
    <col min="7686" max="7929" width="9.84375" style="579"/>
    <col min="7930" max="7930" width="4.84375" style="579" customWidth="1"/>
    <col min="7931" max="7931" width="101.15234375" style="579" customWidth="1"/>
    <col min="7932" max="7932" width="13.921875" style="579" customWidth="1"/>
    <col min="7933" max="7933" width="4.84375" style="579" customWidth="1"/>
    <col min="7934" max="7934" width="1.84375" style="579" customWidth="1"/>
    <col min="7935" max="7935" width="80.84375" style="579" customWidth="1"/>
    <col min="7936" max="7936" width="3.84375" style="579" customWidth="1"/>
    <col min="7937" max="7937" width="15.07421875" style="579" customWidth="1"/>
    <col min="7938" max="7938" width="2.84375" style="579" customWidth="1"/>
    <col min="7939" max="7939" width="3.84375" style="579" customWidth="1"/>
    <col min="7940" max="7940" width="14.61328125" style="579" bestFit="1" customWidth="1"/>
    <col min="7941" max="7941" width="2.84375" style="579" customWidth="1"/>
    <col min="7942" max="8185" width="9.84375" style="579"/>
    <col min="8186" max="8186" width="4.84375" style="579" customWidth="1"/>
    <col min="8187" max="8187" width="101.15234375" style="579" customWidth="1"/>
    <col min="8188" max="8188" width="13.921875" style="579" customWidth="1"/>
    <col min="8189" max="8189" width="4.84375" style="579" customWidth="1"/>
    <col min="8190" max="8190" width="1.84375" style="579" customWidth="1"/>
    <col min="8191" max="8191" width="80.84375" style="579" customWidth="1"/>
    <col min="8192" max="8192" width="3.84375" style="579" customWidth="1"/>
    <col min="8193" max="8193" width="15.07421875" style="579" customWidth="1"/>
    <col min="8194" max="8194" width="2.84375" style="579" customWidth="1"/>
    <col min="8195" max="8195" width="3.84375" style="579" customWidth="1"/>
    <col min="8196" max="8196" width="14.61328125" style="579" bestFit="1" customWidth="1"/>
    <col min="8197" max="8197" width="2.84375" style="579" customWidth="1"/>
    <col min="8198" max="8441" width="9.84375" style="579"/>
    <col min="8442" max="8442" width="4.84375" style="579" customWidth="1"/>
    <col min="8443" max="8443" width="101.15234375" style="579" customWidth="1"/>
    <col min="8444" max="8444" width="13.921875" style="579" customWidth="1"/>
    <col min="8445" max="8445" width="4.84375" style="579" customWidth="1"/>
    <col min="8446" max="8446" width="1.84375" style="579" customWidth="1"/>
    <col min="8447" max="8447" width="80.84375" style="579" customWidth="1"/>
    <col min="8448" max="8448" width="3.84375" style="579" customWidth="1"/>
    <col min="8449" max="8449" width="15.07421875" style="579" customWidth="1"/>
    <col min="8450" max="8450" width="2.84375" style="579" customWidth="1"/>
    <col min="8451" max="8451" width="3.84375" style="579" customWidth="1"/>
    <col min="8452" max="8452" width="14.61328125" style="579" bestFit="1" customWidth="1"/>
    <col min="8453" max="8453" width="2.84375" style="579" customWidth="1"/>
    <col min="8454" max="8697" width="9.84375" style="579"/>
    <col min="8698" max="8698" width="4.84375" style="579" customWidth="1"/>
    <col min="8699" max="8699" width="101.15234375" style="579" customWidth="1"/>
    <col min="8700" max="8700" width="13.921875" style="579" customWidth="1"/>
    <col min="8701" max="8701" width="4.84375" style="579" customWidth="1"/>
    <col min="8702" max="8702" width="1.84375" style="579" customWidth="1"/>
    <col min="8703" max="8703" width="80.84375" style="579" customWidth="1"/>
    <col min="8704" max="8704" width="3.84375" style="579" customWidth="1"/>
    <col min="8705" max="8705" width="15.07421875" style="579" customWidth="1"/>
    <col min="8706" max="8706" width="2.84375" style="579" customWidth="1"/>
    <col min="8707" max="8707" width="3.84375" style="579" customWidth="1"/>
    <col min="8708" max="8708" width="14.61328125" style="579" bestFit="1" customWidth="1"/>
    <col min="8709" max="8709" width="2.84375" style="579" customWidth="1"/>
    <col min="8710" max="8953" width="9.84375" style="579"/>
    <col min="8954" max="8954" width="4.84375" style="579" customWidth="1"/>
    <col min="8955" max="8955" width="101.15234375" style="579" customWidth="1"/>
    <col min="8956" max="8956" width="13.921875" style="579" customWidth="1"/>
    <col min="8957" max="8957" width="4.84375" style="579" customWidth="1"/>
    <col min="8958" max="8958" width="1.84375" style="579" customWidth="1"/>
    <col min="8959" max="8959" width="80.84375" style="579" customWidth="1"/>
    <col min="8960" max="8960" width="3.84375" style="579" customWidth="1"/>
    <col min="8961" max="8961" width="15.07421875" style="579" customWidth="1"/>
    <col min="8962" max="8962" width="2.84375" style="579" customWidth="1"/>
    <col min="8963" max="8963" width="3.84375" style="579" customWidth="1"/>
    <col min="8964" max="8964" width="14.61328125" style="579" bestFit="1" customWidth="1"/>
    <col min="8965" max="8965" width="2.84375" style="579" customWidth="1"/>
    <col min="8966" max="9209" width="9.84375" style="579"/>
    <col min="9210" max="9210" width="4.84375" style="579" customWidth="1"/>
    <col min="9211" max="9211" width="101.15234375" style="579" customWidth="1"/>
    <col min="9212" max="9212" width="13.921875" style="579" customWidth="1"/>
    <col min="9213" max="9213" width="4.84375" style="579" customWidth="1"/>
    <col min="9214" max="9214" width="1.84375" style="579" customWidth="1"/>
    <col min="9215" max="9215" width="80.84375" style="579" customWidth="1"/>
    <col min="9216" max="9216" width="3.84375" style="579" customWidth="1"/>
    <col min="9217" max="9217" width="15.07421875" style="579" customWidth="1"/>
    <col min="9218" max="9218" width="2.84375" style="579" customWidth="1"/>
    <col min="9219" max="9219" width="3.84375" style="579" customWidth="1"/>
    <col min="9220" max="9220" width="14.61328125" style="579" bestFit="1" customWidth="1"/>
    <col min="9221" max="9221" width="2.84375" style="579" customWidth="1"/>
    <col min="9222" max="9465" width="9.84375" style="579"/>
    <col min="9466" max="9466" width="4.84375" style="579" customWidth="1"/>
    <col min="9467" max="9467" width="101.15234375" style="579" customWidth="1"/>
    <col min="9468" max="9468" width="13.921875" style="579" customWidth="1"/>
    <col min="9469" max="9469" width="4.84375" style="579" customWidth="1"/>
    <col min="9470" max="9470" width="1.84375" style="579" customWidth="1"/>
    <col min="9471" max="9471" width="80.84375" style="579" customWidth="1"/>
    <col min="9472" max="9472" width="3.84375" style="579" customWidth="1"/>
    <col min="9473" max="9473" width="15.07421875" style="579" customWidth="1"/>
    <col min="9474" max="9474" width="2.84375" style="579" customWidth="1"/>
    <col min="9475" max="9475" width="3.84375" style="579" customWidth="1"/>
    <col min="9476" max="9476" width="14.61328125" style="579" bestFit="1" customWidth="1"/>
    <col min="9477" max="9477" width="2.84375" style="579" customWidth="1"/>
    <col min="9478" max="9721" width="9.84375" style="579"/>
    <col min="9722" max="9722" width="4.84375" style="579" customWidth="1"/>
    <col min="9723" max="9723" width="101.15234375" style="579" customWidth="1"/>
    <col min="9724" max="9724" width="13.921875" style="579" customWidth="1"/>
    <col min="9725" max="9725" width="4.84375" style="579" customWidth="1"/>
    <col min="9726" max="9726" width="1.84375" style="579" customWidth="1"/>
    <col min="9727" max="9727" width="80.84375" style="579" customWidth="1"/>
    <col min="9728" max="9728" width="3.84375" style="579" customWidth="1"/>
    <col min="9729" max="9729" width="15.07421875" style="579" customWidth="1"/>
    <col min="9730" max="9730" width="2.84375" style="579" customWidth="1"/>
    <col min="9731" max="9731" width="3.84375" style="579" customWidth="1"/>
    <col min="9732" max="9732" width="14.61328125" style="579" bestFit="1" customWidth="1"/>
    <col min="9733" max="9733" width="2.84375" style="579" customWidth="1"/>
    <col min="9734" max="9977" width="9.84375" style="579"/>
    <col min="9978" max="9978" width="4.84375" style="579" customWidth="1"/>
    <col min="9979" max="9979" width="101.15234375" style="579" customWidth="1"/>
    <col min="9980" max="9980" width="13.921875" style="579" customWidth="1"/>
    <col min="9981" max="9981" width="4.84375" style="579" customWidth="1"/>
    <col min="9982" max="9982" width="1.84375" style="579" customWidth="1"/>
    <col min="9983" max="9983" width="80.84375" style="579" customWidth="1"/>
    <col min="9984" max="9984" width="3.84375" style="579" customWidth="1"/>
    <col min="9985" max="9985" width="15.07421875" style="579" customWidth="1"/>
    <col min="9986" max="9986" width="2.84375" style="579" customWidth="1"/>
    <col min="9987" max="9987" width="3.84375" style="579" customWidth="1"/>
    <col min="9988" max="9988" width="14.61328125" style="579" bestFit="1" customWidth="1"/>
    <col min="9989" max="9989" width="2.84375" style="579" customWidth="1"/>
    <col min="9990" max="10233" width="9.84375" style="579"/>
    <col min="10234" max="10234" width="4.84375" style="579" customWidth="1"/>
    <col min="10235" max="10235" width="101.15234375" style="579" customWidth="1"/>
    <col min="10236" max="10236" width="13.921875" style="579" customWidth="1"/>
    <col min="10237" max="10237" width="4.84375" style="579" customWidth="1"/>
    <col min="10238" max="10238" width="1.84375" style="579" customWidth="1"/>
    <col min="10239" max="10239" width="80.84375" style="579" customWidth="1"/>
    <col min="10240" max="10240" width="3.84375" style="579" customWidth="1"/>
    <col min="10241" max="10241" width="15.07421875" style="579" customWidth="1"/>
    <col min="10242" max="10242" width="2.84375" style="579" customWidth="1"/>
    <col min="10243" max="10243" width="3.84375" style="579" customWidth="1"/>
    <col min="10244" max="10244" width="14.61328125" style="579" bestFit="1" customWidth="1"/>
    <col min="10245" max="10245" width="2.84375" style="579" customWidth="1"/>
    <col min="10246" max="10489" width="9.84375" style="579"/>
    <col min="10490" max="10490" width="4.84375" style="579" customWidth="1"/>
    <col min="10491" max="10491" width="101.15234375" style="579" customWidth="1"/>
    <col min="10492" max="10492" width="13.921875" style="579" customWidth="1"/>
    <col min="10493" max="10493" width="4.84375" style="579" customWidth="1"/>
    <col min="10494" max="10494" width="1.84375" style="579" customWidth="1"/>
    <col min="10495" max="10495" width="80.84375" style="579" customWidth="1"/>
    <col min="10496" max="10496" width="3.84375" style="579" customWidth="1"/>
    <col min="10497" max="10497" width="15.07421875" style="579" customWidth="1"/>
    <col min="10498" max="10498" width="2.84375" style="579" customWidth="1"/>
    <col min="10499" max="10499" width="3.84375" style="579" customWidth="1"/>
    <col min="10500" max="10500" width="14.61328125" style="579" bestFit="1" customWidth="1"/>
    <col min="10501" max="10501" width="2.84375" style="579" customWidth="1"/>
    <col min="10502" max="10745" width="9.84375" style="579"/>
    <col min="10746" max="10746" width="4.84375" style="579" customWidth="1"/>
    <col min="10747" max="10747" width="101.15234375" style="579" customWidth="1"/>
    <col min="10748" max="10748" width="13.921875" style="579" customWidth="1"/>
    <col min="10749" max="10749" width="4.84375" style="579" customWidth="1"/>
    <col min="10750" max="10750" width="1.84375" style="579" customWidth="1"/>
    <col min="10751" max="10751" width="80.84375" style="579" customWidth="1"/>
    <col min="10752" max="10752" width="3.84375" style="579" customWidth="1"/>
    <col min="10753" max="10753" width="15.07421875" style="579" customWidth="1"/>
    <col min="10754" max="10754" width="2.84375" style="579" customWidth="1"/>
    <col min="10755" max="10755" width="3.84375" style="579" customWidth="1"/>
    <col min="10756" max="10756" width="14.61328125" style="579" bestFit="1" customWidth="1"/>
    <col min="10757" max="10757" width="2.84375" style="579" customWidth="1"/>
    <col min="10758" max="11001" width="9.84375" style="579"/>
    <col min="11002" max="11002" width="4.84375" style="579" customWidth="1"/>
    <col min="11003" max="11003" width="101.15234375" style="579" customWidth="1"/>
    <col min="11004" max="11004" width="13.921875" style="579" customWidth="1"/>
    <col min="11005" max="11005" width="4.84375" style="579" customWidth="1"/>
    <col min="11006" max="11006" width="1.84375" style="579" customWidth="1"/>
    <col min="11007" max="11007" width="80.84375" style="579" customWidth="1"/>
    <col min="11008" max="11008" width="3.84375" style="579" customWidth="1"/>
    <col min="11009" max="11009" width="15.07421875" style="579" customWidth="1"/>
    <col min="11010" max="11010" width="2.84375" style="579" customWidth="1"/>
    <col min="11011" max="11011" width="3.84375" style="579" customWidth="1"/>
    <col min="11012" max="11012" width="14.61328125" style="579" bestFit="1" customWidth="1"/>
    <col min="11013" max="11013" width="2.84375" style="579" customWidth="1"/>
    <col min="11014" max="11257" width="9.84375" style="579"/>
    <col min="11258" max="11258" width="4.84375" style="579" customWidth="1"/>
    <col min="11259" max="11259" width="101.15234375" style="579" customWidth="1"/>
    <col min="11260" max="11260" width="13.921875" style="579" customWidth="1"/>
    <col min="11261" max="11261" width="4.84375" style="579" customWidth="1"/>
    <col min="11262" max="11262" width="1.84375" style="579" customWidth="1"/>
    <col min="11263" max="11263" width="80.84375" style="579" customWidth="1"/>
    <col min="11264" max="11264" width="3.84375" style="579" customWidth="1"/>
    <col min="11265" max="11265" width="15.07421875" style="579" customWidth="1"/>
    <col min="11266" max="11266" width="2.84375" style="579" customWidth="1"/>
    <col min="11267" max="11267" width="3.84375" style="579" customWidth="1"/>
    <col min="11268" max="11268" width="14.61328125" style="579" bestFit="1" customWidth="1"/>
    <col min="11269" max="11269" width="2.84375" style="579" customWidth="1"/>
    <col min="11270" max="11513" width="9.84375" style="579"/>
    <col min="11514" max="11514" width="4.84375" style="579" customWidth="1"/>
    <col min="11515" max="11515" width="101.15234375" style="579" customWidth="1"/>
    <col min="11516" max="11516" width="13.921875" style="579" customWidth="1"/>
    <col min="11517" max="11517" width="4.84375" style="579" customWidth="1"/>
    <col min="11518" max="11518" width="1.84375" style="579" customWidth="1"/>
    <col min="11519" max="11519" width="80.84375" style="579" customWidth="1"/>
    <col min="11520" max="11520" width="3.84375" style="579" customWidth="1"/>
    <col min="11521" max="11521" width="15.07421875" style="579" customWidth="1"/>
    <col min="11522" max="11522" width="2.84375" style="579" customWidth="1"/>
    <col min="11523" max="11523" width="3.84375" style="579" customWidth="1"/>
    <col min="11524" max="11524" width="14.61328125" style="579" bestFit="1" customWidth="1"/>
    <col min="11525" max="11525" width="2.84375" style="579" customWidth="1"/>
    <col min="11526" max="11769" width="9.84375" style="579"/>
    <col min="11770" max="11770" width="4.84375" style="579" customWidth="1"/>
    <col min="11771" max="11771" width="101.15234375" style="579" customWidth="1"/>
    <col min="11772" max="11772" width="13.921875" style="579" customWidth="1"/>
    <col min="11773" max="11773" width="4.84375" style="579" customWidth="1"/>
    <col min="11774" max="11774" width="1.84375" style="579" customWidth="1"/>
    <col min="11775" max="11775" width="80.84375" style="579" customWidth="1"/>
    <col min="11776" max="11776" width="3.84375" style="579" customWidth="1"/>
    <col min="11777" max="11777" width="15.07421875" style="579" customWidth="1"/>
    <col min="11778" max="11778" width="2.84375" style="579" customWidth="1"/>
    <col min="11779" max="11779" width="3.84375" style="579" customWidth="1"/>
    <col min="11780" max="11780" width="14.61328125" style="579" bestFit="1" customWidth="1"/>
    <col min="11781" max="11781" width="2.84375" style="579" customWidth="1"/>
    <col min="11782" max="12025" width="9.84375" style="579"/>
    <col min="12026" max="12026" width="4.84375" style="579" customWidth="1"/>
    <col min="12027" max="12027" width="101.15234375" style="579" customWidth="1"/>
    <col min="12028" max="12028" width="13.921875" style="579" customWidth="1"/>
    <col min="12029" max="12029" width="4.84375" style="579" customWidth="1"/>
    <col min="12030" max="12030" width="1.84375" style="579" customWidth="1"/>
    <col min="12031" max="12031" width="80.84375" style="579" customWidth="1"/>
    <col min="12032" max="12032" width="3.84375" style="579" customWidth="1"/>
    <col min="12033" max="12033" width="15.07421875" style="579" customWidth="1"/>
    <col min="12034" max="12034" width="2.84375" style="579" customWidth="1"/>
    <col min="12035" max="12035" width="3.84375" style="579" customWidth="1"/>
    <col min="12036" max="12036" width="14.61328125" style="579" bestFit="1" customWidth="1"/>
    <col min="12037" max="12037" width="2.84375" style="579" customWidth="1"/>
    <col min="12038" max="12281" width="9.84375" style="579"/>
    <col min="12282" max="12282" width="4.84375" style="579" customWidth="1"/>
    <col min="12283" max="12283" width="101.15234375" style="579" customWidth="1"/>
    <col min="12284" max="12284" width="13.921875" style="579" customWidth="1"/>
    <col min="12285" max="12285" width="4.84375" style="579" customWidth="1"/>
    <col min="12286" max="12286" width="1.84375" style="579" customWidth="1"/>
    <col min="12287" max="12287" width="80.84375" style="579" customWidth="1"/>
    <col min="12288" max="12288" width="3.84375" style="579" customWidth="1"/>
    <col min="12289" max="12289" width="15.07421875" style="579" customWidth="1"/>
    <col min="12290" max="12290" width="2.84375" style="579" customWidth="1"/>
    <col min="12291" max="12291" width="3.84375" style="579" customWidth="1"/>
    <col min="12292" max="12292" width="14.61328125" style="579" bestFit="1" customWidth="1"/>
    <col min="12293" max="12293" width="2.84375" style="579" customWidth="1"/>
    <col min="12294" max="12537" width="9.84375" style="579"/>
    <col min="12538" max="12538" width="4.84375" style="579" customWidth="1"/>
    <col min="12539" max="12539" width="101.15234375" style="579" customWidth="1"/>
    <col min="12540" max="12540" width="13.921875" style="579" customWidth="1"/>
    <col min="12541" max="12541" width="4.84375" style="579" customWidth="1"/>
    <col min="12542" max="12542" width="1.84375" style="579" customWidth="1"/>
    <col min="12543" max="12543" width="80.84375" style="579" customWidth="1"/>
    <col min="12544" max="12544" width="3.84375" style="579" customWidth="1"/>
    <col min="12545" max="12545" width="15.07421875" style="579" customWidth="1"/>
    <col min="12546" max="12546" width="2.84375" style="579" customWidth="1"/>
    <col min="12547" max="12547" width="3.84375" style="579" customWidth="1"/>
    <col min="12548" max="12548" width="14.61328125" style="579" bestFit="1" customWidth="1"/>
    <col min="12549" max="12549" width="2.84375" style="579" customWidth="1"/>
    <col min="12550" max="12793" width="9.84375" style="579"/>
    <col min="12794" max="12794" width="4.84375" style="579" customWidth="1"/>
    <col min="12795" max="12795" width="101.15234375" style="579" customWidth="1"/>
    <col min="12796" max="12796" width="13.921875" style="579" customWidth="1"/>
    <col min="12797" max="12797" width="4.84375" style="579" customWidth="1"/>
    <col min="12798" max="12798" width="1.84375" style="579" customWidth="1"/>
    <col min="12799" max="12799" width="80.84375" style="579" customWidth="1"/>
    <col min="12800" max="12800" width="3.84375" style="579" customWidth="1"/>
    <col min="12801" max="12801" width="15.07421875" style="579" customWidth="1"/>
    <col min="12802" max="12802" width="2.84375" style="579" customWidth="1"/>
    <col min="12803" max="12803" width="3.84375" style="579" customWidth="1"/>
    <col min="12804" max="12804" width="14.61328125" style="579" bestFit="1" customWidth="1"/>
    <col min="12805" max="12805" width="2.84375" style="579" customWidth="1"/>
    <col min="12806" max="13049" width="9.84375" style="579"/>
    <col min="13050" max="13050" width="4.84375" style="579" customWidth="1"/>
    <col min="13051" max="13051" width="101.15234375" style="579" customWidth="1"/>
    <col min="13052" max="13052" width="13.921875" style="579" customWidth="1"/>
    <col min="13053" max="13053" width="4.84375" style="579" customWidth="1"/>
    <col min="13054" max="13054" width="1.84375" style="579" customWidth="1"/>
    <col min="13055" max="13055" width="80.84375" style="579" customWidth="1"/>
    <col min="13056" max="13056" width="3.84375" style="579" customWidth="1"/>
    <col min="13057" max="13057" width="15.07421875" style="579" customWidth="1"/>
    <col min="13058" max="13058" width="2.84375" style="579" customWidth="1"/>
    <col min="13059" max="13059" width="3.84375" style="579" customWidth="1"/>
    <col min="13060" max="13060" width="14.61328125" style="579" bestFit="1" customWidth="1"/>
    <col min="13061" max="13061" width="2.84375" style="579" customWidth="1"/>
    <col min="13062" max="13305" width="9.84375" style="579"/>
    <col min="13306" max="13306" width="4.84375" style="579" customWidth="1"/>
    <col min="13307" max="13307" width="101.15234375" style="579" customWidth="1"/>
    <col min="13308" max="13308" width="13.921875" style="579" customWidth="1"/>
    <col min="13309" max="13309" width="4.84375" style="579" customWidth="1"/>
    <col min="13310" max="13310" width="1.84375" style="579" customWidth="1"/>
    <col min="13311" max="13311" width="80.84375" style="579" customWidth="1"/>
    <col min="13312" max="13312" width="3.84375" style="579" customWidth="1"/>
    <col min="13313" max="13313" width="15.07421875" style="579" customWidth="1"/>
    <col min="13314" max="13314" width="2.84375" style="579" customWidth="1"/>
    <col min="13315" max="13315" width="3.84375" style="579" customWidth="1"/>
    <col min="13316" max="13316" width="14.61328125" style="579" bestFit="1" customWidth="1"/>
    <col min="13317" max="13317" width="2.84375" style="579" customWidth="1"/>
    <col min="13318" max="13561" width="9.84375" style="579"/>
    <col min="13562" max="13562" width="4.84375" style="579" customWidth="1"/>
    <col min="13563" max="13563" width="101.15234375" style="579" customWidth="1"/>
    <col min="13564" max="13564" width="13.921875" style="579" customWidth="1"/>
    <col min="13565" max="13565" width="4.84375" style="579" customWidth="1"/>
    <col min="13566" max="13566" width="1.84375" style="579" customWidth="1"/>
    <col min="13567" max="13567" width="80.84375" style="579" customWidth="1"/>
    <col min="13568" max="13568" width="3.84375" style="579" customWidth="1"/>
    <col min="13569" max="13569" width="15.07421875" style="579" customWidth="1"/>
    <col min="13570" max="13570" width="2.84375" style="579" customWidth="1"/>
    <col min="13571" max="13571" width="3.84375" style="579" customWidth="1"/>
    <col min="13572" max="13572" width="14.61328125" style="579" bestFit="1" customWidth="1"/>
    <col min="13573" max="13573" width="2.84375" style="579" customWidth="1"/>
    <col min="13574" max="13817" width="9.84375" style="579"/>
    <col min="13818" max="13818" width="4.84375" style="579" customWidth="1"/>
    <col min="13819" max="13819" width="101.15234375" style="579" customWidth="1"/>
    <col min="13820" max="13820" width="13.921875" style="579" customWidth="1"/>
    <col min="13821" max="13821" width="4.84375" style="579" customWidth="1"/>
    <col min="13822" max="13822" width="1.84375" style="579" customWidth="1"/>
    <col min="13823" max="13823" width="80.84375" style="579" customWidth="1"/>
    <col min="13824" max="13824" width="3.84375" style="579" customWidth="1"/>
    <col min="13825" max="13825" width="15.07421875" style="579" customWidth="1"/>
    <col min="13826" max="13826" width="2.84375" style="579" customWidth="1"/>
    <col min="13827" max="13827" width="3.84375" style="579" customWidth="1"/>
    <col min="13828" max="13828" width="14.61328125" style="579" bestFit="1" customWidth="1"/>
    <col min="13829" max="13829" width="2.84375" style="579" customWidth="1"/>
    <col min="13830" max="14073" width="9.84375" style="579"/>
    <col min="14074" max="14074" width="4.84375" style="579" customWidth="1"/>
    <col min="14075" max="14075" width="101.15234375" style="579" customWidth="1"/>
    <col min="14076" max="14076" width="13.921875" style="579" customWidth="1"/>
    <col min="14077" max="14077" width="4.84375" style="579" customWidth="1"/>
    <col min="14078" max="14078" width="1.84375" style="579" customWidth="1"/>
    <col min="14079" max="14079" width="80.84375" style="579" customWidth="1"/>
    <col min="14080" max="14080" width="3.84375" style="579" customWidth="1"/>
    <col min="14081" max="14081" width="15.07421875" style="579" customWidth="1"/>
    <col min="14082" max="14082" width="2.84375" style="579" customWidth="1"/>
    <col min="14083" max="14083" width="3.84375" style="579" customWidth="1"/>
    <col min="14084" max="14084" width="14.61328125" style="579" bestFit="1" customWidth="1"/>
    <col min="14085" max="14085" width="2.84375" style="579" customWidth="1"/>
    <col min="14086" max="14329" width="9.84375" style="579"/>
    <col min="14330" max="14330" width="4.84375" style="579" customWidth="1"/>
    <col min="14331" max="14331" width="101.15234375" style="579" customWidth="1"/>
    <col min="14332" max="14332" width="13.921875" style="579" customWidth="1"/>
    <col min="14333" max="14333" width="4.84375" style="579" customWidth="1"/>
    <col min="14334" max="14334" width="1.84375" style="579" customWidth="1"/>
    <col min="14335" max="14335" width="80.84375" style="579" customWidth="1"/>
    <col min="14336" max="14336" width="3.84375" style="579" customWidth="1"/>
    <col min="14337" max="14337" width="15.07421875" style="579" customWidth="1"/>
    <col min="14338" max="14338" width="2.84375" style="579" customWidth="1"/>
    <col min="14339" max="14339" width="3.84375" style="579" customWidth="1"/>
    <col min="14340" max="14340" width="14.61328125" style="579" bestFit="1" customWidth="1"/>
    <col min="14341" max="14341" width="2.84375" style="579" customWidth="1"/>
    <col min="14342" max="14585" width="9.84375" style="579"/>
    <col min="14586" max="14586" width="4.84375" style="579" customWidth="1"/>
    <col min="14587" max="14587" width="101.15234375" style="579" customWidth="1"/>
    <col min="14588" max="14588" width="13.921875" style="579" customWidth="1"/>
    <col min="14589" max="14589" width="4.84375" style="579" customWidth="1"/>
    <col min="14590" max="14590" width="1.84375" style="579" customWidth="1"/>
    <col min="14591" max="14591" width="80.84375" style="579" customWidth="1"/>
    <col min="14592" max="14592" width="3.84375" style="579" customWidth="1"/>
    <col min="14593" max="14593" width="15.07421875" style="579" customWidth="1"/>
    <col min="14594" max="14594" width="2.84375" style="579" customWidth="1"/>
    <col min="14595" max="14595" width="3.84375" style="579" customWidth="1"/>
    <col min="14596" max="14596" width="14.61328125" style="579" bestFit="1" customWidth="1"/>
    <col min="14597" max="14597" width="2.84375" style="579" customWidth="1"/>
    <col min="14598" max="14841" width="9.84375" style="579"/>
    <col min="14842" max="14842" width="4.84375" style="579" customWidth="1"/>
    <col min="14843" max="14843" width="101.15234375" style="579" customWidth="1"/>
    <col min="14844" max="14844" width="13.921875" style="579" customWidth="1"/>
    <col min="14845" max="14845" width="4.84375" style="579" customWidth="1"/>
    <col min="14846" max="14846" width="1.84375" style="579" customWidth="1"/>
    <col min="14847" max="14847" width="80.84375" style="579" customWidth="1"/>
    <col min="14848" max="14848" width="3.84375" style="579" customWidth="1"/>
    <col min="14849" max="14849" width="15.07421875" style="579" customWidth="1"/>
    <col min="14850" max="14850" width="2.84375" style="579" customWidth="1"/>
    <col min="14851" max="14851" width="3.84375" style="579" customWidth="1"/>
    <col min="14852" max="14852" width="14.61328125" style="579" bestFit="1" customWidth="1"/>
    <col min="14853" max="14853" width="2.84375" style="579" customWidth="1"/>
    <col min="14854" max="15097" width="9.84375" style="579"/>
    <col min="15098" max="15098" width="4.84375" style="579" customWidth="1"/>
    <col min="15099" max="15099" width="101.15234375" style="579" customWidth="1"/>
    <col min="15100" max="15100" width="13.921875" style="579" customWidth="1"/>
    <col min="15101" max="15101" width="4.84375" style="579" customWidth="1"/>
    <col min="15102" max="15102" width="1.84375" style="579" customWidth="1"/>
    <col min="15103" max="15103" width="80.84375" style="579" customWidth="1"/>
    <col min="15104" max="15104" width="3.84375" style="579" customWidth="1"/>
    <col min="15105" max="15105" width="15.07421875" style="579" customWidth="1"/>
    <col min="15106" max="15106" width="2.84375" style="579" customWidth="1"/>
    <col min="15107" max="15107" width="3.84375" style="579" customWidth="1"/>
    <col min="15108" max="15108" width="14.61328125" style="579" bestFit="1" customWidth="1"/>
    <col min="15109" max="15109" width="2.84375" style="579" customWidth="1"/>
    <col min="15110" max="15353" width="9.84375" style="579"/>
    <col min="15354" max="15354" width="4.84375" style="579" customWidth="1"/>
    <col min="15355" max="15355" width="101.15234375" style="579" customWidth="1"/>
    <col min="15356" max="15356" width="13.921875" style="579" customWidth="1"/>
    <col min="15357" max="15357" width="4.84375" style="579" customWidth="1"/>
    <col min="15358" max="15358" width="1.84375" style="579" customWidth="1"/>
    <col min="15359" max="15359" width="80.84375" style="579" customWidth="1"/>
    <col min="15360" max="15360" width="3.84375" style="579" customWidth="1"/>
    <col min="15361" max="15361" width="15.07421875" style="579" customWidth="1"/>
    <col min="15362" max="15362" width="2.84375" style="579" customWidth="1"/>
    <col min="15363" max="15363" width="3.84375" style="579" customWidth="1"/>
    <col min="15364" max="15364" width="14.61328125" style="579" bestFit="1" customWidth="1"/>
    <col min="15365" max="15365" width="2.84375" style="579" customWidth="1"/>
    <col min="15366" max="15609" width="9.84375" style="579"/>
    <col min="15610" max="15610" width="4.84375" style="579" customWidth="1"/>
    <col min="15611" max="15611" width="101.15234375" style="579" customWidth="1"/>
    <col min="15612" max="15612" width="13.921875" style="579" customWidth="1"/>
    <col min="15613" max="15613" width="4.84375" style="579" customWidth="1"/>
    <col min="15614" max="15614" width="1.84375" style="579" customWidth="1"/>
    <col min="15615" max="15615" width="80.84375" style="579" customWidth="1"/>
    <col min="15616" max="15616" width="3.84375" style="579" customWidth="1"/>
    <col min="15617" max="15617" width="15.07421875" style="579" customWidth="1"/>
    <col min="15618" max="15618" width="2.84375" style="579" customWidth="1"/>
    <col min="15619" max="15619" width="3.84375" style="579" customWidth="1"/>
    <col min="15620" max="15620" width="14.61328125" style="579" bestFit="1" customWidth="1"/>
    <col min="15621" max="15621" width="2.84375" style="579" customWidth="1"/>
    <col min="15622" max="15865" width="9.84375" style="579"/>
    <col min="15866" max="15866" width="4.84375" style="579" customWidth="1"/>
    <col min="15867" max="15867" width="101.15234375" style="579" customWidth="1"/>
    <col min="15868" max="15868" width="13.921875" style="579" customWidth="1"/>
    <col min="15869" max="15869" width="4.84375" style="579" customWidth="1"/>
    <col min="15870" max="15870" width="1.84375" style="579" customWidth="1"/>
    <col min="15871" max="15871" width="80.84375" style="579" customWidth="1"/>
    <col min="15872" max="15872" width="3.84375" style="579" customWidth="1"/>
    <col min="15873" max="15873" width="15.07421875" style="579" customWidth="1"/>
    <col min="15874" max="15874" width="2.84375" style="579" customWidth="1"/>
    <col min="15875" max="15875" width="3.84375" style="579" customWidth="1"/>
    <col min="15876" max="15876" width="14.61328125" style="579" bestFit="1" customWidth="1"/>
    <col min="15877" max="15877" width="2.84375" style="579" customWidth="1"/>
    <col min="15878" max="16121" width="9.84375" style="579"/>
    <col min="16122" max="16122" width="4.84375" style="579" customWidth="1"/>
    <col min="16123" max="16123" width="101.15234375" style="579" customWidth="1"/>
    <col min="16124" max="16124" width="13.921875" style="579" customWidth="1"/>
    <col min="16125" max="16125" width="4.84375" style="579" customWidth="1"/>
    <col min="16126" max="16126" width="1.84375" style="579" customWidth="1"/>
    <col min="16127" max="16127" width="80.84375" style="579" customWidth="1"/>
    <col min="16128" max="16128" width="3.84375" style="579" customWidth="1"/>
    <col min="16129" max="16129" width="15.07421875" style="579" customWidth="1"/>
    <col min="16130" max="16130" width="2.84375" style="579" customWidth="1"/>
    <col min="16131" max="16131" width="3.84375" style="579" customWidth="1"/>
    <col min="16132" max="16132" width="14.61328125" style="579" bestFit="1" customWidth="1"/>
    <col min="16133" max="16133" width="2.84375" style="579" customWidth="1"/>
    <col min="16134" max="16384" width="9.84375" style="579"/>
  </cols>
  <sheetData>
    <row r="1" spans="1:12" ht="17" customHeight="1" thickBot="1">
      <c r="A1" s="777" t="str">
        <f>+CONAMEDATE2</f>
        <v>Annual Report of VERIZON NEW YORK INC.                                                 For the period ending DECEMBER 31, 2021</v>
      </c>
      <c r="B1" s="778"/>
      <c r="C1" s="566"/>
      <c r="D1" s="777" t="str">
        <f>+CONAMEDATE2</f>
        <v>Annual Report of VERIZON NEW YORK INC.                                                 For the period ending DECEMBER 31, 2021</v>
      </c>
      <c r="E1" s="1286"/>
      <c r="F1" s="1286"/>
      <c r="G1" s="1286"/>
      <c r="H1" s="566"/>
      <c r="I1" s="1286"/>
      <c r="J1" s="1286"/>
      <c r="K1" s="1286"/>
      <c r="L1" s="1286"/>
    </row>
    <row r="2" spans="1:12" ht="17" customHeight="1">
      <c r="A2" s="1778"/>
      <c r="B2" s="1779"/>
      <c r="C2" s="728"/>
      <c r="D2" s="1288"/>
      <c r="E2" s="1290"/>
      <c r="F2" s="1290"/>
      <c r="G2" s="1290"/>
      <c r="H2" s="1290"/>
      <c r="I2" s="1290"/>
      <c r="J2" s="1290"/>
      <c r="K2" s="1290"/>
      <c r="L2" s="1289"/>
    </row>
    <row r="3" spans="1:12" ht="17" customHeight="1">
      <c r="A3" s="958" t="s">
        <v>126</v>
      </c>
      <c r="B3" s="1197"/>
      <c r="C3" s="1767"/>
      <c r="D3" s="1780" t="s">
        <v>127</v>
      </c>
      <c r="E3" s="1293"/>
      <c r="F3" s="1293"/>
      <c r="G3" s="1293"/>
      <c r="H3" s="1293"/>
      <c r="I3" s="1293"/>
      <c r="J3" s="1293"/>
      <c r="K3" s="1293"/>
      <c r="L3" s="1291"/>
    </row>
    <row r="4" spans="1:12" ht="17" customHeight="1">
      <c r="A4" s="565"/>
      <c r="B4" s="566"/>
      <c r="C4" s="567"/>
      <c r="D4" s="565"/>
      <c r="E4" s="566"/>
      <c r="F4" s="1781"/>
      <c r="G4" s="566"/>
      <c r="H4" s="566"/>
      <c r="I4" s="566"/>
      <c r="J4" s="566"/>
      <c r="K4" s="566"/>
      <c r="L4" s="567"/>
    </row>
    <row r="5" spans="1:12" ht="17" customHeight="1">
      <c r="A5" s="1782" t="s">
        <v>1998</v>
      </c>
      <c r="B5" s="1783" t="s">
        <v>128</v>
      </c>
      <c r="C5" s="567"/>
      <c r="D5" s="1182"/>
      <c r="E5" s="1184"/>
      <c r="F5" s="1183"/>
      <c r="G5" s="1184"/>
      <c r="H5" s="1183"/>
      <c r="I5" s="1183"/>
      <c r="J5" s="1184"/>
      <c r="K5" s="1183"/>
      <c r="L5" s="1186"/>
    </row>
    <row r="6" spans="1:12" ht="17" customHeight="1">
      <c r="A6" s="1784"/>
      <c r="B6" s="1783" t="s">
        <v>129</v>
      </c>
      <c r="C6" s="567"/>
      <c r="D6" s="1218" t="s">
        <v>35</v>
      </c>
      <c r="E6" s="770"/>
      <c r="F6" s="771" t="s">
        <v>130</v>
      </c>
      <c r="G6" s="770"/>
      <c r="H6" s="566" t="s">
        <v>716</v>
      </c>
      <c r="I6" s="566"/>
      <c r="J6" s="770"/>
      <c r="K6" s="566" t="s">
        <v>716</v>
      </c>
      <c r="L6" s="567"/>
    </row>
    <row r="7" spans="1:12" ht="17" customHeight="1">
      <c r="A7" s="1784"/>
      <c r="B7" s="1783" t="s">
        <v>131</v>
      </c>
      <c r="C7" s="567"/>
      <c r="D7" s="1218" t="s">
        <v>47</v>
      </c>
      <c r="E7" s="770"/>
      <c r="F7" s="771" t="s">
        <v>462</v>
      </c>
      <c r="G7" s="770"/>
      <c r="H7" s="771" t="s">
        <v>463</v>
      </c>
      <c r="I7" s="566"/>
      <c r="J7" s="770"/>
      <c r="K7" s="771" t="s">
        <v>464</v>
      </c>
      <c r="L7" s="567"/>
    </row>
    <row r="8" spans="1:12" ht="17" customHeight="1">
      <c r="A8" s="1784"/>
      <c r="B8" s="1783" t="s">
        <v>983</v>
      </c>
      <c r="C8" s="567"/>
      <c r="D8" s="723"/>
      <c r="E8" s="1191"/>
      <c r="F8" s="724"/>
      <c r="G8" s="1191"/>
      <c r="H8" s="724"/>
      <c r="I8" s="724"/>
      <c r="J8" s="1191"/>
      <c r="K8" s="724"/>
      <c r="L8" s="725"/>
    </row>
    <row r="9" spans="1:12" ht="17" customHeight="1">
      <c r="A9" s="1784"/>
      <c r="B9" s="1783" t="s">
        <v>984</v>
      </c>
      <c r="C9" s="567"/>
      <c r="D9" s="565"/>
      <c r="E9" s="770"/>
      <c r="F9" s="771" t="s">
        <v>934</v>
      </c>
      <c r="G9" s="770"/>
      <c r="H9" s="566"/>
      <c r="I9" s="566"/>
      <c r="J9" s="770"/>
      <c r="K9" s="626"/>
      <c r="L9" s="567"/>
    </row>
    <row r="10" spans="1:12" ht="17" customHeight="1">
      <c r="A10" s="1784"/>
      <c r="B10" s="1783" t="s">
        <v>985</v>
      </c>
      <c r="C10" s="567"/>
      <c r="D10" s="1218" t="s">
        <v>466</v>
      </c>
      <c r="E10" s="770"/>
      <c r="F10" s="566" t="s">
        <v>986</v>
      </c>
      <c r="G10" s="770"/>
      <c r="H10" s="848"/>
      <c r="I10" s="566"/>
      <c r="J10" s="768" t="s">
        <v>1998</v>
      </c>
      <c r="K10" s="1378"/>
      <c r="L10" s="567"/>
    </row>
    <row r="11" spans="1:12" ht="17" customHeight="1">
      <c r="A11" s="1784"/>
      <c r="B11" s="1783" t="s">
        <v>987</v>
      </c>
      <c r="C11" s="567"/>
      <c r="D11" s="1218" t="s">
        <v>955</v>
      </c>
      <c r="E11" s="770"/>
      <c r="F11" s="566" t="s">
        <v>988</v>
      </c>
      <c r="G11" s="770"/>
      <c r="H11" s="848"/>
      <c r="I11" s="566"/>
      <c r="J11" s="768" t="s">
        <v>2012</v>
      </c>
      <c r="K11" s="1785">
        <v>0</v>
      </c>
      <c r="L11" s="567"/>
    </row>
    <row r="12" spans="1:12" ht="17" customHeight="1">
      <c r="A12" s="1784"/>
      <c r="B12" s="1783" t="s">
        <v>2545</v>
      </c>
      <c r="C12" s="567"/>
      <c r="D12" s="565"/>
      <c r="E12" s="770"/>
      <c r="F12" s="566" t="s">
        <v>2546</v>
      </c>
      <c r="G12" s="770"/>
      <c r="H12" s="848"/>
      <c r="I12" s="566"/>
      <c r="J12" s="770"/>
      <c r="K12" s="848"/>
      <c r="L12" s="567"/>
    </row>
    <row r="13" spans="1:12" ht="17" customHeight="1">
      <c r="A13" s="1784"/>
      <c r="B13" s="1783" t="s">
        <v>2547</v>
      </c>
      <c r="C13" s="567"/>
      <c r="D13" s="1218" t="s">
        <v>1195</v>
      </c>
      <c r="E13" s="770"/>
      <c r="F13" s="566" t="s">
        <v>2548</v>
      </c>
      <c r="G13" s="768" t="s">
        <v>1360</v>
      </c>
      <c r="H13" s="1785">
        <v>0</v>
      </c>
      <c r="I13" s="566"/>
      <c r="J13" s="770"/>
      <c r="K13" s="848"/>
      <c r="L13" s="567"/>
    </row>
    <row r="14" spans="1:12" ht="17" customHeight="1">
      <c r="A14" s="1784"/>
      <c r="B14" s="1783" t="s">
        <v>2549</v>
      </c>
      <c r="C14" s="567"/>
      <c r="D14" s="1218" t="s">
        <v>70</v>
      </c>
      <c r="E14" s="770"/>
      <c r="F14" s="566" t="s">
        <v>2550</v>
      </c>
      <c r="G14" s="768" t="s">
        <v>1380</v>
      </c>
      <c r="H14" s="1785">
        <v>0</v>
      </c>
      <c r="I14" s="566"/>
      <c r="J14" s="770"/>
      <c r="K14" s="848"/>
      <c r="L14" s="567"/>
    </row>
    <row r="15" spans="1:12" ht="17" customHeight="1">
      <c r="A15" s="1784"/>
      <c r="B15" s="1783" t="s">
        <v>2551</v>
      </c>
      <c r="C15" s="567"/>
      <c r="D15" s="1218" t="s">
        <v>71</v>
      </c>
      <c r="E15" s="770"/>
      <c r="F15" s="566" t="s">
        <v>2552</v>
      </c>
      <c r="G15" s="770"/>
      <c r="H15" s="848"/>
      <c r="I15" s="566"/>
      <c r="J15" s="768" t="s">
        <v>1405</v>
      </c>
      <c r="K15" s="769">
        <f>H13-H14</f>
        <v>0</v>
      </c>
      <c r="L15" s="567"/>
    </row>
    <row r="16" spans="1:12" ht="17" customHeight="1">
      <c r="A16" s="1784"/>
      <c r="B16" s="1783" t="s">
        <v>2553</v>
      </c>
      <c r="C16" s="567"/>
      <c r="D16" s="565"/>
      <c r="E16" s="770"/>
      <c r="F16" s="566" t="s">
        <v>2554</v>
      </c>
      <c r="G16" s="770"/>
      <c r="H16" s="848"/>
      <c r="I16" s="566"/>
      <c r="J16" s="770"/>
      <c r="K16" s="566"/>
      <c r="L16" s="567"/>
    </row>
    <row r="17" spans="1:12" ht="17" customHeight="1">
      <c r="A17" s="1784"/>
      <c r="B17" s="1783" t="s">
        <v>1885</v>
      </c>
      <c r="C17" s="567"/>
      <c r="D17" s="1218" t="s">
        <v>474</v>
      </c>
      <c r="E17" s="770"/>
      <c r="F17" s="566" t="s">
        <v>1886</v>
      </c>
      <c r="G17" s="768" t="s">
        <v>1408</v>
      </c>
      <c r="H17" s="1785">
        <v>0</v>
      </c>
      <c r="I17" s="566"/>
      <c r="J17" s="770"/>
      <c r="K17" s="848"/>
      <c r="L17" s="567"/>
    </row>
    <row r="18" spans="1:12" ht="17" customHeight="1">
      <c r="A18" s="1784"/>
      <c r="B18" s="1783" t="s">
        <v>1887</v>
      </c>
      <c r="C18" s="567"/>
      <c r="D18" s="1218" t="s">
        <v>477</v>
      </c>
      <c r="E18" s="770"/>
      <c r="F18" s="566" t="s">
        <v>1888</v>
      </c>
      <c r="G18" s="768" t="s">
        <v>2019</v>
      </c>
      <c r="H18" s="1378">
        <v>0</v>
      </c>
      <c r="I18" s="566"/>
      <c r="J18" s="770"/>
      <c r="K18" s="848"/>
      <c r="L18" s="567"/>
    </row>
    <row r="19" spans="1:12" ht="17" customHeight="1">
      <c r="A19" s="1784"/>
      <c r="B19" s="1783" t="s">
        <v>1889</v>
      </c>
      <c r="C19" s="567"/>
      <c r="D19" s="1218" t="s">
        <v>2204</v>
      </c>
      <c r="E19" s="770"/>
      <c r="F19" s="566" t="s">
        <v>1890</v>
      </c>
      <c r="G19" s="768" t="s">
        <v>1357</v>
      </c>
      <c r="H19" s="1377">
        <v>0</v>
      </c>
      <c r="I19" s="566"/>
      <c r="J19" s="770"/>
      <c r="K19" s="848"/>
      <c r="L19" s="567"/>
    </row>
    <row r="20" spans="1:12" ht="17" customHeight="1">
      <c r="A20" s="1784"/>
      <c r="B20" s="1783"/>
      <c r="C20" s="567"/>
      <c r="D20" s="1218" t="s">
        <v>335</v>
      </c>
      <c r="E20" s="770"/>
      <c r="F20" s="566" t="s">
        <v>1891</v>
      </c>
      <c r="G20" s="770"/>
      <c r="H20" s="848"/>
      <c r="I20" s="566"/>
      <c r="J20" s="768" t="s">
        <v>1378</v>
      </c>
      <c r="K20" s="724">
        <f>(+H17*(+H18/10000)*+H19)*100</f>
        <v>0</v>
      </c>
      <c r="L20" s="567"/>
    </row>
    <row r="21" spans="1:12" ht="17" customHeight="1">
      <c r="A21" s="1782" t="s">
        <v>2012</v>
      </c>
      <c r="B21" s="1783" t="s">
        <v>1892</v>
      </c>
      <c r="C21" s="567"/>
      <c r="D21" s="565"/>
      <c r="E21" s="770"/>
      <c r="F21" s="566" t="s">
        <v>1893</v>
      </c>
      <c r="G21" s="770"/>
      <c r="H21" s="848"/>
      <c r="I21" s="566"/>
      <c r="J21" s="770"/>
      <c r="K21" s="848"/>
      <c r="L21" s="567"/>
    </row>
    <row r="22" spans="1:12" ht="17" customHeight="1">
      <c r="A22" s="1784"/>
      <c r="B22" s="1783" t="s">
        <v>1894</v>
      </c>
      <c r="C22" s="567"/>
      <c r="D22" s="1218" t="s">
        <v>72</v>
      </c>
      <c r="E22" s="770"/>
      <c r="F22" s="566" t="s">
        <v>1895</v>
      </c>
      <c r="G22" s="768" t="s">
        <v>1395</v>
      </c>
      <c r="H22" s="1785">
        <v>0</v>
      </c>
      <c r="I22" s="566"/>
      <c r="J22" s="770"/>
      <c r="K22" s="848"/>
      <c r="L22" s="567"/>
    </row>
    <row r="23" spans="1:12" ht="17" customHeight="1">
      <c r="A23" s="1784"/>
      <c r="B23" s="1783"/>
      <c r="C23" s="567"/>
      <c r="D23" s="1218" t="s">
        <v>73</v>
      </c>
      <c r="E23" s="770"/>
      <c r="F23" s="566" t="s">
        <v>1896</v>
      </c>
      <c r="G23" s="768" t="s">
        <v>1406</v>
      </c>
      <c r="H23" s="1785">
        <v>0</v>
      </c>
      <c r="I23" s="566"/>
      <c r="J23" s="770"/>
      <c r="K23" s="848"/>
      <c r="L23" s="567"/>
    </row>
    <row r="24" spans="1:12" ht="17" customHeight="1">
      <c r="A24" s="1782" t="s">
        <v>1360</v>
      </c>
      <c r="B24" s="1783" t="s">
        <v>1897</v>
      </c>
      <c r="C24" s="567"/>
      <c r="D24" s="1218" t="s">
        <v>74</v>
      </c>
      <c r="E24" s="770"/>
      <c r="F24" s="566" t="s">
        <v>1898</v>
      </c>
      <c r="G24" s="770"/>
      <c r="H24" s="848"/>
      <c r="I24" s="566"/>
      <c r="J24" s="768" t="s">
        <v>1410</v>
      </c>
      <c r="K24" s="724">
        <f>H22-H23</f>
        <v>0</v>
      </c>
      <c r="L24" s="567"/>
    </row>
    <row r="25" spans="1:12" ht="17" customHeight="1">
      <c r="A25" s="1784"/>
      <c r="B25" s="1783" t="s">
        <v>1899</v>
      </c>
      <c r="C25" s="567"/>
      <c r="D25" s="1218" t="s">
        <v>75</v>
      </c>
      <c r="E25" s="770"/>
      <c r="F25" s="566" t="s">
        <v>1900</v>
      </c>
      <c r="G25" s="770"/>
      <c r="H25" s="848"/>
      <c r="I25" s="566"/>
      <c r="J25" s="768" t="s">
        <v>1627</v>
      </c>
      <c r="K25" s="724">
        <f>K10+K11+K15+K20+K24</f>
        <v>0</v>
      </c>
      <c r="L25" s="567"/>
    </row>
    <row r="26" spans="1:12" ht="17" customHeight="1">
      <c r="A26" s="1784"/>
      <c r="B26" s="1783" t="s">
        <v>1901</v>
      </c>
      <c r="C26" s="567"/>
      <c r="D26" s="1218" t="s">
        <v>76</v>
      </c>
      <c r="E26" s="770"/>
      <c r="F26" s="566" t="s">
        <v>1902</v>
      </c>
      <c r="G26" s="770"/>
      <c r="H26" s="848"/>
      <c r="I26" s="566"/>
      <c r="J26" s="768" t="s">
        <v>1903</v>
      </c>
      <c r="K26" s="1786">
        <f>IF(K25=0,0,+H22/+H17)</f>
        <v>0</v>
      </c>
      <c r="L26" s="567"/>
    </row>
    <row r="27" spans="1:12" ht="17" customHeight="1">
      <c r="A27" s="1784"/>
      <c r="B27" s="1783"/>
      <c r="C27" s="567"/>
      <c r="D27" s="1787" t="s">
        <v>77</v>
      </c>
      <c r="E27" s="1191"/>
      <c r="F27" s="724" t="s">
        <v>1904</v>
      </c>
      <c r="G27" s="1191"/>
      <c r="H27" s="1378"/>
      <c r="I27" s="724"/>
      <c r="J27" s="772" t="s">
        <v>1905</v>
      </c>
      <c r="K27" s="724">
        <f>K25*+K26</f>
        <v>0</v>
      </c>
      <c r="L27" s="725"/>
    </row>
    <row r="28" spans="1:12" ht="17" customHeight="1">
      <c r="A28" s="1782" t="s">
        <v>1380</v>
      </c>
      <c r="B28" s="1783" t="s">
        <v>1906</v>
      </c>
      <c r="C28" s="567"/>
      <c r="D28" s="1788" t="s">
        <v>716</v>
      </c>
      <c r="E28" s="770"/>
      <c r="F28" s="771" t="s">
        <v>1636</v>
      </c>
      <c r="G28" s="770"/>
      <c r="H28" s="848"/>
      <c r="I28" s="566"/>
      <c r="J28" s="770"/>
      <c r="K28" s="566"/>
      <c r="L28" s="567"/>
    </row>
    <row r="29" spans="1:12" ht="17" customHeight="1">
      <c r="A29" s="1784"/>
      <c r="B29" s="1783" t="s">
        <v>1907</v>
      </c>
      <c r="C29" s="567"/>
      <c r="D29" s="1218" t="s">
        <v>78</v>
      </c>
      <c r="E29" s="770"/>
      <c r="F29" s="566" t="s">
        <v>1908</v>
      </c>
      <c r="G29" s="770"/>
      <c r="H29" s="848"/>
      <c r="I29" s="566"/>
      <c r="J29" s="768" t="s">
        <v>1909</v>
      </c>
      <c r="K29" s="769">
        <v>0</v>
      </c>
      <c r="L29" s="567"/>
    </row>
    <row r="30" spans="1:12" ht="17" customHeight="1">
      <c r="A30" s="1784"/>
      <c r="B30" s="1783" t="s">
        <v>1910</v>
      </c>
      <c r="C30" s="567"/>
      <c r="D30" s="565"/>
      <c r="E30" s="770"/>
      <c r="F30" s="566" t="s">
        <v>1911</v>
      </c>
      <c r="G30" s="770"/>
      <c r="H30" s="848"/>
      <c r="I30" s="566"/>
      <c r="J30" s="770"/>
      <c r="K30" s="848"/>
      <c r="L30" s="567"/>
    </row>
    <row r="31" spans="1:12" ht="17" customHeight="1">
      <c r="A31" s="1784"/>
      <c r="B31" s="1783"/>
      <c r="C31" s="567"/>
      <c r="D31" s="1218" t="s">
        <v>79</v>
      </c>
      <c r="E31" s="770"/>
      <c r="F31" s="566" t="s">
        <v>1912</v>
      </c>
      <c r="G31" s="768" t="s">
        <v>1913</v>
      </c>
      <c r="H31" s="1377">
        <v>0</v>
      </c>
      <c r="I31" s="771" t="s">
        <v>2249</v>
      </c>
      <c r="J31" s="770"/>
      <c r="K31" s="848"/>
      <c r="L31" s="567"/>
    </row>
    <row r="32" spans="1:12" ht="17" customHeight="1">
      <c r="A32" s="1782" t="s">
        <v>1405</v>
      </c>
      <c r="B32" s="1783" t="s">
        <v>1914</v>
      </c>
      <c r="C32" s="567"/>
      <c r="D32" s="1787" t="s">
        <v>80</v>
      </c>
      <c r="E32" s="1191"/>
      <c r="F32" s="724" t="s">
        <v>1915</v>
      </c>
      <c r="G32" s="1191"/>
      <c r="H32" s="1378"/>
      <c r="I32" s="724"/>
      <c r="J32" s="772" t="s">
        <v>1916</v>
      </c>
      <c r="K32" s="724">
        <f>K29*(1-H31)</f>
        <v>0</v>
      </c>
      <c r="L32" s="725"/>
    </row>
    <row r="33" spans="1:12" ht="17" customHeight="1">
      <c r="A33" s="1784"/>
      <c r="B33" s="1783"/>
      <c r="C33" s="567"/>
      <c r="D33" s="565"/>
      <c r="E33" s="566"/>
      <c r="F33" s="566"/>
      <c r="G33" s="566"/>
      <c r="H33" s="566"/>
      <c r="I33" s="566"/>
      <c r="J33" s="566"/>
      <c r="K33" s="566" t="s">
        <v>716</v>
      </c>
      <c r="L33" s="567"/>
    </row>
    <row r="34" spans="1:12" ht="17" customHeight="1">
      <c r="A34" s="1782" t="s">
        <v>1408</v>
      </c>
      <c r="B34" s="1783" t="s">
        <v>1336</v>
      </c>
      <c r="C34" s="567"/>
      <c r="D34" s="565"/>
      <c r="E34" s="566"/>
      <c r="F34" s="566"/>
      <c r="G34" s="566"/>
      <c r="H34" s="566"/>
      <c r="I34" s="566"/>
      <c r="J34" s="566"/>
      <c r="K34" s="566"/>
      <c r="L34" s="567"/>
    </row>
    <row r="35" spans="1:12" ht="17" customHeight="1">
      <c r="A35" s="1784"/>
      <c r="B35" s="1783" t="s">
        <v>1337</v>
      </c>
      <c r="C35" s="567"/>
      <c r="D35" s="565"/>
      <c r="F35" s="1789" t="s">
        <v>1338</v>
      </c>
      <c r="G35" s="720"/>
      <c r="H35" s="720"/>
      <c r="I35" s="720"/>
      <c r="J35" s="720"/>
      <c r="K35" s="720"/>
      <c r="L35" s="567"/>
    </row>
    <row r="36" spans="1:12" ht="17" customHeight="1">
      <c r="A36" s="1784"/>
      <c r="B36" s="1783"/>
      <c r="C36" s="567"/>
      <c r="D36" s="565"/>
      <c r="E36" s="848"/>
      <c r="F36" s="1790"/>
      <c r="G36" s="1653"/>
      <c r="H36" s="1653"/>
      <c r="I36" s="1653"/>
      <c r="J36" s="1653"/>
      <c r="K36" s="1653"/>
      <c r="L36" s="567"/>
    </row>
    <row r="37" spans="1:12" ht="17" customHeight="1">
      <c r="A37" s="1782" t="s">
        <v>2019</v>
      </c>
      <c r="B37" s="1783" t="s">
        <v>1339</v>
      </c>
      <c r="C37" s="567"/>
      <c r="D37" s="565"/>
      <c r="E37" s="848"/>
      <c r="F37" s="1790"/>
      <c r="G37" s="848"/>
      <c r="H37" s="848"/>
      <c r="I37" s="848"/>
      <c r="J37" s="848"/>
      <c r="K37" s="848"/>
      <c r="L37" s="567"/>
    </row>
    <row r="38" spans="1:12" ht="17" customHeight="1">
      <c r="A38" s="1784"/>
      <c r="B38" s="1783" t="s">
        <v>1340</v>
      </c>
      <c r="C38" s="567"/>
      <c r="D38" s="565"/>
      <c r="E38" s="848"/>
      <c r="F38" s="848"/>
      <c r="G38" s="848"/>
      <c r="H38" s="848"/>
      <c r="I38" s="848"/>
      <c r="J38" s="848"/>
      <c r="K38" s="848"/>
      <c r="L38" s="567"/>
    </row>
    <row r="39" spans="1:12" ht="17" customHeight="1">
      <c r="A39" s="1784"/>
      <c r="B39" s="1783" t="s">
        <v>1341</v>
      </c>
      <c r="C39" s="567"/>
      <c r="D39" s="565"/>
      <c r="E39" s="566" t="s">
        <v>1342</v>
      </c>
      <c r="F39" s="566"/>
      <c r="G39" s="566"/>
      <c r="H39" s="566"/>
      <c r="I39" s="566"/>
      <c r="J39" s="566"/>
      <c r="K39" s="566"/>
      <c r="L39" s="567"/>
    </row>
    <row r="40" spans="1:12" ht="17" customHeight="1">
      <c r="A40" s="1784"/>
      <c r="B40" s="1783"/>
      <c r="C40" s="567"/>
      <c r="D40" s="565"/>
      <c r="E40" s="566"/>
      <c r="F40" s="566" t="s">
        <v>536</v>
      </c>
      <c r="G40" s="566"/>
      <c r="H40" s="566"/>
      <c r="I40" s="566"/>
      <c r="J40" s="566"/>
      <c r="K40" s="1202">
        <v>0</v>
      </c>
      <c r="L40" s="567"/>
    </row>
    <row r="41" spans="1:12" ht="17" customHeight="1">
      <c r="A41" s="1782" t="s">
        <v>1357</v>
      </c>
      <c r="B41" s="1783" t="s">
        <v>537</v>
      </c>
      <c r="C41" s="567"/>
      <c r="D41" s="565"/>
      <c r="E41" s="566"/>
      <c r="F41" s="566" t="s">
        <v>538</v>
      </c>
      <c r="G41" s="566"/>
      <c r="H41" s="566"/>
      <c r="I41" s="566"/>
      <c r="J41" s="566"/>
      <c r="K41" s="1202">
        <v>0</v>
      </c>
      <c r="L41" s="567"/>
    </row>
    <row r="42" spans="1:12" ht="17" customHeight="1">
      <c r="A42" s="1784"/>
      <c r="B42" s="1783" t="s">
        <v>539</v>
      </c>
      <c r="C42" s="567"/>
      <c r="D42" s="565"/>
      <c r="E42" s="566"/>
      <c r="F42" s="566" t="s">
        <v>540</v>
      </c>
      <c r="G42" s="566"/>
      <c r="H42" s="566"/>
      <c r="I42" s="566"/>
      <c r="J42" s="566"/>
      <c r="K42" s="1791">
        <v>0</v>
      </c>
      <c r="L42" s="567"/>
    </row>
    <row r="43" spans="1:12" ht="17" customHeight="1">
      <c r="A43" s="1784"/>
      <c r="B43" s="1783"/>
      <c r="C43" s="567"/>
      <c r="D43" s="565"/>
      <c r="E43" s="566"/>
      <c r="F43" s="566"/>
      <c r="G43" s="566"/>
      <c r="H43" s="566"/>
      <c r="I43" s="566"/>
      <c r="J43" s="566"/>
      <c r="K43" s="566"/>
      <c r="L43" s="567"/>
    </row>
    <row r="44" spans="1:12" ht="17" customHeight="1">
      <c r="A44" s="1782" t="s">
        <v>1378</v>
      </c>
      <c r="B44" s="1783" t="s">
        <v>541</v>
      </c>
      <c r="C44" s="567"/>
      <c r="D44" s="565"/>
      <c r="E44" s="1789" t="s">
        <v>542</v>
      </c>
      <c r="F44" s="1789"/>
      <c r="G44" s="1789"/>
      <c r="H44" s="1789"/>
      <c r="I44" s="1789"/>
      <c r="J44" s="1789"/>
      <c r="K44" s="1789"/>
      <c r="L44" s="567"/>
    </row>
    <row r="45" spans="1:12" ht="17" customHeight="1">
      <c r="A45" s="1784"/>
      <c r="B45" s="1783" t="s">
        <v>543</v>
      </c>
      <c r="C45" s="567"/>
      <c r="D45" s="565"/>
      <c r="E45" s="566" t="s">
        <v>544</v>
      </c>
      <c r="F45" s="566"/>
      <c r="G45" s="566"/>
      <c r="H45" s="566"/>
      <c r="I45" s="566"/>
      <c r="J45" s="566"/>
      <c r="K45" s="566"/>
      <c r="L45" s="567"/>
    </row>
    <row r="46" spans="1:12" ht="17" customHeight="1">
      <c r="A46" s="1784"/>
      <c r="B46" s="1783"/>
      <c r="C46" s="567"/>
      <c r="D46" s="565"/>
      <c r="E46" s="848"/>
      <c r="F46" s="579" t="s">
        <v>3022</v>
      </c>
      <c r="G46" s="848"/>
      <c r="H46" s="848"/>
      <c r="I46" s="848"/>
      <c r="J46" s="848"/>
      <c r="K46" s="848"/>
      <c r="L46" s="567"/>
    </row>
    <row r="47" spans="1:12" ht="17" customHeight="1">
      <c r="A47" s="1792"/>
      <c r="B47" s="1793" t="s">
        <v>3023</v>
      </c>
      <c r="C47" s="1186"/>
      <c r="D47" s="565"/>
      <c r="E47" s="848"/>
      <c r="F47" s="1790"/>
      <c r="G47" s="848"/>
      <c r="H47" s="848"/>
      <c r="I47" s="848"/>
      <c r="J47" s="848"/>
      <c r="K47" s="848"/>
      <c r="L47" s="567"/>
    </row>
    <row r="48" spans="1:12" ht="17" customHeight="1">
      <c r="A48" s="1784"/>
      <c r="B48" s="1783" t="s">
        <v>545</v>
      </c>
      <c r="C48" s="567"/>
      <c r="D48" s="565"/>
      <c r="E48" s="848"/>
      <c r="F48" s="1790"/>
      <c r="G48" s="1653"/>
      <c r="H48" s="1653"/>
      <c r="I48" s="1653"/>
      <c r="J48" s="1653"/>
      <c r="K48" s="1653"/>
      <c r="L48" s="567"/>
    </row>
    <row r="49" spans="1:12" ht="17" customHeight="1">
      <c r="A49" s="1784"/>
      <c r="B49" s="1783" t="s">
        <v>547</v>
      </c>
      <c r="C49" s="567"/>
      <c r="D49" s="565"/>
      <c r="F49" s="1790"/>
      <c r="G49" s="720"/>
      <c r="H49" s="720"/>
      <c r="I49" s="720"/>
      <c r="J49" s="720"/>
      <c r="K49" s="720"/>
      <c r="L49" s="567"/>
    </row>
    <row r="50" spans="1:12" ht="17" customHeight="1">
      <c r="A50" s="1784"/>
      <c r="B50" s="1783" t="s">
        <v>1802</v>
      </c>
      <c r="C50" s="567"/>
      <c r="D50" s="565"/>
      <c r="E50" s="1789" t="s">
        <v>546</v>
      </c>
      <c r="F50" s="566"/>
      <c r="G50" s="720"/>
      <c r="H50" s="720"/>
      <c r="I50" s="720"/>
      <c r="J50" s="720"/>
      <c r="K50" s="720"/>
      <c r="L50" s="567"/>
    </row>
    <row r="51" spans="1:12" ht="17" customHeight="1">
      <c r="A51" s="1784"/>
      <c r="C51" s="567"/>
      <c r="D51" s="565"/>
      <c r="E51" s="1789" t="s">
        <v>1801</v>
      </c>
      <c r="F51" s="566"/>
      <c r="G51" s="720"/>
      <c r="H51" s="720"/>
      <c r="I51" s="720"/>
      <c r="J51" s="720"/>
      <c r="K51" s="720"/>
      <c r="L51" s="567"/>
    </row>
    <row r="52" spans="1:12" ht="17" customHeight="1">
      <c r="A52" s="1784"/>
      <c r="B52" s="1790" t="s">
        <v>3362</v>
      </c>
      <c r="C52" s="567"/>
      <c r="D52" s="565"/>
      <c r="E52" s="1789" t="s">
        <v>1803</v>
      </c>
      <c r="F52" s="848"/>
      <c r="G52" s="848"/>
      <c r="H52" s="848"/>
      <c r="I52" s="848"/>
      <c r="J52" s="848"/>
      <c r="K52" s="848"/>
      <c r="L52" s="567"/>
    </row>
    <row r="53" spans="1:12" ht="17" customHeight="1">
      <c r="A53" s="565"/>
      <c r="B53" s="1790" t="s">
        <v>3024</v>
      </c>
      <c r="C53" s="567"/>
      <c r="D53" s="565"/>
      <c r="E53" s="848"/>
      <c r="F53" s="848"/>
      <c r="G53" s="848"/>
      <c r="H53" s="848"/>
      <c r="I53" s="848"/>
      <c r="J53" s="848"/>
      <c r="K53" s="848"/>
      <c r="L53" s="567"/>
    </row>
    <row r="54" spans="1:12" ht="17" customHeight="1">
      <c r="A54" s="565"/>
      <c r="B54" s="1790" t="s">
        <v>3360</v>
      </c>
      <c r="C54" s="567"/>
      <c r="D54" s="565"/>
      <c r="E54" s="848"/>
      <c r="F54" s="848"/>
      <c r="G54" s="848"/>
      <c r="H54" s="848"/>
      <c r="I54" s="848"/>
      <c r="J54" s="848"/>
      <c r="K54" s="848"/>
      <c r="L54" s="567"/>
    </row>
    <row r="55" spans="1:12" ht="17" customHeight="1">
      <c r="A55" s="565"/>
      <c r="C55" s="567"/>
      <c r="D55" s="565"/>
      <c r="E55" s="1789" t="s">
        <v>1804</v>
      </c>
      <c r="F55" s="720"/>
      <c r="G55" s="720"/>
      <c r="H55" s="720"/>
      <c r="I55" s="720"/>
      <c r="J55" s="720"/>
      <c r="K55" s="720"/>
      <c r="L55" s="567"/>
    </row>
    <row r="56" spans="1:12" ht="17" customHeight="1">
      <c r="A56" s="565"/>
      <c r="B56" s="1783" t="s">
        <v>3025</v>
      </c>
      <c r="C56" s="567"/>
      <c r="D56" s="565"/>
      <c r="E56" s="566"/>
      <c r="F56" s="566" t="s">
        <v>1805</v>
      </c>
      <c r="G56" s="566"/>
      <c r="H56" s="566"/>
      <c r="I56" s="566"/>
      <c r="J56" s="566"/>
      <c r="K56" s="1378"/>
      <c r="L56" s="567"/>
    </row>
    <row r="57" spans="1:12" ht="17" customHeight="1">
      <c r="A57" s="565"/>
      <c r="B57" s="1783" t="s">
        <v>3026</v>
      </c>
      <c r="C57" s="567"/>
      <c r="D57" s="565"/>
      <c r="E57" s="566"/>
      <c r="F57" s="566" t="s">
        <v>1806</v>
      </c>
      <c r="G57" s="566"/>
      <c r="H57" s="566"/>
      <c r="I57" s="566"/>
      <c r="J57" s="566"/>
      <c r="K57" s="1378"/>
      <c r="L57" s="567"/>
    </row>
    <row r="58" spans="1:12" ht="17" customHeight="1">
      <c r="A58" s="565"/>
      <c r="B58" s="1783" t="s">
        <v>3361</v>
      </c>
      <c r="C58" s="567"/>
      <c r="D58" s="565"/>
      <c r="E58" s="566"/>
      <c r="F58" s="566" t="s">
        <v>1807</v>
      </c>
      <c r="G58" s="566"/>
      <c r="H58" s="566"/>
      <c r="I58" s="566"/>
      <c r="J58" s="566"/>
      <c r="K58" s="1378"/>
      <c r="L58" s="567"/>
    </row>
    <row r="59" spans="1:12" ht="17" customHeight="1">
      <c r="A59" s="565"/>
      <c r="C59" s="567"/>
      <c r="D59" s="565"/>
      <c r="E59" s="566"/>
      <c r="F59" s="566"/>
      <c r="G59" s="566"/>
      <c r="H59" s="566"/>
      <c r="I59" s="566"/>
      <c r="J59" s="566"/>
      <c r="K59" s="566"/>
      <c r="L59" s="567"/>
    </row>
    <row r="60" spans="1:12" ht="17" customHeight="1">
      <c r="A60" s="565"/>
      <c r="B60" s="1790" t="s">
        <v>3027</v>
      </c>
      <c r="C60" s="567"/>
      <c r="D60" s="565"/>
      <c r="E60" s="566"/>
      <c r="F60" s="848"/>
      <c r="G60" s="848"/>
      <c r="H60" s="848"/>
      <c r="I60" s="848"/>
      <c r="J60" s="848"/>
      <c r="K60" s="848"/>
      <c r="L60" s="567"/>
    </row>
    <row r="61" spans="1:12" ht="17" customHeight="1">
      <c r="A61" s="565"/>
      <c r="B61" s="1790" t="s">
        <v>3024</v>
      </c>
      <c r="C61" s="567"/>
      <c r="D61" s="565"/>
      <c r="E61" s="566"/>
      <c r="F61" s="848"/>
      <c r="G61" s="848"/>
      <c r="H61" s="848"/>
      <c r="I61" s="848"/>
      <c r="J61" s="848"/>
      <c r="K61" s="848"/>
      <c r="L61" s="567"/>
    </row>
    <row r="62" spans="1:12" ht="17" customHeight="1">
      <c r="A62" s="565"/>
      <c r="B62" s="1790" t="s">
        <v>3363</v>
      </c>
      <c r="C62" s="567"/>
      <c r="D62" s="565"/>
      <c r="E62" s="566"/>
      <c r="F62" s="848"/>
      <c r="G62" s="848"/>
      <c r="H62" s="848"/>
      <c r="I62" s="848"/>
      <c r="J62" s="848"/>
      <c r="K62" s="848"/>
      <c r="L62" s="567"/>
    </row>
    <row r="63" spans="1:12" ht="17" customHeight="1">
      <c r="A63" s="565"/>
      <c r="B63" s="1790" t="s">
        <v>3364</v>
      </c>
      <c r="C63" s="567"/>
      <c r="D63" s="565"/>
      <c r="E63" s="566"/>
      <c r="F63" s="848"/>
      <c r="G63" s="848"/>
      <c r="H63" s="848"/>
      <c r="I63" s="848"/>
      <c r="J63" s="848"/>
      <c r="K63" s="848"/>
      <c r="L63" s="567"/>
    </row>
    <row r="64" spans="1:12" ht="17" customHeight="1">
      <c r="A64" s="565"/>
      <c r="C64" s="567"/>
      <c r="D64" s="565"/>
      <c r="E64" s="566"/>
      <c r="F64" s="848"/>
      <c r="G64" s="848"/>
      <c r="H64" s="848"/>
      <c r="I64" s="848"/>
      <c r="J64" s="848"/>
      <c r="K64" s="848"/>
      <c r="L64" s="567"/>
    </row>
    <row r="65" spans="1:12" ht="17" customHeight="1" thickBot="1">
      <c r="A65" s="1485"/>
      <c r="B65" s="1195" t="s">
        <v>3359</v>
      </c>
      <c r="C65" s="1486"/>
      <c r="D65" s="1485"/>
      <c r="E65" s="1195"/>
      <c r="F65" s="1728"/>
      <c r="G65" s="1728"/>
      <c r="H65" s="1728"/>
      <c r="I65" s="1728"/>
      <c r="J65" s="1728"/>
      <c r="K65" s="1728"/>
      <c r="L65" s="1486"/>
    </row>
    <row r="66" spans="1:12" ht="17" customHeight="1">
      <c r="A66" s="566"/>
      <c r="B66" s="566"/>
      <c r="C66" s="1196" t="s">
        <v>457</v>
      </c>
      <c r="D66" s="566"/>
      <c r="E66" s="566"/>
      <c r="F66" s="566"/>
      <c r="G66" s="566"/>
      <c r="H66" s="566"/>
      <c r="I66" s="566"/>
      <c r="J66" s="566"/>
      <c r="K66" s="1196" t="s">
        <v>457</v>
      </c>
      <c r="L66" s="566"/>
    </row>
    <row r="67" spans="1:12" ht="17" customHeight="1">
      <c r="A67" s="1197"/>
      <c r="B67" s="1197">
        <v>83</v>
      </c>
      <c r="C67" s="1197"/>
      <c r="D67" s="1197">
        <v>84</v>
      </c>
      <c r="E67" s="1197"/>
      <c r="F67" s="1197"/>
      <c r="G67" s="1197"/>
      <c r="H67" s="1197"/>
      <c r="I67" s="1197"/>
      <c r="J67" s="1197"/>
      <c r="K67" s="1197"/>
      <c r="L67" s="1197"/>
    </row>
    <row r="68" spans="1:12" ht="16" thickBot="1">
      <c r="A68" s="756" t="str">
        <f>+CONAMEDATE4</f>
        <v>Annual Report of VERIZON NEW YORK INC.                                                                      For the period ending DECEMBER 31, 2021</v>
      </c>
      <c r="B68" s="566"/>
      <c r="C68" s="566"/>
      <c r="D68" s="566"/>
      <c r="E68" s="566"/>
      <c r="F68" s="579"/>
      <c r="G68" s="566"/>
      <c r="H68" s="566"/>
      <c r="I68" s="566"/>
      <c r="J68" s="566"/>
      <c r="K68" s="566"/>
      <c r="L68" s="566"/>
    </row>
    <row r="69" spans="1:12" ht="18">
      <c r="A69" s="1778"/>
      <c r="B69" s="1779"/>
      <c r="C69" s="728"/>
      <c r="D69" s="566"/>
      <c r="E69" s="566"/>
      <c r="G69" s="566"/>
      <c r="H69" s="566"/>
      <c r="I69" s="566"/>
      <c r="J69" s="566"/>
      <c r="K69" s="566"/>
      <c r="L69" s="566"/>
    </row>
    <row r="70" spans="1:12">
      <c r="A70" s="958" t="s">
        <v>126</v>
      </c>
      <c r="B70" s="1197"/>
      <c r="C70" s="1767"/>
      <c r="D70" s="566"/>
      <c r="E70" s="566"/>
      <c r="F70" s="566"/>
      <c r="G70" s="566"/>
      <c r="H70" s="566"/>
      <c r="I70" s="566"/>
      <c r="J70" s="566"/>
      <c r="K70" s="566"/>
      <c r="L70" s="566"/>
    </row>
    <row r="71" spans="1:12">
      <c r="A71" s="565"/>
      <c r="B71" s="566"/>
      <c r="C71" s="567"/>
      <c r="D71" s="566"/>
      <c r="E71" s="566"/>
      <c r="F71" s="566"/>
      <c r="G71" s="566"/>
      <c r="H71" s="566"/>
      <c r="I71" s="566"/>
      <c r="J71" s="566"/>
      <c r="K71" s="566"/>
      <c r="L71" s="566"/>
    </row>
    <row r="72" spans="1:12">
      <c r="A72" s="565"/>
      <c r="B72" s="720"/>
      <c r="C72" s="567"/>
      <c r="D72" s="566"/>
      <c r="E72" s="566"/>
      <c r="F72" s="566"/>
      <c r="G72" s="566"/>
      <c r="H72" s="566"/>
      <c r="I72" s="566"/>
      <c r="J72" s="566"/>
      <c r="K72" s="566"/>
      <c r="L72" s="566"/>
    </row>
    <row r="73" spans="1:12">
      <c r="A73" s="565"/>
      <c r="B73" s="720"/>
      <c r="C73" s="567"/>
      <c r="D73" s="566"/>
      <c r="E73" s="566"/>
      <c r="F73" s="566"/>
      <c r="G73" s="566"/>
      <c r="H73" s="566"/>
      <c r="I73" s="566"/>
      <c r="J73" s="566"/>
      <c r="K73" s="566"/>
      <c r="L73" s="566"/>
    </row>
    <row r="74" spans="1:12" ht="16.5">
      <c r="A74" s="565"/>
      <c r="B74" s="1783"/>
      <c r="C74" s="567"/>
      <c r="D74" s="566"/>
      <c r="E74" s="566"/>
      <c r="F74" s="566"/>
      <c r="G74" s="566"/>
      <c r="H74" s="566"/>
      <c r="I74" s="566"/>
      <c r="J74" s="566"/>
      <c r="K74" s="566"/>
      <c r="L74" s="566"/>
    </row>
    <row r="75" spans="1:12" ht="16.5">
      <c r="A75" s="1182"/>
      <c r="B75" s="1793" t="s">
        <v>3028</v>
      </c>
      <c r="C75" s="1186"/>
      <c r="D75" s="566"/>
      <c r="E75" s="566"/>
      <c r="F75" s="566"/>
      <c r="G75" s="566"/>
      <c r="H75" s="566"/>
      <c r="I75" s="566"/>
      <c r="J75" s="566"/>
      <c r="K75" s="566"/>
      <c r="L75" s="566"/>
    </row>
    <row r="76" spans="1:12">
      <c r="A76" s="565"/>
      <c r="B76" s="566" t="s">
        <v>3029</v>
      </c>
      <c r="C76" s="567"/>
      <c r="D76" s="566"/>
      <c r="E76" s="566"/>
      <c r="F76" s="566"/>
      <c r="G76" s="566"/>
      <c r="H76" s="566"/>
      <c r="I76" s="566"/>
      <c r="J76" s="566"/>
      <c r="K76" s="566"/>
      <c r="L76" s="566"/>
    </row>
    <row r="77" spans="1:12">
      <c r="A77" s="565"/>
      <c r="B77" s="566" t="s">
        <v>3030</v>
      </c>
      <c r="C77" s="567"/>
      <c r="D77" s="566"/>
      <c r="E77" s="566"/>
      <c r="F77" s="566"/>
      <c r="G77" s="566"/>
      <c r="H77" s="566"/>
      <c r="I77" s="566"/>
      <c r="J77" s="566"/>
      <c r="K77" s="566"/>
      <c r="L77" s="566"/>
    </row>
    <row r="78" spans="1:12">
      <c r="A78" s="565"/>
      <c r="B78" s="566" t="s">
        <v>3031</v>
      </c>
      <c r="C78" s="567"/>
      <c r="D78" s="566"/>
      <c r="E78" s="566"/>
      <c r="F78" s="566"/>
      <c r="G78" s="566"/>
      <c r="H78" s="566"/>
      <c r="I78" s="566"/>
      <c r="J78" s="566"/>
      <c r="K78" s="566"/>
      <c r="L78" s="566"/>
    </row>
    <row r="79" spans="1:12">
      <c r="A79" s="565"/>
      <c r="B79" s="1794" t="s">
        <v>3032</v>
      </c>
      <c r="C79" s="567"/>
      <c r="D79" s="566"/>
      <c r="E79" s="566"/>
      <c r="F79" s="566"/>
      <c r="G79" s="566"/>
      <c r="H79" s="566"/>
      <c r="I79" s="566"/>
      <c r="J79" s="566"/>
      <c r="K79" s="566"/>
      <c r="L79" s="566"/>
    </row>
    <row r="80" spans="1:12">
      <c r="A80" s="565"/>
      <c r="B80" s="579" t="s">
        <v>3033</v>
      </c>
      <c r="C80" s="567"/>
      <c r="D80" s="566"/>
      <c r="E80" s="566"/>
      <c r="F80" s="566"/>
      <c r="G80" s="566"/>
      <c r="H80" s="566"/>
      <c r="I80" s="566"/>
      <c r="J80" s="566"/>
      <c r="K80" s="566"/>
      <c r="L80" s="566"/>
    </row>
    <row r="81" spans="1:12">
      <c r="A81" s="565"/>
      <c r="C81" s="567"/>
      <c r="D81" s="566"/>
      <c r="E81" s="566"/>
      <c r="F81" s="566"/>
      <c r="G81" s="566"/>
      <c r="H81" s="566"/>
      <c r="I81" s="566"/>
      <c r="J81" s="566"/>
      <c r="K81" s="566"/>
      <c r="L81" s="566"/>
    </row>
    <row r="82" spans="1:12">
      <c r="A82" s="565"/>
      <c r="B82" s="566" t="s">
        <v>3034</v>
      </c>
      <c r="C82" s="567"/>
      <c r="D82" s="566"/>
      <c r="E82" s="566"/>
      <c r="F82" s="566"/>
      <c r="G82" s="566"/>
      <c r="H82" s="566"/>
      <c r="I82" s="566"/>
      <c r="J82" s="566"/>
      <c r="K82" s="566"/>
      <c r="L82" s="566"/>
    </row>
    <row r="83" spans="1:12">
      <c r="A83" s="565"/>
      <c r="B83" s="579" t="s">
        <v>3035</v>
      </c>
      <c r="C83" s="567"/>
      <c r="D83" s="566"/>
      <c r="E83" s="566"/>
      <c r="F83" s="566"/>
      <c r="G83" s="566"/>
      <c r="H83" s="566"/>
      <c r="I83" s="566"/>
      <c r="J83" s="566"/>
      <c r="K83" s="566"/>
      <c r="L83" s="566"/>
    </row>
    <row r="84" spans="1:12">
      <c r="A84" s="565"/>
      <c r="B84" s="579" t="s">
        <v>3036</v>
      </c>
      <c r="C84" s="567"/>
      <c r="D84" s="566"/>
      <c r="E84" s="566"/>
      <c r="F84" s="566"/>
      <c r="G84" s="566"/>
      <c r="H84" s="566"/>
      <c r="I84" s="566"/>
      <c r="J84" s="566"/>
      <c r="K84" s="566"/>
      <c r="L84" s="566"/>
    </row>
    <row r="85" spans="1:12">
      <c r="A85" s="565"/>
      <c r="B85" s="579" t="s">
        <v>3037</v>
      </c>
      <c r="C85" s="567"/>
      <c r="D85" s="566"/>
      <c r="E85" s="566"/>
      <c r="F85" s="566"/>
      <c r="G85" s="566"/>
      <c r="H85" s="566"/>
      <c r="I85" s="566"/>
      <c r="J85" s="566"/>
      <c r="K85" s="566"/>
      <c r="L85" s="566"/>
    </row>
    <row r="86" spans="1:12">
      <c r="A86" s="565"/>
      <c r="C86" s="567"/>
      <c r="D86" s="566"/>
      <c r="E86" s="566"/>
      <c r="F86" s="566"/>
      <c r="G86" s="566"/>
      <c r="H86" s="566"/>
      <c r="I86" s="566"/>
      <c r="J86" s="566"/>
      <c r="K86" s="566"/>
      <c r="L86" s="566"/>
    </row>
    <row r="87" spans="1:12">
      <c r="A87" s="565"/>
      <c r="B87" s="1795" t="s">
        <v>3038</v>
      </c>
      <c r="C87" s="567"/>
      <c r="D87" s="566"/>
      <c r="E87" s="566"/>
      <c r="F87" s="566"/>
      <c r="G87" s="566"/>
      <c r="H87" s="566"/>
      <c r="I87" s="566"/>
      <c r="J87" s="566"/>
      <c r="K87" s="566"/>
      <c r="L87" s="566"/>
    </row>
    <row r="88" spans="1:12">
      <c r="A88" s="565"/>
      <c r="B88" s="1795" t="s">
        <v>3039</v>
      </c>
      <c r="C88" s="567"/>
      <c r="D88" s="566"/>
      <c r="E88" s="566"/>
      <c r="F88" s="566"/>
      <c r="G88" s="566"/>
      <c r="H88" s="566"/>
      <c r="I88" s="566"/>
      <c r="J88" s="566"/>
      <c r="K88" s="566"/>
      <c r="L88" s="566"/>
    </row>
    <row r="89" spans="1:12">
      <c r="A89" s="565"/>
      <c r="B89" s="1795" t="s">
        <v>3040</v>
      </c>
      <c r="C89" s="567"/>
      <c r="D89" s="566"/>
      <c r="E89" s="566"/>
      <c r="F89" s="566"/>
      <c r="G89" s="566"/>
      <c r="H89" s="566"/>
      <c r="I89" s="566"/>
      <c r="J89" s="566"/>
      <c r="K89" s="566"/>
      <c r="L89" s="566"/>
    </row>
    <row r="90" spans="1:12">
      <c r="A90" s="565"/>
      <c r="B90" s="1795" t="s">
        <v>3041</v>
      </c>
      <c r="C90" s="567"/>
      <c r="D90" s="566"/>
      <c r="E90" s="566"/>
      <c r="F90" s="566"/>
      <c r="G90" s="566"/>
      <c r="H90" s="566"/>
      <c r="I90" s="566"/>
      <c r="J90" s="566"/>
      <c r="K90" s="566"/>
      <c r="L90" s="566"/>
    </row>
    <row r="91" spans="1:12">
      <c r="A91" s="565"/>
      <c r="B91" s="1795" t="s">
        <v>3042</v>
      </c>
      <c r="C91" s="567"/>
      <c r="D91" s="566"/>
      <c r="E91" s="566"/>
      <c r="F91" s="566"/>
      <c r="G91" s="566"/>
      <c r="H91" s="566"/>
      <c r="I91" s="566"/>
      <c r="J91" s="566"/>
      <c r="K91" s="566"/>
      <c r="L91" s="566"/>
    </row>
    <row r="92" spans="1:12">
      <c r="A92" s="565"/>
      <c r="B92" s="720"/>
      <c r="C92" s="567"/>
      <c r="D92" s="566"/>
      <c r="E92" s="566"/>
      <c r="F92" s="566"/>
      <c r="G92" s="566"/>
      <c r="H92" s="566"/>
      <c r="I92" s="566"/>
      <c r="J92" s="566"/>
      <c r="K92" s="566"/>
      <c r="L92" s="566"/>
    </row>
    <row r="93" spans="1:12">
      <c r="A93" s="565"/>
      <c r="B93" s="1795" t="s">
        <v>3043</v>
      </c>
      <c r="C93" s="567"/>
      <c r="D93" s="566"/>
      <c r="E93" s="566"/>
      <c r="F93" s="566"/>
      <c r="G93" s="566"/>
      <c r="H93" s="566"/>
      <c r="I93" s="566"/>
      <c r="J93" s="566"/>
      <c r="K93" s="566"/>
      <c r="L93" s="566"/>
    </row>
    <row r="94" spans="1:12">
      <c r="A94" s="565"/>
      <c r="B94" s="1795" t="s">
        <v>3044</v>
      </c>
      <c r="C94" s="567"/>
      <c r="D94" s="566"/>
      <c r="E94" s="566"/>
      <c r="F94" s="566"/>
      <c r="G94" s="566"/>
      <c r="H94" s="566"/>
      <c r="I94" s="566"/>
      <c r="J94" s="566"/>
      <c r="K94" s="566"/>
      <c r="L94" s="566"/>
    </row>
    <row r="95" spans="1:12">
      <c r="A95" s="565"/>
      <c r="B95" s="1795" t="s">
        <v>3045</v>
      </c>
      <c r="C95" s="567"/>
      <c r="D95" s="566"/>
      <c r="E95" s="566"/>
      <c r="F95" s="566"/>
      <c r="G95" s="566"/>
      <c r="H95" s="566"/>
      <c r="I95" s="566"/>
      <c r="J95" s="566"/>
      <c r="K95" s="566"/>
      <c r="L95" s="566"/>
    </row>
    <row r="96" spans="1:12">
      <c r="A96" s="565"/>
      <c r="B96" s="1795" t="s">
        <v>3041</v>
      </c>
      <c r="C96" s="567"/>
      <c r="D96" s="566"/>
      <c r="E96" s="566"/>
      <c r="F96" s="566"/>
      <c r="G96" s="566"/>
      <c r="H96" s="566"/>
      <c r="I96" s="566"/>
      <c r="J96" s="566"/>
      <c r="K96" s="566"/>
      <c r="L96" s="566"/>
    </row>
    <row r="97" spans="1:12">
      <c r="A97" s="565"/>
      <c r="B97" s="1795" t="s">
        <v>3042</v>
      </c>
      <c r="C97" s="567"/>
      <c r="D97" s="566"/>
      <c r="E97" s="566"/>
      <c r="F97" s="566"/>
      <c r="G97" s="566"/>
      <c r="H97" s="566"/>
      <c r="I97" s="566"/>
      <c r="J97" s="566"/>
      <c r="K97" s="566"/>
      <c r="L97" s="566"/>
    </row>
    <row r="98" spans="1:12">
      <c r="A98" s="565"/>
      <c r="B98" s="1796"/>
      <c r="C98" s="567"/>
      <c r="D98" s="566"/>
      <c r="E98" s="566"/>
      <c r="F98" s="566"/>
      <c r="G98" s="566"/>
      <c r="H98" s="566"/>
      <c r="I98" s="566"/>
      <c r="J98" s="566"/>
      <c r="K98" s="566"/>
      <c r="L98" s="566"/>
    </row>
    <row r="99" spans="1:12">
      <c r="A99" s="565"/>
      <c r="B99" s="566" t="s">
        <v>3046</v>
      </c>
      <c r="C99" s="567"/>
      <c r="D99" s="566"/>
      <c r="E99" s="566"/>
      <c r="F99" s="566"/>
      <c r="G99" s="566"/>
      <c r="H99" s="566"/>
      <c r="I99" s="566"/>
      <c r="J99" s="566"/>
      <c r="K99" s="566"/>
      <c r="L99" s="566"/>
    </row>
    <row r="100" spans="1:12">
      <c r="A100" s="565"/>
      <c r="B100" s="1181" t="s">
        <v>3047</v>
      </c>
      <c r="C100" s="567"/>
      <c r="D100" s="566"/>
      <c r="E100" s="566"/>
      <c r="F100" s="566"/>
      <c r="G100" s="566"/>
      <c r="H100" s="566"/>
      <c r="I100" s="566"/>
      <c r="J100" s="566"/>
      <c r="K100" s="566"/>
      <c r="L100" s="566"/>
    </row>
    <row r="101" spans="1:12">
      <c r="A101" s="565"/>
      <c r="B101" s="1181" t="s">
        <v>3048</v>
      </c>
      <c r="C101" s="567"/>
      <c r="D101" s="566"/>
      <c r="E101" s="566"/>
      <c r="F101" s="566"/>
      <c r="G101" s="566"/>
      <c r="H101" s="566"/>
      <c r="I101" s="566"/>
      <c r="J101" s="566"/>
      <c r="K101" s="566"/>
      <c r="L101" s="566"/>
    </row>
    <row r="102" spans="1:12">
      <c r="A102" s="565"/>
      <c r="B102" s="1181" t="s">
        <v>3049</v>
      </c>
      <c r="C102" s="567"/>
      <c r="D102" s="566"/>
      <c r="E102" s="566"/>
      <c r="F102" s="566"/>
      <c r="G102" s="566"/>
      <c r="H102" s="566"/>
      <c r="I102" s="566"/>
      <c r="J102" s="566"/>
      <c r="K102" s="566"/>
      <c r="L102" s="566"/>
    </row>
    <row r="103" spans="1:12">
      <c r="A103" s="565"/>
      <c r="B103" s="566" t="s">
        <v>3050</v>
      </c>
      <c r="C103" s="567"/>
      <c r="D103" s="566"/>
      <c r="E103" s="566"/>
      <c r="F103" s="566"/>
      <c r="G103" s="566"/>
      <c r="H103" s="566"/>
      <c r="I103" s="566"/>
      <c r="J103" s="566"/>
      <c r="K103" s="566"/>
      <c r="L103" s="566"/>
    </row>
    <row r="104" spans="1:12">
      <c r="A104" s="565"/>
      <c r="B104" s="720"/>
      <c r="C104" s="567"/>
      <c r="D104" s="566"/>
      <c r="E104" s="566"/>
      <c r="F104" s="566"/>
      <c r="G104" s="566"/>
      <c r="H104" s="566"/>
      <c r="I104" s="566"/>
      <c r="J104" s="566"/>
      <c r="K104" s="566"/>
      <c r="L104" s="566"/>
    </row>
    <row r="105" spans="1:12">
      <c r="A105" s="565"/>
      <c r="B105" s="566" t="s">
        <v>3051</v>
      </c>
      <c r="C105" s="567"/>
      <c r="D105" s="566"/>
      <c r="E105" s="566"/>
      <c r="F105" s="566"/>
      <c r="G105" s="566"/>
      <c r="H105" s="566"/>
      <c r="I105" s="566"/>
      <c r="J105" s="566"/>
      <c r="K105" s="566"/>
      <c r="L105" s="566"/>
    </row>
    <row r="106" spans="1:12">
      <c r="A106" s="565"/>
      <c r="B106" s="1181" t="s">
        <v>3052</v>
      </c>
      <c r="C106" s="567"/>
      <c r="D106" s="566"/>
      <c r="E106" s="566"/>
      <c r="F106" s="566"/>
      <c r="G106" s="566"/>
      <c r="H106" s="566"/>
      <c r="I106" s="566"/>
      <c r="J106" s="566"/>
      <c r="K106" s="566"/>
      <c r="L106" s="566"/>
    </row>
    <row r="107" spans="1:12">
      <c r="A107" s="565"/>
      <c r="B107" s="1181" t="s">
        <v>3053</v>
      </c>
      <c r="C107" s="567"/>
      <c r="D107" s="566"/>
      <c r="E107" s="566"/>
      <c r="F107" s="566"/>
      <c r="G107" s="566"/>
      <c r="H107" s="566"/>
      <c r="I107" s="566"/>
      <c r="J107" s="566"/>
      <c r="K107" s="566"/>
      <c r="L107" s="566"/>
    </row>
    <row r="108" spans="1:12">
      <c r="A108" s="565"/>
      <c r="B108" s="1181" t="s">
        <v>3054</v>
      </c>
      <c r="C108" s="567"/>
      <c r="D108" s="566"/>
      <c r="E108" s="566"/>
      <c r="F108" s="566"/>
      <c r="G108" s="566"/>
      <c r="H108" s="566"/>
      <c r="I108" s="566"/>
      <c r="J108" s="566"/>
      <c r="K108" s="566"/>
      <c r="L108" s="566"/>
    </row>
    <row r="109" spans="1:12">
      <c r="A109" s="565"/>
      <c r="B109" s="566" t="s">
        <v>3055</v>
      </c>
      <c r="C109" s="567"/>
      <c r="D109" s="566"/>
      <c r="E109" s="566"/>
      <c r="F109" s="566"/>
      <c r="G109" s="566"/>
      <c r="H109" s="566"/>
      <c r="I109" s="566"/>
      <c r="J109" s="566"/>
      <c r="K109" s="566"/>
      <c r="L109" s="566"/>
    </row>
    <row r="110" spans="1:12">
      <c r="A110" s="565"/>
      <c r="B110" s="720"/>
      <c r="C110" s="567"/>
      <c r="D110" s="566"/>
      <c r="E110" s="566"/>
      <c r="F110" s="566"/>
      <c r="G110" s="566"/>
      <c r="H110" s="566"/>
      <c r="I110" s="566"/>
      <c r="J110" s="566"/>
      <c r="K110" s="566"/>
      <c r="L110" s="566"/>
    </row>
    <row r="111" spans="1:12">
      <c r="A111" s="565"/>
      <c r="B111" s="566" t="s">
        <v>3056</v>
      </c>
      <c r="C111" s="567"/>
      <c r="D111" s="566"/>
      <c r="E111" s="566"/>
      <c r="F111" s="566"/>
      <c r="G111" s="566"/>
      <c r="H111" s="566"/>
      <c r="I111" s="566"/>
      <c r="J111" s="566"/>
      <c r="K111" s="566"/>
      <c r="L111" s="566"/>
    </row>
    <row r="112" spans="1:12">
      <c r="A112" s="565"/>
      <c r="B112" s="1181" t="s">
        <v>3057</v>
      </c>
      <c r="C112" s="567"/>
      <c r="D112" s="566"/>
      <c r="E112" s="566"/>
      <c r="F112" s="566"/>
      <c r="G112" s="566"/>
      <c r="H112" s="566"/>
      <c r="I112" s="566"/>
      <c r="J112" s="566"/>
      <c r="K112" s="566"/>
      <c r="L112" s="566"/>
    </row>
    <row r="113" spans="1:12">
      <c r="A113" s="565"/>
      <c r="B113" s="1181" t="s">
        <v>3058</v>
      </c>
      <c r="C113" s="567"/>
      <c r="D113" s="566"/>
      <c r="E113" s="566"/>
      <c r="F113" s="566"/>
      <c r="G113" s="566"/>
      <c r="H113" s="566"/>
      <c r="I113" s="566"/>
      <c r="J113" s="566"/>
      <c r="K113" s="566"/>
      <c r="L113" s="566"/>
    </row>
    <row r="114" spans="1:12">
      <c r="A114" s="565"/>
      <c r="B114" s="1181" t="s">
        <v>3059</v>
      </c>
      <c r="C114" s="567"/>
      <c r="D114" s="566"/>
      <c r="E114" s="566"/>
      <c r="F114" s="566"/>
      <c r="G114" s="566"/>
      <c r="H114" s="566"/>
      <c r="I114" s="566"/>
      <c r="J114" s="566"/>
      <c r="K114" s="566"/>
      <c r="L114" s="566"/>
    </row>
    <row r="115" spans="1:12">
      <c r="A115" s="565"/>
      <c r="B115" s="566" t="s">
        <v>3060</v>
      </c>
      <c r="C115" s="567"/>
      <c r="D115" s="566"/>
      <c r="E115" s="566"/>
      <c r="F115" s="566"/>
      <c r="G115" s="566"/>
      <c r="H115" s="566"/>
      <c r="I115" s="566"/>
      <c r="J115" s="566"/>
      <c r="K115" s="566"/>
      <c r="L115" s="566"/>
    </row>
    <row r="116" spans="1:12">
      <c r="A116" s="565"/>
      <c r="B116" s="1197"/>
      <c r="C116" s="567"/>
      <c r="D116" s="566"/>
      <c r="E116" s="566"/>
      <c r="F116" s="566"/>
      <c r="G116" s="566"/>
      <c r="H116" s="566"/>
      <c r="I116" s="566"/>
      <c r="J116" s="566"/>
      <c r="K116" s="566"/>
      <c r="L116" s="566"/>
    </row>
    <row r="117" spans="1:12">
      <c r="A117" s="565"/>
      <c r="B117" s="566" t="s">
        <v>3061</v>
      </c>
      <c r="C117" s="567"/>
      <c r="D117" s="566"/>
      <c r="E117" s="566"/>
      <c r="F117" s="566"/>
      <c r="G117" s="566"/>
      <c r="H117" s="566"/>
      <c r="I117" s="566"/>
      <c r="J117" s="566"/>
      <c r="K117" s="566"/>
      <c r="L117" s="566"/>
    </row>
    <row r="118" spans="1:12">
      <c r="A118" s="565"/>
      <c r="B118" s="579" t="s">
        <v>3062</v>
      </c>
      <c r="C118" s="567"/>
      <c r="D118" s="566"/>
      <c r="E118" s="566"/>
      <c r="F118" s="566"/>
      <c r="G118" s="566"/>
      <c r="H118" s="566"/>
      <c r="I118" s="566"/>
      <c r="J118" s="566"/>
      <c r="K118" s="566"/>
      <c r="L118" s="566"/>
    </row>
    <row r="119" spans="1:12">
      <c r="A119" s="565"/>
      <c r="B119" s="579" t="s">
        <v>3063</v>
      </c>
      <c r="C119" s="567"/>
      <c r="D119" s="566"/>
      <c r="E119" s="566"/>
      <c r="F119" s="566"/>
      <c r="G119" s="566"/>
      <c r="H119" s="566"/>
      <c r="I119" s="566"/>
      <c r="J119" s="566"/>
      <c r="K119" s="566"/>
      <c r="L119" s="566"/>
    </row>
    <row r="120" spans="1:12">
      <c r="A120" s="565"/>
      <c r="B120" s="579" t="s">
        <v>3064</v>
      </c>
      <c r="C120" s="567"/>
      <c r="D120" s="566"/>
      <c r="E120" s="566"/>
      <c r="F120" s="566"/>
      <c r="G120" s="566"/>
      <c r="H120" s="566"/>
      <c r="I120" s="566"/>
      <c r="J120" s="566"/>
      <c r="K120" s="566"/>
      <c r="L120" s="566"/>
    </row>
    <row r="121" spans="1:12">
      <c r="A121" s="565"/>
      <c r="B121" s="579" t="s">
        <v>3065</v>
      </c>
      <c r="C121" s="567"/>
      <c r="D121" s="566"/>
      <c r="E121" s="566"/>
      <c r="F121" s="566"/>
      <c r="G121" s="566"/>
      <c r="H121" s="566"/>
      <c r="I121" s="566"/>
      <c r="J121" s="566"/>
      <c r="K121" s="566"/>
      <c r="L121" s="566"/>
    </row>
    <row r="122" spans="1:12">
      <c r="A122" s="565"/>
      <c r="B122" s="720"/>
      <c r="C122" s="567"/>
      <c r="D122" s="566"/>
      <c r="E122" s="566"/>
      <c r="G122" s="566"/>
      <c r="H122" s="566"/>
      <c r="I122" s="566"/>
      <c r="J122" s="566"/>
      <c r="K122" s="566"/>
      <c r="L122" s="566"/>
    </row>
    <row r="123" spans="1:12">
      <c r="A123" s="565"/>
      <c r="B123" s="566" t="s">
        <v>3066</v>
      </c>
      <c r="C123" s="567"/>
      <c r="D123" s="566"/>
      <c r="E123" s="566"/>
      <c r="G123" s="566"/>
      <c r="H123" s="566"/>
      <c r="I123" s="566"/>
      <c r="J123" s="566"/>
      <c r="K123" s="566"/>
      <c r="L123" s="566"/>
    </row>
    <row r="124" spans="1:12">
      <c r="A124" s="565"/>
      <c r="B124" s="579" t="s">
        <v>3067</v>
      </c>
      <c r="C124" s="567"/>
      <c r="D124" s="566"/>
      <c r="E124" s="566"/>
      <c r="G124" s="566"/>
      <c r="H124" s="566"/>
      <c r="I124" s="566"/>
      <c r="J124" s="566"/>
      <c r="K124" s="566"/>
      <c r="L124" s="566"/>
    </row>
    <row r="125" spans="1:12">
      <c r="A125" s="565"/>
      <c r="B125" s="579" t="s">
        <v>3068</v>
      </c>
      <c r="C125" s="567"/>
      <c r="D125" s="566"/>
      <c r="E125" s="566"/>
      <c r="G125" s="566"/>
      <c r="H125" s="566"/>
      <c r="I125" s="566"/>
      <c r="J125" s="566"/>
      <c r="K125" s="566"/>
      <c r="L125" s="566"/>
    </row>
    <row r="126" spans="1:12">
      <c r="A126" s="565"/>
      <c r="B126" s="579" t="s">
        <v>3069</v>
      </c>
      <c r="C126" s="567"/>
      <c r="D126" s="566"/>
      <c r="E126" s="566"/>
      <c r="G126" s="566"/>
      <c r="H126" s="566"/>
      <c r="I126" s="566"/>
      <c r="J126" s="566"/>
      <c r="K126" s="566"/>
      <c r="L126" s="566"/>
    </row>
    <row r="127" spans="1:12">
      <c r="A127" s="565"/>
      <c r="B127" s="579" t="s">
        <v>3070</v>
      </c>
      <c r="C127" s="567"/>
      <c r="D127" s="566"/>
      <c r="E127" s="566"/>
      <c r="G127" s="566"/>
      <c r="H127" s="566"/>
      <c r="I127" s="566"/>
      <c r="J127" s="566"/>
      <c r="K127" s="566"/>
      <c r="L127" s="566"/>
    </row>
    <row r="128" spans="1:12">
      <c r="A128" s="565"/>
      <c r="B128" s="720"/>
      <c r="C128" s="567"/>
      <c r="D128" s="566"/>
      <c r="E128" s="566"/>
      <c r="G128" s="566"/>
      <c r="H128" s="566"/>
      <c r="I128" s="566"/>
      <c r="J128" s="566"/>
      <c r="K128" s="566"/>
      <c r="L128" s="566"/>
    </row>
    <row r="129" spans="1:12">
      <c r="A129" s="565"/>
      <c r="B129" s="566" t="s">
        <v>3071</v>
      </c>
      <c r="C129" s="567"/>
      <c r="D129" s="566"/>
      <c r="E129" s="566"/>
      <c r="G129" s="566"/>
      <c r="H129" s="566"/>
      <c r="I129" s="566"/>
      <c r="J129" s="566"/>
      <c r="K129" s="566"/>
      <c r="L129" s="566"/>
    </row>
    <row r="130" spans="1:12">
      <c r="A130" s="565"/>
      <c r="B130" s="579" t="s">
        <v>3072</v>
      </c>
      <c r="C130" s="567"/>
      <c r="D130" s="566"/>
      <c r="E130" s="566"/>
      <c r="G130" s="566"/>
      <c r="H130" s="566"/>
      <c r="I130" s="566"/>
      <c r="J130" s="566"/>
      <c r="K130" s="566"/>
      <c r="L130" s="566"/>
    </row>
    <row r="131" spans="1:12">
      <c r="A131" s="565"/>
      <c r="B131" s="579" t="s">
        <v>3073</v>
      </c>
      <c r="C131" s="567"/>
      <c r="D131" s="566"/>
      <c r="E131" s="566"/>
      <c r="G131" s="566"/>
      <c r="H131" s="566"/>
      <c r="I131" s="566"/>
      <c r="J131" s="566"/>
      <c r="K131" s="566"/>
      <c r="L131" s="566"/>
    </row>
    <row r="132" spans="1:12" ht="16" thickBot="1">
      <c r="A132" s="1485"/>
      <c r="B132" s="1195" t="s">
        <v>3074</v>
      </c>
      <c r="C132" s="1486"/>
      <c r="D132" s="566"/>
      <c r="E132" s="566"/>
      <c r="G132" s="566"/>
      <c r="H132" s="566"/>
      <c r="I132" s="566"/>
      <c r="J132" s="566"/>
      <c r="K132" s="566"/>
      <c r="L132" s="566"/>
    </row>
    <row r="133" spans="1:12">
      <c r="A133" s="1197" t="s">
        <v>3425</v>
      </c>
      <c r="B133" s="1197"/>
      <c r="C133" s="1197"/>
      <c r="D133" s="566"/>
      <c r="E133" s="566"/>
      <c r="G133" s="566"/>
      <c r="H133" s="566"/>
      <c r="I133" s="566"/>
      <c r="J133" s="566"/>
      <c r="K133" s="566"/>
      <c r="L133" s="566"/>
    </row>
  </sheetData>
  <printOptions horizontalCentered="1" verticalCentered="1"/>
  <pageMargins left="0.5" right="0.5" top="0.5" bottom="0.5" header="0" footer="0"/>
  <pageSetup scale="62" fitToWidth="2" fitToHeight="2" orientation="portrait" r:id="rId1"/>
  <headerFooter alignWithMargins="0"/>
  <rowBreaks count="2" manualBreakCount="2">
    <brk id="67" max="16383" man="1"/>
    <brk id="133" max="16383" man="1"/>
  </rowBreaks>
  <colBreaks count="1" manualBreakCount="1">
    <brk id="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1501" r:id="rId4" name="Button 61">
              <controlPr locked="0" defaultSize="0" autoFill="0" autoLine="0" autoPict="0">
                <anchor moveWithCells="1" sizeWithCells="1">
                  <from>
                    <xdr:col>5</xdr:col>
                    <xdr:colOff>0</xdr:colOff>
                    <xdr:row>67</xdr:row>
                    <xdr:rowOff>0</xdr:rowOff>
                  </from>
                  <to>
                    <xdr:col>5</xdr:col>
                    <xdr:colOff>0</xdr:colOff>
                    <xdr:row>67</xdr:row>
                    <xdr:rowOff>0</xdr:rowOff>
                  </to>
                </anchor>
              </controlPr>
            </control>
          </mc:Choice>
        </mc:AlternateContent>
        <mc:AlternateContent xmlns:mc="http://schemas.openxmlformats.org/markup-compatibility/2006">
          <mc:Choice Requires="x14">
            <control shapeId="61502" r:id="rId5" name="Button 62">
              <controlPr locked="0" defaultSize="0" autoFill="0" autoLine="0" autoPict="0">
                <anchor moveWithCells="1" sizeWithCells="1">
                  <from>
                    <xdr:col>3</xdr:col>
                    <xdr:colOff>0</xdr:colOff>
                    <xdr:row>67</xdr:row>
                    <xdr:rowOff>0</xdr:rowOff>
                  </from>
                  <to>
                    <xdr:col>3</xdr:col>
                    <xdr:colOff>0</xdr:colOff>
                    <xdr:row>67</xdr:row>
                    <xdr:rowOff>0</xdr:rowOff>
                  </to>
                </anchor>
              </controlPr>
            </control>
          </mc:Choice>
        </mc:AlternateContent>
        <mc:AlternateContent xmlns:mc="http://schemas.openxmlformats.org/markup-compatibility/2006">
          <mc:Choice Requires="x14">
            <control shapeId="61503" r:id="rId6" name="Button 63">
              <controlPr locked="0" defaultSize="0" autoFill="0" autoLine="0" autoPict="0">
                <anchor moveWithCells="1" sizeWithCells="1">
                  <from>
                    <xdr:col>3</xdr:col>
                    <xdr:colOff>0</xdr:colOff>
                    <xdr:row>65603</xdr:row>
                    <xdr:rowOff>0</xdr:rowOff>
                  </from>
                  <to>
                    <xdr:col>3</xdr:col>
                    <xdr:colOff>0</xdr:colOff>
                    <xdr:row>65603</xdr:row>
                    <xdr:rowOff>0</xdr:rowOff>
                  </to>
                </anchor>
              </controlPr>
            </control>
          </mc:Choice>
        </mc:AlternateContent>
        <mc:AlternateContent xmlns:mc="http://schemas.openxmlformats.org/markup-compatibility/2006">
          <mc:Choice Requires="x14">
            <control shapeId="61504" r:id="rId7" name="Button 64">
              <controlPr locked="0" defaultSize="0" autoFill="0" autoLine="0" autoPict="0">
                <anchor moveWithCells="1" sizeWithCells="1">
                  <from>
                    <xdr:col>3</xdr:col>
                    <xdr:colOff>0</xdr:colOff>
                    <xdr:row>131139</xdr:row>
                    <xdr:rowOff>0</xdr:rowOff>
                  </from>
                  <to>
                    <xdr:col>3</xdr:col>
                    <xdr:colOff>0</xdr:colOff>
                    <xdr:row>131139</xdr:row>
                    <xdr:rowOff>0</xdr:rowOff>
                  </to>
                </anchor>
              </controlPr>
            </control>
          </mc:Choice>
        </mc:AlternateContent>
        <mc:AlternateContent xmlns:mc="http://schemas.openxmlformats.org/markup-compatibility/2006">
          <mc:Choice Requires="x14">
            <control shapeId="61505" r:id="rId8" name="Button 65">
              <controlPr locked="0" defaultSize="0" autoFill="0" autoLine="0" autoPict="0">
                <anchor moveWithCells="1" sizeWithCells="1">
                  <from>
                    <xdr:col>3</xdr:col>
                    <xdr:colOff>0</xdr:colOff>
                    <xdr:row>196675</xdr:row>
                    <xdr:rowOff>0</xdr:rowOff>
                  </from>
                  <to>
                    <xdr:col>3</xdr:col>
                    <xdr:colOff>0</xdr:colOff>
                    <xdr:row>196675</xdr:row>
                    <xdr:rowOff>0</xdr:rowOff>
                  </to>
                </anchor>
              </controlPr>
            </control>
          </mc:Choice>
        </mc:AlternateContent>
        <mc:AlternateContent xmlns:mc="http://schemas.openxmlformats.org/markup-compatibility/2006">
          <mc:Choice Requires="x14">
            <control shapeId="61506" r:id="rId9" name="Button 66">
              <controlPr locked="0" defaultSize="0" autoFill="0" autoLine="0" autoPict="0">
                <anchor moveWithCells="1" sizeWithCells="1">
                  <from>
                    <xdr:col>3</xdr:col>
                    <xdr:colOff>0</xdr:colOff>
                    <xdr:row>262211</xdr:row>
                    <xdr:rowOff>0</xdr:rowOff>
                  </from>
                  <to>
                    <xdr:col>3</xdr:col>
                    <xdr:colOff>0</xdr:colOff>
                    <xdr:row>262211</xdr:row>
                    <xdr:rowOff>0</xdr:rowOff>
                  </to>
                </anchor>
              </controlPr>
            </control>
          </mc:Choice>
        </mc:AlternateContent>
        <mc:AlternateContent xmlns:mc="http://schemas.openxmlformats.org/markup-compatibility/2006">
          <mc:Choice Requires="x14">
            <control shapeId="61507" r:id="rId10" name="Button 67">
              <controlPr locked="0" defaultSize="0" autoFill="0" autoLine="0" autoPict="0">
                <anchor moveWithCells="1" sizeWithCells="1">
                  <from>
                    <xdr:col>3</xdr:col>
                    <xdr:colOff>0</xdr:colOff>
                    <xdr:row>327747</xdr:row>
                    <xdr:rowOff>0</xdr:rowOff>
                  </from>
                  <to>
                    <xdr:col>3</xdr:col>
                    <xdr:colOff>0</xdr:colOff>
                    <xdr:row>327747</xdr:row>
                    <xdr:rowOff>0</xdr:rowOff>
                  </to>
                </anchor>
              </controlPr>
            </control>
          </mc:Choice>
        </mc:AlternateContent>
        <mc:AlternateContent xmlns:mc="http://schemas.openxmlformats.org/markup-compatibility/2006">
          <mc:Choice Requires="x14">
            <control shapeId="61508" r:id="rId11" name="Button 68">
              <controlPr locked="0" defaultSize="0" autoFill="0" autoLine="0" autoPict="0">
                <anchor moveWithCells="1" sizeWithCells="1">
                  <from>
                    <xdr:col>3</xdr:col>
                    <xdr:colOff>0</xdr:colOff>
                    <xdr:row>393283</xdr:row>
                    <xdr:rowOff>0</xdr:rowOff>
                  </from>
                  <to>
                    <xdr:col>3</xdr:col>
                    <xdr:colOff>0</xdr:colOff>
                    <xdr:row>393283</xdr:row>
                    <xdr:rowOff>0</xdr:rowOff>
                  </to>
                </anchor>
              </controlPr>
            </control>
          </mc:Choice>
        </mc:AlternateContent>
        <mc:AlternateContent xmlns:mc="http://schemas.openxmlformats.org/markup-compatibility/2006">
          <mc:Choice Requires="x14">
            <control shapeId="61509" r:id="rId12" name="Button 69">
              <controlPr locked="0" defaultSize="0" autoFill="0" autoLine="0" autoPict="0">
                <anchor moveWithCells="1" sizeWithCells="1">
                  <from>
                    <xdr:col>3</xdr:col>
                    <xdr:colOff>0</xdr:colOff>
                    <xdr:row>458819</xdr:row>
                    <xdr:rowOff>0</xdr:rowOff>
                  </from>
                  <to>
                    <xdr:col>3</xdr:col>
                    <xdr:colOff>0</xdr:colOff>
                    <xdr:row>458819</xdr:row>
                    <xdr:rowOff>0</xdr:rowOff>
                  </to>
                </anchor>
              </controlPr>
            </control>
          </mc:Choice>
        </mc:AlternateContent>
        <mc:AlternateContent xmlns:mc="http://schemas.openxmlformats.org/markup-compatibility/2006">
          <mc:Choice Requires="x14">
            <control shapeId="61510" r:id="rId13" name="Button 70">
              <controlPr locked="0" defaultSize="0" autoFill="0" autoLine="0" autoPict="0">
                <anchor moveWithCells="1" sizeWithCells="1">
                  <from>
                    <xdr:col>3</xdr:col>
                    <xdr:colOff>0</xdr:colOff>
                    <xdr:row>524355</xdr:row>
                    <xdr:rowOff>0</xdr:rowOff>
                  </from>
                  <to>
                    <xdr:col>3</xdr:col>
                    <xdr:colOff>0</xdr:colOff>
                    <xdr:row>524355</xdr:row>
                    <xdr:rowOff>0</xdr:rowOff>
                  </to>
                </anchor>
              </controlPr>
            </control>
          </mc:Choice>
        </mc:AlternateContent>
        <mc:AlternateContent xmlns:mc="http://schemas.openxmlformats.org/markup-compatibility/2006">
          <mc:Choice Requires="x14">
            <control shapeId="61511" r:id="rId14" name="Button 71">
              <controlPr locked="0" defaultSize="0" autoFill="0" autoLine="0" autoPict="0">
                <anchor moveWithCells="1" sizeWithCells="1">
                  <from>
                    <xdr:col>3</xdr:col>
                    <xdr:colOff>0</xdr:colOff>
                    <xdr:row>589891</xdr:row>
                    <xdr:rowOff>0</xdr:rowOff>
                  </from>
                  <to>
                    <xdr:col>3</xdr:col>
                    <xdr:colOff>0</xdr:colOff>
                    <xdr:row>589891</xdr:row>
                    <xdr:rowOff>0</xdr:rowOff>
                  </to>
                </anchor>
              </controlPr>
            </control>
          </mc:Choice>
        </mc:AlternateContent>
        <mc:AlternateContent xmlns:mc="http://schemas.openxmlformats.org/markup-compatibility/2006">
          <mc:Choice Requires="x14">
            <control shapeId="61512" r:id="rId15" name="Button 72">
              <controlPr locked="0" defaultSize="0" autoFill="0" autoLine="0" autoPict="0">
                <anchor moveWithCells="1" sizeWithCells="1">
                  <from>
                    <xdr:col>3</xdr:col>
                    <xdr:colOff>0</xdr:colOff>
                    <xdr:row>655427</xdr:row>
                    <xdr:rowOff>0</xdr:rowOff>
                  </from>
                  <to>
                    <xdr:col>3</xdr:col>
                    <xdr:colOff>0</xdr:colOff>
                    <xdr:row>655427</xdr:row>
                    <xdr:rowOff>0</xdr:rowOff>
                  </to>
                </anchor>
              </controlPr>
            </control>
          </mc:Choice>
        </mc:AlternateContent>
        <mc:AlternateContent xmlns:mc="http://schemas.openxmlformats.org/markup-compatibility/2006">
          <mc:Choice Requires="x14">
            <control shapeId="61513" r:id="rId16" name="Button 73">
              <controlPr locked="0" defaultSize="0" autoFill="0" autoLine="0" autoPict="0">
                <anchor moveWithCells="1" sizeWithCells="1">
                  <from>
                    <xdr:col>3</xdr:col>
                    <xdr:colOff>0</xdr:colOff>
                    <xdr:row>720963</xdr:row>
                    <xdr:rowOff>0</xdr:rowOff>
                  </from>
                  <to>
                    <xdr:col>3</xdr:col>
                    <xdr:colOff>0</xdr:colOff>
                    <xdr:row>720963</xdr:row>
                    <xdr:rowOff>0</xdr:rowOff>
                  </to>
                </anchor>
              </controlPr>
            </control>
          </mc:Choice>
        </mc:AlternateContent>
        <mc:AlternateContent xmlns:mc="http://schemas.openxmlformats.org/markup-compatibility/2006">
          <mc:Choice Requires="x14">
            <control shapeId="61514" r:id="rId17" name="Button 74">
              <controlPr locked="0" defaultSize="0" autoFill="0" autoLine="0" autoPict="0">
                <anchor moveWithCells="1" sizeWithCells="1">
                  <from>
                    <xdr:col>3</xdr:col>
                    <xdr:colOff>0</xdr:colOff>
                    <xdr:row>786499</xdr:row>
                    <xdr:rowOff>0</xdr:rowOff>
                  </from>
                  <to>
                    <xdr:col>3</xdr:col>
                    <xdr:colOff>0</xdr:colOff>
                    <xdr:row>786499</xdr:row>
                    <xdr:rowOff>0</xdr:rowOff>
                  </to>
                </anchor>
              </controlPr>
            </control>
          </mc:Choice>
        </mc:AlternateContent>
        <mc:AlternateContent xmlns:mc="http://schemas.openxmlformats.org/markup-compatibility/2006">
          <mc:Choice Requires="x14">
            <control shapeId="61515" r:id="rId18" name="Button 75">
              <controlPr locked="0" defaultSize="0" autoFill="0" autoLine="0" autoPict="0">
                <anchor moveWithCells="1" sizeWithCells="1">
                  <from>
                    <xdr:col>3</xdr:col>
                    <xdr:colOff>0</xdr:colOff>
                    <xdr:row>852035</xdr:row>
                    <xdr:rowOff>0</xdr:rowOff>
                  </from>
                  <to>
                    <xdr:col>3</xdr:col>
                    <xdr:colOff>0</xdr:colOff>
                    <xdr:row>852035</xdr:row>
                    <xdr:rowOff>0</xdr:rowOff>
                  </to>
                </anchor>
              </controlPr>
            </control>
          </mc:Choice>
        </mc:AlternateContent>
        <mc:AlternateContent xmlns:mc="http://schemas.openxmlformats.org/markup-compatibility/2006">
          <mc:Choice Requires="x14">
            <control shapeId="61516" r:id="rId19" name="Button 76">
              <controlPr locked="0" defaultSize="0" autoFill="0" autoLine="0" autoPict="0">
                <anchor moveWithCells="1" sizeWithCells="1">
                  <from>
                    <xdr:col>3</xdr:col>
                    <xdr:colOff>0</xdr:colOff>
                    <xdr:row>917571</xdr:row>
                    <xdr:rowOff>0</xdr:rowOff>
                  </from>
                  <to>
                    <xdr:col>3</xdr:col>
                    <xdr:colOff>0</xdr:colOff>
                    <xdr:row>917571</xdr:row>
                    <xdr:rowOff>0</xdr:rowOff>
                  </to>
                </anchor>
              </controlPr>
            </control>
          </mc:Choice>
        </mc:AlternateContent>
        <mc:AlternateContent xmlns:mc="http://schemas.openxmlformats.org/markup-compatibility/2006">
          <mc:Choice Requires="x14">
            <control shapeId="61517" r:id="rId20" name="Button 77">
              <controlPr locked="0" defaultSize="0" autoFill="0" autoLine="0" autoPict="0">
                <anchor moveWithCells="1" sizeWithCells="1">
                  <from>
                    <xdr:col>3</xdr:col>
                    <xdr:colOff>0</xdr:colOff>
                    <xdr:row>983107</xdr:row>
                    <xdr:rowOff>0</xdr:rowOff>
                  </from>
                  <to>
                    <xdr:col>3</xdr:col>
                    <xdr:colOff>0</xdr:colOff>
                    <xdr:row>983107</xdr:row>
                    <xdr:rowOff>0</xdr:rowOff>
                  </to>
                </anchor>
              </controlPr>
            </control>
          </mc:Choice>
        </mc:AlternateContent>
        <mc:AlternateContent xmlns:mc="http://schemas.openxmlformats.org/markup-compatibility/2006">
          <mc:Choice Requires="x14">
            <control shapeId="61518" r:id="rId21" name="Button 78">
              <controlPr locked="0" defaultSize="0" autoFill="0" autoLine="0" autoPict="0">
                <anchor moveWithCells="1" sizeWithCells="1">
                  <from>
                    <xdr:col>252</xdr:col>
                    <xdr:colOff>0</xdr:colOff>
                    <xdr:row>67</xdr:row>
                    <xdr:rowOff>0</xdr:rowOff>
                  </from>
                  <to>
                    <xdr:col>252</xdr:col>
                    <xdr:colOff>0</xdr:colOff>
                    <xdr:row>67</xdr:row>
                    <xdr:rowOff>0</xdr:rowOff>
                  </to>
                </anchor>
              </controlPr>
            </control>
          </mc:Choice>
        </mc:AlternateContent>
        <mc:AlternateContent xmlns:mc="http://schemas.openxmlformats.org/markup-compatibility/2006">
          <mc:Choice Requires="x14">
            <control shapeId="61519" r:id="rId22" name="Button 79">
              <controlPr locked="0" defaultSize="0" autoFill="0" autoLine="0" autoPict="0">
                <anchor moveWithCells="1" sizeWithCells="1">
                  <from>
                    <xdr:col>252</xdr:col>
                    <xdr:colOff>0</xdr:colOff>
                    <xdr:row>65603</xdr:row>
                    <xdr:rowOff>0</xdr:rowOff>
                  </from>
                  <to>
                    <xdr:col>252</xdr:col>
                    <xdr:colOff>0</xdr:colOff>
                    <xdr:row>65603</xdr:row>
                    <xdr:rowOff>0</xdr:rowOff>
                  </to>
                </anchor>
              </controlPr>
            </control>
          </mc:Choice>
        </mc:AlternateContent>
        <mc:AlternateContent xmlns:mc="http://schemas.openxmlformats.org/markup-compatibility/2006">
          <mc:Choice Requires="x14">
            <control shapeId="61520" r:id="rId23" name="Button 80">
              <controlPr locked="0" defaultSize="0" autoFill="0" autoLine="0" autoPict="0">
                <anchor moveWithCells="1" sizeWithCells="1">
                  <from>
                    <xdr:col>252</xdr:col>
                    <xdr:colOff>0</xdr:colOff>
                    <xdr:row>131139</xdr:row>
                    <xdr:rowOff>0</xdr:rowOff>
                  </from>
                  <to>
                    <xdr:col>252</xdr:col>
                    <xdr:colOff>0</xdr:colOff>
                    <xdr:row>131139</xdr:row>
                    <xdr:rowOff>0</xdr:rowOff>
                  </to>
                </anchor>
              </controlPr>
            </control>
          </mc:Choice>
        </mc:AlternateContent>
        <mc:AlternateContent xmlns:mc="http://schemas.openxmlformats.org/markup-compatibility/2006">
          <mc:Choice Requires="x14">
            <control shapeId="61521" r:id="rId24" name="Button 81">
              <controlPr locked="0" defaultSize="0" autoFill="0" autoLine="0" autoPict="0">
                <anchor moveWithCells="1" sizeWithCells="1">
                  <from>
                    <xdr:col>252</xdr:col>
                    <xdr:colOff>0</xdr:colOff>
                    <xdr:row>196675</xdr:row>
                    <xdr:rowOff>0</xdr:rowOff>
                  </from>
                  <to>
                    <xdr:col>252</xdr:col>
                    <xdr:colOff>0</xdr:colOff>
                    <xdr:row>196675</xdr:row>
                    <xdr:rowOff>0</xdr:rowOff>
                  </to>
                </anchor>
              </controlPr>
            </control>
          </mc:Choice>
        </mc:AlternateContent>
        <mc:AlternateContent xmlns:mc="http://schemas.openxmlformats.org/markup-compatibility/2006">
          <mc:Choice Requires="x14">
            <control shapeId="61522" r:id="rId25" name="Button 82">
              <controlPr locked="0" defaultSize="0" autoFill="0" autoLine="0" autoPict="0">
                <anchor moveWithCells="1" sizeWithCells="1">
                  <from>
                    <xdr:col>252</xdr:col>
                    <xdr:colOff>0</xdr:colOff>
                    <xdr:row>262211</xdr:row>
                    <xdr:rowOff>0</xdr:rowOff>
                  </from>
                  <to>
                    <xdr:col>252</xdr:col>
                    <xdr:colOff>0</xdr:colOff>
                    <xdr:row>262211</xdr:row>
                    <xdr:rowOff>0</xdr:rowOff>
                  </to>
                </anchor>
              </controlPr>
            </control>
          </mc:Choice>
        </mc:AlternateContent>
        <mc:AlternateContent xmlns:mc="http://schemas.openxmlformats.org/markup-compatibility/2006">
          <mc:Choice Requires="x14">
            <control shapeId="61523" r:id="rId26" name="Button 83">
              <controlPr locked="0" defaultSize="0" autoFill="0" autoLine="0" autoPict="0">
                <anchor moveWithCells="1" sizeWithCells="1">
                  <from>
                    <xdr:col>252</xdr:col>
                    <xdr:colOff>0</xdr:colOff>
                    <xdr:row>327747</xdr:row>
                    <xdr:rowOff>0</xdr:rowOff>
                  </from>
                  <to>
                    <xdr:col>252</xdr:col>
                    <xdr:colOff>0</xdr:colOff>
                    <xdr:row>327747</xdr:row>
                    <xdr:rowOff>0</xdr:rowOff>
                  </to>
                </anchor>
              </controlPr>
            </control>
          </mc:Choice>
        </mc:AlternateContent>
        <mc:AlternateContent xmlns:mc="http://schemas.openxmlformats.org/markup-compatibility/2006">
          <mc:Choice Requires="x14">
            <control shapeId="61524" r:id="rId27" name="Button 84">
              <controlPr locked="0" defaultSize="0" autoFill="0" autoLine="0" autoPict="0">
                <anchor moveWithCells="1" sizeWithCells="1">
                  <from>
                    <xdr:col>252</xdr:col>
                    <xdr:colOff>0</xdr:colOff>
                    <xdr:row>393283</xdr:row>
                    <xdr:rowOff>0</xdr:rowOff>
                  </from>
                  <to>
                    <xdr:col>252</xdr:col>
                    <xdr:colOff>0</xdr:colOff>
                    <xdr:row>393283</xdr:row>
                    <xdr:rowOff>0</xdr:rowOff>
                  </to>
                </anchor>
              </controlPr>
            </control>
          </mc:Choice>
        </mc:AlternateContent>
        <mc:AlternateContent xmlns:mc="http://schemas.openxmlformats.org/markup-compatibility/2006">
          <mc:Choice Requires="x14">
            <control shapeId="61525" r:id="rId28" name="Button 85">
              <controlPr locked="0" defaultSize="0" autoFill="0" autoLine="0" autoPict="0">
                <anchor moveWithCells="1" sizeWithCells="1">
                  <from>
                    <xdr:col>252</xdr:col>
                    <xdr:colOff>0</xdr:colOff>
                    <xdr:row>458819</xdr:row>
                    <xdr:rowOff>0</xdr:rowOff>
                  </from>
                  <to>
                    <xdr:col>252</xdr:col>
                    <xdr:colOff>0</xdr:colOff>
                    <xdr:row>458819</xdr:row>
                    <xdr:rowOff>0</xdr:rowOff>
                  </to>
                </anchor>
              </controlPr>
            </control>
          </mc:Choice>
        </mc:AlternateContent>
        <mc:AlternateContent xmlns:mc="http://schemas.openxmlformats.org/markup-compatibility/2006">
          <mc:Choice Requires="x14">
            <control shapeId="61526" r:id="rId29" name="Button 86">
              <controlPr locked="0" defaultSize="0" autoFill="0" autoLine="0" autoPict="0">
                <anchor moveWithCells="1" sizeWithCells="1">
                  <from>
                    <xdr:col>252</xdr:col>
                    <xdr:colOff>0</xdr:colOff>
                    <xdr:row>524355</xdr:row>
                    <xdr:rowOff>0</xdr:rowOff>
                  </from>
                  <to>
                    <xdr:col>252</xdr:col>
                    <xdr:colOff>0</xdr:colOff>
                    <xdr:row>524355</xdr:row>
                    <xdr:rowOff>0</xdr:rowOff>
                  </to>
                </anchor>
              </controlPr>
            </control>
          </mc:Choice>
        </mc:AlternateContent>
        <mc:AlternateContent xmlns:mc="http://schemas.openxmlformats.org/markup-compatibility/2006">
          <mc:Choice Requires="x14">
            <control shapeId="61527" r:id="rId30" name="Button 87">
              <controlPr locked="0" defaultSize="0" autoFill="0" autoLine="0" autoPict="0">
                <anchor moveWithCells="1" sizeWithCells="1">
                  <from>
                    <xdr:col>252</xdr:col>
                    <xdr:colOff>0</xdr:colOff>
                    <xdr:row>589891</xdr:row>
                    <xdr:rowOff>0</xdr:rowOff>
                  </from>
                  <to>
                    <xdr:col>252</xdr:col>
                    <xdr:colOff>0</xdr:colOff>
                    <xdr:row>589891</xdr:row>
                    <xdr:rowOff>0</xdr:rowOff>
                  </to>
                </anchor>
              </controlPr>
            </control>
          </mc:Choice>
        </mc:AlternateContent>
        <mc:AlternateContent xmlns:mc="http://schemas.openxmlformats.org/markup-compatibility/2006">
          <mc:Choice Requires="x14">
            <control shapeId="61528" r:id="rId31" name="Button 88">
              <controlPr locked="0" defaultSize="0" autoFill="0" autoLine="0" autoPict="0">
                <anchor moveWithCells="1" sizeWithCells="1">
                  <from>
                    <xdr:col>252</xdr:col>
                    <xdr:colOff>0</xdr:colOff>
                    <xdr:row>655427</xdr:row>
                    <xdr:rowOff>0</xdr:rowOff>
                  </from>
                  <to>
                    <xdr:col>252</xdr:col>
                    <xdr:colOff>0</xdr:colOff>
                    <xdr:row>655427</xdr:row>
                    <xdr:rowOff>0</xdr:rowOff>
                  </to>
                </anchor>
              </controlPr>
            </control>
          </mc:Choice>
        </mc:AlternateContent>
        <mc:AlternateContent xmlns:mc="http://schemas.openxmlformats.org/markup-compatibility/2006">
          <mc:Choice Requires="x14">
            <control shapeId="61529" r:id="rId32" name="Button 89">
              <controlPr locked="0" defaultSize="0" autoFill="0" autoLine="0" autoPict="0">
                <anchor moveWithCells="1" sizeWithCells="1">
                  <from>
                    <xdr:col>252</xdr:col>
                    <xdr:colOff>0</xdr:colOff>
                    <xdr:row>720963</xdr:row>
                    <xdr:rowOff>0</xdr:rowOff>
                  </from>
                  <to>
                    <xdr:col>252</xdr:col>
                    <xdr:colOff>0</xdr:colOff>
                    <xdr:row>720963</xdr:row>
                    <xdr:rowOff>0</xdr:rowOff>
                  </to>
                </anchor>
              </controlPr>
            </control>
          </mc:Choice>
        </mc:AlternateContent>
        <mc:AlternateContent xmlns:mc="http://schemas.openxmlformats.org/markup-compatibility/2006">
          <mc:Choice Requires="x14">
            <control shapeId="61530" r:id="rId33" name="Button 90">
              <controlPr locked="0" defaultSize="0" autoFill="0" autoLine="0" autoPict="0">
                <anchor moveWithCells="1" sizeWithCells="1">
                  <from>
                    <xdr:col>252</xdr:col>
                    <xdr:colOff>0</xdr:colOff>
                    <xdr:row>786499</xdr:row>
                    <xdr:rowOff>0</xdr:rowOff>
                  </from>
                  <to>
                    <xdr:col>252</xdr:col>
                    <xdr:colOff>0</xdr:colOff>
                    <xdr:row>786499</xdr:row>
                    <xdr:rowOff>0</xdr:rowOff>
                  </to>
                </anchor>
              </controlPr>
            </control>
          </mc:Choice>
        </mc:AlternateContent>
        <mc:AlternateContent xmlns:mc="http://schemas.openxmlformats.org/markup-compatibility/2006">
          <mc:Choice Requires="x14">
            <control shapeId="61531" r:id="rId34" name="Button 91">
              <controlPr locked="0" defaultSize="0" autoFill="0" autoLine="0" autoPict="0">
                <anchor moveWithCells="1" sizeWithCells="1">
                  <from>
                    <xdr:col>252</xdr:col>
                    <xdr:colOff>0</xdr:colOff>
                    <xdr:row>852035</xdr:row>
                    <xdr:rowOff>0</xdr:rowOff>
                  </from>
                  <to>
                    <xdr:col>252</xdr:col>
                    <xdr:colOff>0</xdr:colOff>
                    <xdr:row>852035</xdr:row>
                    <xdr:rowOff>0</xdr:rowOff>
                  </to>
                </anchor>
              </controlPr>
            </control>
          </mc:Choice>
        </mc:AlternateContent>
        <mc:AlternateContent xmlns:mc="http://schemas.openxmlformats.org/markup-compatibility/2006">
          <mc:Choice Requires="x14">
            <control shapeId="61532" r:id="rId35" name="Button 92">
              <controlPr locked="0" defaultSize="0" autoFill="0" autoLine="0" autoPict="0">
                <anchor moveWithCells="1" sizeWithCells="1">
                  <from>
                    <xdr:col>252</xdr:col>
                    <xdr:colOff>0</xdr:colOff>
                    <xdr:row>917571</xdr:row>
                    <xdr:rowOff>0</xdr:rowOff>
                  </from>
                  <to>
                    <xdr:col>252</xdr:col>
                    <xdr:colOff>0</xdr:colOff>
                    <xdr:row>917571</xdr:row>
                    <xdr:rowOff>0</xdr:rowOff>
                  </to>
                </anchor>
              </controlPr>
            </control>
          </mc:Choice>
        </mc:AlternateContent>
        <mc:AlternateContent xmlns:mc="http://schemas.openxmlformats.org/markup-compatibility/2006">
          <mc:Choice Requires="x14">
            <control shapeId="61533" r:id="rId36" name="Button 93">
              <controlPr locked="0" defaultSize="0" autoFill="0" autoLine="0" autoPict="0">
                <anchor moveWithCells="1" sizeWithCells="1">
                  <from>
                    <xdr:col>252</xdr:col>
                    <xdr:colOff>0</xdr:colOff>
                    <xdr:row>983107</xdr:row>
                    <xdr:rowOff>0</xdr:rowOff>
                  </from>
                  <to>
                    <xdr:col>252</xdr:col>
                    <xdr:colOff>0</xdr:colOff>
                    <xdr:row>983107</xdr:row>
                    <xdr:rowOff>0</xdr:rowOff>
                  </to>
                </anchor>
              </controlPr>
            </control>
          </mc:Choice>
        </mc:AlternateContent>
        <mc:AlternateContent xmlns:mc="http://schemas.openxmlformats.org/markup-compatibility/2006">
          <mc:Choice Requires="x14">
            <control shapeId="61534" r:id="rId37" name="Button 94">
              <controlPr locked="0" defaultSize="0" autoFill="0" autoLine="0" autoPict="0">
                <anchor moveWithCells="1" sizeWithCells="1">
                  <from>
                    <xdr:col>508</xdr:col>
                    <xdr:colOff>0</xdr:colOff>
                    <xdr:row>67</xdr:row>
                    <xdr:rowOff>0</xdr:rowOff>
                  </from>
                  <to>
                    <xdr:col>508</xdr:col>
                    <xdr:colOff>0</xdr:colOff>
                    <xdr:row>67</xdr:row>
                    <xdr:rowOff>0</xdr:rowOff>
                  </to>
                </anchor>
              </controlPr>
            </control>
          </mc:Choice>
        </mc:AlternateContent>
        <mc:AlternateContent xmlns:mc="http://schemas.openxmlformats.org/markup-compatibility/2006">
          <mc:Choice Requires="x14">
            <control shapeId="61535" r:id="rId38" name="Button 95">
              <controlPr locked="0" defaultSize="0" autoFill="0" autoLine="0" autoPict="0">
                <anchor moveWithCells="1" sizeWithCells="1">
                  <from>
                    <xdr:col>508</xdr:col>
                    <xdr:colOff>0</xdr:colOff>
                    <xdr:row>65603</xdr:row>
                    <xdr:rowOff>0</xdr:rowOff>
                  </from>
                  <to>
                    <xdr:col>508</xdr:col>
                    <xdr:colOff>0</xdr:colOff>
                    <xdr:row>65603</xdr:row>
                    <xdr:rowOff>0</xdr:rowOff>
                  </to>
                </anchor>
              </controlPr>
            </control>
          </mc:Choice>
        </mc:AlternateContent>
        <mc:AlternateContent xmlns:mc="http://schemas.openxmlformats.org/markup-compatibility/2006">
          <mc:Choice Requires="x14">
            <control shapeId="61536" r:id="rId39" name="Button 96">
              <controlPr locked="0" defaultSize="0" autoFill="0" autoLine="0" autoPict="0">
                <anchor moveWithCells="1" sizeWithCells="1">
                  <from>
                    <xdr:col>508</xdr:col>
                    <xdr:colOff>0</xdr:colOff>
                    <xdr:row>131139</xdr:row>
                    <xdr:rowOff>0</xdr:rowOff>
                  </from>
                  <to>
                    <xdr:col>508</xdr:col>
                    <xdr:colOff>0</xdr:colOff>
                    <xdr:row>131139</xdr:row>
                    <xdr:rowOff>0</xdr:rowOff>
                  </to>
                </anchor>
              </controlPr>
            </control>
          </mc:Choice>
        </mc:AlternateContent>
        <mc:AlternateContent xmlns:mc="http://schemas.openxmlformats.org/markup-compatibility/2006">
          <mc:Choice Requires="x14">
            <control shapeId="61537" r:id="rId40" name="Button 97">
              <controlPr locked="0" defaultSize="0" autoFill="0" autoLine="0" autoPict="0">
                <anchor moveWithCells="1" sizeWithCells="1">
                  <from>
                    <xdr:col>508</xdr:col>
                    <xdr:colOff>0</xdr:colOff>
                    <xdr:row>196675</xdr:row>
                    <xdr:rowOff>0</xdr:rowOff>
                  </from>
                  <to>
                    <xdr:col>508</xdr:col>
                    <xdr:colOff>0</xdr:colOff>
                    <xdr:row>196675</xdr:row>
                    <xdr:rowOff>0</xdr:rowOff>
                  </to>
                </anchor>
              </controlPr>
            </control>
          </mc:Choice>
        </mc:AlternateContent>
        <mc:AlternateContent xmlns:mc="http://schemas.openxmlformats.org/markup-compatibility/2006">
          <mc:Choice Requires="x14">
            <control shapeId="61538" r:id="rId41" name="Button 98">
              <controlPr locked="0" defaultSize="0" autoFill="0" autoLine="0" autoPict="0">
                <anchor moveWithCells="1" sizeWithCells="1">
                  <from>
                    <xdr:col>508</xdr:col>
                    <xdr:colOff>0</xdr:colOff>
                    <xdr:row>262211</xdr:row>
                    <xdr:rowOff>0</xdr:rowOff>
                  </from>
                  <to>
                    <xdr:col>508</xdr:col>
                    <xdr:colOff>0</xdr:colOff>
                    <xdr:row>262211</xdr:row>
                    <xdr:rowOff>0</xdr:rowOff>
                  </to>
                </anchor>
              </controlPr>
            </control>
          </mc:Choice>
        </mc:AlternateContent>
        <mc:AlternateContent xmlns:mc="http://schemas.openxmlformats.org/markup-compatibility/2006">
          <mc:Choice Requires="x14">
            <control shapeId="61539" r:id="rId42" name="Button 99">
              <controlPr locked="0" defaultSize="0" autoFill="0" autoLine="0" autoPict="0">
                <anchor moveWithCells="1" sizeWithCells="1">
                  <from>
                    <xdr:col>508</xdr:col>
                    <xdr:colOff>0</xdr:colOff>
                    <xdr:row>327747</xdr:row>
                    <xdr:rowOff>0</xdr:rowOff>
                  </from>
                  <to>
                    <xdr:col>508</xdr:col>
                    <xdr:colOff>0</xdr:colOff>
                    <xdr:row>327747</xdr:row>
                    <xdr:rowOff>0</xdr:rowOff>
                  </to>
                </anchor>
              </controlPr>
            </control>
          </mc:Choice>
        </mc:AlternateContent>
        <mc:AlternateContent xmlns:mc="http://schemas.openxmlformats.org/markup-compatibility/2006">
          <mc:Choice Requires="x14">
            <control shapeId="61540" r:id="rId43" name="Button 100">
              <controlPr locked="0" defaultSize="0" autoFill="0" autoLine="0" autoPict="0">
                <anchor moveWithCells="1" sizeWithCells="1">
                  <from>
                    <xdr:col>508</xdr:col>
                    <xdr:colOff>0</xdr:colOff>
                    <xdr:row>393283</xdr:row>
                    <xdr:rowOff>0</xdr:rowOff>
                  </from>
                  <to>
                    <xdr:col>508</xdr:col>
                    <xdr:colOff>0</xdr:colOff>
                    <xdr:row>393283</xdr:row>
                    <xdr:rowOff>0</xdr:rowOff>
                  </to>
                </anchor>
              </controlPr>
            </control>
          </mc:Choice>
        </mc:AlternateContent>
        <mc:AlternateContent xmlns:mc="http://schemas.openxmlformats.org/markup-compatibility/2006">
          <mc:Choice Requires="x14">
            <control shapeId="61541" r:id="rId44" name="Button 101">
              <controlPr locked="0" defaultSize="0" autoFill="0" autoLine="0" autoPict="0">
                <anchor moveWithCells="1" sizeWithCells="1">
                  <from>
                    <xdr:col>508</xdr:col>
                    <xdr:colOff>0</xdr:colOff>
                    <xdr:row>458819</xdr:row>
                    <xdr:rowOff>0</xdr:rowOff>
                  </from>
                  <to>
                    <xdr:col>508</xdr:col>
                    <xdr:colOff>0</xdr:colOff>
                    <xdr:row>458819</xdr:row>
                    <xdr:rowOff>0</xdr:rowOff>
                  </to>
                </anchor>
              </controlPr>
            </control>
          </mc:Choice>
        </mc:AlternateContent>
        <mc:AlternateContent xmlns:mc="http://schemas.openxmlformats.org/markup-compatibility/2006">
          <mc:Choice Requires="x14">
            <control shapeId="61542" r:id="rId45" name="Button 102">
              <controlPr locked="0" defaultSize="0" autoFill="0" autoLine="0" autoPict="0">
                <anchor moveWithCells="1" sizeWithCells="1">
                  <from>
                    <xdr:col>508</xdr:col>
                    <xdr:colOff>0</xdr:colOff>
                    <xdr:row>524355</xdr:row>
                    <xdr:rowOff>0</xdr:rowOff>
                  </from>
                  <to>
                    <xdr:col>508</xdr:col>
                    <xdr:colOff>0</xdr:colOff>
                    <xdr:row>524355</xdr:row>
                    <xdr:rowOff>0</xdr:rowOff>
                  </to>
                </anchor>
              </controlPr>
            </control>
          </mc:Choice>
        </mc:AlternateContent>
        <mc:AlternateContent xmlns:mc="http://schemas.openxmlformats.org/markup-compatibility/2006">
          <mc:Choice Requires="x14">
            <control shapeId="61543" r:id="rId46" name="Button 103">
              <controlPr locked="0" defaultSize="0" autoFill="0" autoLine="0" autoPict="0">
                <anchor moveWithCells="1" sizeWithCells="1">
                  <from>
                    <xdr:col>508</xdr:col>
                    <xdr:colOff>0</xdr:colOff>
                    <xdr:row>589891</xdr:row>
                    <xdr:rowOff>0</xdr:rowOff>
                  </from>
                  <to>
                    <xdr:col>508</xdr:col>
                    <xdr:colOff>0</xdr:colOff>
                    <xdr:row>589891</xdr:row>
                    <xdr:rowOff>0</xdr:rowOff>
                  </to>
                </anchor>
              </controlPr>
            </control>
          </mc:Choice>
        </mc:AlternateContent>
        <mc:AlternateContent xmlns:mc="http://schemas.openxmlformats.org/markup-compatibility/2006">
          <mc:Choice Requires="x14">
            <control shapeId="61544" r:id="rId47" name="Button 104">
              <controlPr locked="0" defaultSize="0" autoFill="0" autoLine="0" autoPict="0">
                <anchor moveWithCells="1" sizeWithCells="1">
                  <from>
                    <xdr:col>508</xdr:col>
                    <xdr:colOff>0</xdr:colOff>
                    <xdr:row>655427</xdr:row>
                    <xdr:rowOff>0</xdr:rowOff>
                  </from>
                  <to>
                    <xdr:col>508</xdr:col>
                    <xdr:colOff>0</xdr:colOff>
                    <xdr:row>655427</xdr:row>
                    <xdr:rowOff>0</xdr:rowOff>
                  </to>
                </anchor>
              </controlPr>
            </control>
          </mc:Choice>
        </mc:AlternateContent>
        <mc:AlternateContent xmlns:mc="http://schemas.openxmlformats.org/markup-compatibility/2006">
          <mc:Choice Requires="x14">
            <control shapeId="61545" r:id="rId48" name="Button 105">
              <controlPr locked="0" defaultSize="0" autoFill="0" autoLine="0" autoPict="0">
                <anchor moveWithCells="1" sizeWithCells="1">
                  <from>
                    <xdr:col>508</xdr:col>
                    <xdr:colOff>0</xdr:colOff>
                    <xdr:row>720963</xdr:row>
                    <xdr:rowOff>0</xdr:rowOff>
                  </from>
                  <to>
                    <xdr:col>508</xdr:col>
                    <xdr:colOff>0</xdr:colOff>
                    <xdr:row>720963</xdr:row>
                    <xdr:rowOff>0</xdr:rowOff>
                  </to>
                </anchor>
              </controlPr>
            </control>
          </mc:Choice>
        </mc:AlternateContent>
        <mc:AlternateContent xmlns:mc="http://schemas.openxmlformats.org/markup-compatibility/2006">
          <mc:Choice Requires="x14">
            <control shapeId="61546" r:id="rId49" name="Button 106">
              <controlPr locked="0" defaultSize="0" autoFill="0" autoLine="0" autoPict="0">
                <anchor moveWithCells="1" sizeWithCells="1">
                  <from>
                    <xdr:col>508</xdr:col>
                    <xdr:colOff>0</xdr:colOff>
                    <xdr:row>786499</xdr:row>
                    <xdr:rowOff>0</xdr:rowOff>
                  </from>
                  <to>
                    <xdr:col>508</xdr:col>
                    <xdr:colOff>0</xdr:colOff>
                    <xdr:row>786499</xdr:row>
                    <xdr:rowOff>0</xdr:rowOff>
                  </to>
                </anchor>
              </controlPr>
            </control>
          </mc:Choice>
        </mc:AlternateContent>
        <mc:AlternateContent xmlns:mc="http://schemas.openxmlformats.org/markup-compatibility/2006">
          <mc:Choice Requires="x14">
            <control shapeId="61547" r:id="rId50" name="Button 107">
              <controlPr locked="0" defaultSize="0" autoFill="0" autoLine="0" autoPict="0">
                <anchor moveWithCells="1" sizeWithCells="1">
                  <from>
                    <xdr:col>508</xdr:col>
                    <xdr:colOff>0</xdr:colOff>
                    <xdr:row>852035</xdr:row>
                    <xdr:rowOff>0</xdr:rowOff>
                  </from>
                  <to>
                    <xdr:col>508</xdr:col>
                    <xdr:colOff>0</xdr:colOff>
                    <xdr:row>852035</xdr:row>
                    <xdr:rowOff>0</xdr:rowOff>
                  </to>
                </anchor>
              </controlPr>
            </control>
          </mc:Choice>
        </mc:AlternateContent>
        <mc:AlternateContent xmlns:mc="http://schemas.openxmlformats.org/markup-compatibility/2006">
          <mc:Choice Requires="x14">
            <control shapeId="61548" r:id="rId51" name="Button 108">
              <controlPr locked="0" defaultSize="0" autoFill="0" autoLine="0" autoPict="0">
                <anchor moveWithCells="1" sizeWithCells="1">
                  <from>
                    <xdr:col>508</xdr:col>
                    <xdr:colOff>0</xdr:colOff>
                    <xdr:row>917571</xdr:row>
                    <xdr:rowOff>0</xdr:rowOff>
                  </from>
                  <to>
                    <xdr:col>508</xdr:col>
                    <xdr:colOff>0</xdr:colOff>
                    <xdr:row>917571</xdr:row>
                    <xdr:rowOff>0</xdr:rowOff>
                  </to>
                </anchor>
              </controlPr>
            </control>
          </mc:Choice>
        </mc:AlternateContent>
        <mc:AlternateContent xmlns:mc="http://schemas.openxmlformats.org/markup-compatibility/2006">
          <mc:Choice Requires="x14">
            <control shapeId="61549" r:id="rId52" name="Button 109">
              <controlPr locked="0" defaultSize="0" autoFill="0" autoLine="0" autoPict="0">
                <anchor moveWithCells="1" sizeWithCells="1">
                  <from>
                    <xdr:col>508</xdr:col>
                    <xdr:colOff>0</xdr:colOff>
                    <xdr:row>983107</xdr:row>
                    <xdr:rowOff>0</xdr:rowOff>
                  </from>
                  <to>
                    <xdr:col>508</xdr:col>
                    <xdr:colOff>0</xdr:colOff>
                    <xdr:row>983107</xdr:row>
                    <xdr:rowOff>0</xdr:rowOff>
                  </to>
                </anchor>
              </controlPr>
            </control>
          </mc:Choice>
        </mc:AlternateContent>
        <mc:AlternateContent xmlns:mc="http://schemas.openxmlformats.org/markup-compatibility/2006">
          <mc:Choice Requires="x14">
            <control shapeId="61550" r:id="rId53" name="Button 110">
              <controlPr locked="0" defaultSize="0" autoFill="0" autoLine="0" autoPict="0">
                <anchor moveWithCells="1" sizeWithCells="1">
                  <from>
                    <xdr:col>764</xdr:col>
                    <xdr:colOff>0</xdr:colOff>
                    <xdr:row>67</xdr:row>
                    <xdr:rowOff>0</xdr:rowOff>
                  </from>
                  <to>
                    <xdr:col>764</xdr:col>
                    <xdr:colOff>0</xdr:colOff>
                    <xdr:row>67</xdr:row>
                    <xdr:rowOff>0</xdr:rowOff>
                  </to>
                </anchor>
              </controlPr>
            </control>
          </mc:Choice>
        </mc:AlternateContent>
        <mc:AlternateContent xmlns:mc="http://schemas.openxmlformats.org/markup-compatibility/2006">
          <mc:Choice Requires="x14">
            <control shapeId="61551" r:id="rId54" name="Button 111">
              <controlPr locked="0" defaultSize="0" autoFill="0" autoLine="0" autoPict="0">
                <anchor moveWithCells="1" sizeWithCells="1">
                  <from>
                    <xdr:col>764</xdr:col>
                    <xdr:colOff>0</xdr:colOff>
                    <xdr:row>65603</xdr:row>
                    <xdr:rowOff>0</xdr:rowOff>
                  </from>
                  <to>
                    <xdr:col>764</xdr:col>
                    <xdr:colOff>0</xdr:colOff>
                    <xdr:row>65603</xdr:row>
                    <xdr:rowOff>0</xdr:rowOff>
                  </to>
                </anchor>
              </controlPr>
            </control>
          </mc:Choice>
        </mc:AlternateContent>
        <mc:AlternateContent xmlns:mc="http://schemas.openxmlformats.org/markup-compatibility/2006">
          <mc:Choice Requires="x14">
            <control shapeId="61552" r:id="rId55" name="Button 112">
              <controlPr locked="0" defaultSize="0" autoFill="0" autoLine="0" autoPict="0">
                <anchor moveWithCells="1" sizeWithCells="1">
                  <from>
                    <xdr:col>764</xdr:col>
                    <xdr:colOff>0</xdr:colOff>
                    <xdr:row>131139</xdr:row>
                    <xdr:rowOff>0</xdr:rowOff>
                  </from>
                  <to>
                    <xdr:col>764</xdr:col>
                    <xdr:colOff>0</xdr:colOff>
                    <xdr:row>131139</xdr:row>
                    <xdr:rowOff>0</xdr:rowOff>
                  </to>
                </anchor>
              </controlPr>
            </control>
          </mc:Choice>
        </mc:AlternateContent>
        <mc:AlternateContent xmlns:mc="http://schemas.openxmlformats.org/markup-compatibility/2006">
          <mc:Choice Requires="x14">
            <control shapeId="61553" r:id="rId56" name="Button 113">
              <controlPr locked="0" defaultSize="0" autoFill="0" autoLine="0" autoPict="0">
                <anchor moveWithCells="1" sizeWithCells="1">
                  <from>
                    <xdr:col>764</xdr:col>
                    <xdr:colOff>0</xdr:colOff>
                    <xdr:row>196675</xdr:row>
                    <xdr:rowOff>0</xdr:rowOff>
                  </from>
                  <to>
                    <xdr:col>764</xdr:col>
                    <xdr:colOff>0</xdr:colOff>
                    <xdr:row>196675</xdr:row>
                    <xdr:rowOff>0</xdr:rowOff>
                  </to>
                </anchor>
              </controlPr>
            </control>
          </mc:Choice>
        </mc:AlternateContent>
        <mc:AlternateContent xmlns:mc="http://schemas.openxmlformats.org/markup-compatibility/2006">
          <mc:Choice Requires="x14">
            <control shapeId="61554" r:id="rId57" name="Button 114">
              <controlPr locked="0" defaultSize="0" autoFill="0" autoLine="0" autoPict="0">
                <anchor moveWithCells="1" sizeWithCells="1">
                  <from>
                    <xdr:col>764</xdr:col>
                    <xdr:colOff>0</xdr:colOff>
                    <xdr:row>262211</xdr:row>
                    <xdr:rowOff>0</xdr:rowOff>
                  </from>
                  <to>
                    <xdr:col>764</xdr:col>
                    <xdr:colOff>0</xdr:colOff>
                    <xdr:row>262211</xdr:row>
                    <xdr:rowOff>0</xdr:rowOff>
                  </to>
                </anchor>
              </controlPr>
            </control>
          </mc:Choice>
        </mc:AlternateContent>
        <mc:AlternateContent xmlns:mc="http://schemas.openxmlformats.org/markup-compatibility/2006">
          <mc:Choice Requires="x14">
            <control shapeId="61555" r:id="rId58" name="Button 115">
              <controlPr locked="0" defaultSize="0" autoFill="0" autoLine="0" autoPict="0">
                <anchor moveWithCells="1" sizeWithCells="1">
                  <from>
                    <xdr:col>764</xdr:col>
                    <xdr:colOff>0</xdr:colOff>
                    <xdr:row>327747</xdr:row>
                    <xdr:rowOff>0</xdr:rowOff>
                  </from>
                  <to>
                    <xdr:col>764</xdr:col>
                    <xdr:colOff>0</xdr:colOff>
                    <xdr:row>327747</xdr:row>
                    <xdr:rowOff>0</xdr:rowOff>
                  </to>
                </anchor>
              </controlPr>
            </control>
          </mc:Choice>
        </mc:AlternateContent>
        <mc:AlternateContent xmlns:mc="http://schemas.openxmlformats.org/markup-compatibility/2006">
          <mc:Choice Requires="x14">
            <control shapeId="61556" r:id="rId59" name="Button 116">
              <controlPr locked="0" defaultSize="0" autoFill="0" autoLine="0" autoPict="0">
                <anchor moveWithCells="1" sizeWithCells="1">
                  <from>
                    <xdr:col>764</xdr:col>
                    <xdr:colOff>0</xdr:colOff>
                    <xdr:row>393283</xdr:row>
                    <xdr:rowOff>0</xdr:rowOff>
                  </from>
                  <to>
                    <xdr:col>764</xdr:col>
                    <xdr:colOff>0</xdr:colOff>
                    <xdr:row>393283</xdr:row>
                    <xdr:rowOff>0</xdr:rowOff>
                  </to>
                </anchor>
              </controlPr>
            </control>
          </mc:Choice>
        </mc:AlternateContent>
        <mc:AlternateContent xmlns:mc="http://schemas.openxmlformats.org/markup-compatibility/2006">
          <mc:Choice Requires="x14">
            <control shapeId="61557" r:id="rId60" name="Button 117">
              <controlPr locked="0" defaultSize="0" autoFill="0" autoLine="0" autoPict="0">
                <anchor moveWithCells="1" sizeWithCells="1">
                  <from>
                    <xdr:col>764</xdr:col>
                    <xdr:colOff>0</xdr:colOff>
                    <xdr:row>458819</xdr:row>
                    <xdr:rowOff>0</xdr:rowOff>
                  </from>
                  <to>
                    <xdr:col>764</xdr:col>
                    <xdr:colOff>0</xdr:colOff>
                    <xdr:row>458819</xdr:row>
                    <xdr:rowOff>0</xdr:rowOff>
                  </to>
                </anchor>
              </controlPr>
            </control>
          </mc:Choice>
        </mc:AlternateContent>
        <mc:AlternateContent xmlns:mc="http://schemas.openxmlformats.org/markup-compatibility/2006">
          <mc:Choice Requires="x14">
            <control shapeId="61558" r:id="rId61" name="Button 118">
              <controlPr locked="0" defaultSize="0" autoFill="0" autoLine="0" autoPict="0">
                <anchor moveWithCells="1" sizeWithCells="1">
                  <from>
                    <xdr:col>764</xdr:col>
                    <xdr:colOff>0</xdr:colOff>
                    <xdr:row>524355</xdr:row>
                    <xdr:rowOff>0</xdr:rowOff>
                  </from>
                  <to>
                    <xdr:col>764</xdr:col>
                    <xdr:colOff>0</xdr:colOff>
                    <xdr:row>524355</xdr:row>
                    <xdr:rowOff>0</xdr:rowOff>
                  </to>
                </anchor>
              </controlPr>
            </control>
          </mc:Choice>
        </mc:AlternateContent>
        <mc:AlternateContent xmlns:mc="http://schemas.openxmlformats.org/markup-compatibility/2006">
          <mc:Choice Requires="x14">
            <control shapeId="61559" r:id="rId62" name="Button 119">
              <controlPr locked="0" defaultSize="0" autoFill="0" autoLine="0" autoPict="0">
                <anchor moveWithCells="1" sizeWithCells="1">
                  <from>
                    <xdr:col>764</xdr:col>
                    <xdr:colOff>0</xdr:colOff>
                    <xdr:row>589891</xdr:row>
                    <xdr:rowOff>0</xdr:rowOff>
                  </from>
                  <to>
                    <xdr:col>764</xdr:col>
                    <xdr:colOff>0</xdr:colOff>
                    <xdr:row>589891</xdr:row>
                    <xdr:rowOff>0</xdr:rowOff>
                  </to>
                </anchor>
              </controlPr>
            </control>
          </mc:Choice>
        </mc:AlternateContent>
        <mc:AlternateContent xmlns:mc="http://schemas.openxmlformats.org/markup-compatibility/2006">
          <mc:Choice Requires="x14">
            <control shapeId="61560" r:id="rId63" name="Button 120">
              <controlPr locked="0" defaultSize="0" autoFill="0" autoLine="0" autoPict="0">
                <anchor moveWithCells="1" sizeWithCells="1">
                  <from>
                    <xdr:col>764</xdr:col>
                    <xdr:colOff>0</xdr:colOff>
                    <xdr:row>655427</xdr:row>
                    <xdr:rowOff>0</xdr:rowOff>
                  </from>
                  <to>
                    <xdr:col>764</xdr:col>
                    <xdr:colOff>0</xdr:colOff>
                    <xdr:row>655427</xdr:row>
                    <xdr:rowOff>0</xdr:rowOff>
                  </to>
                </anchor>
              </controlPr>
            </control>
          </mc:Choice>
        </mc:AlternateContent>
        <mc:AlternateContent xmlns:mc="http://schemas.openxmlformats.org/markup-compatibility/2006">
          <mc:Choice Requires="x14">
            <control shapeId="61561" r:id="rId64" name="Button 121">
              <controlPr locked="0" defaultSize="0" autoFill="0" autoLine="0" autoPict="0">
                <anchor moveWithCells="1" sizeWithCells="1">
                  <from>
                    <xdr:col>764</xdr:col>
                    <xdr:colOff>0</xdr:colOff>
                    <xdr:row>720963</xdr:row>
                    <xdr:rowOff>0</xdr:rowOff>
                  </from>
                  <to>
                    <xdr:col>764</xdr:col>
                    <xdr:colOff>0</xdr:colOff>
                    <xdr:row>720963</xdr:row>
                    <xdr:rowOff>0</xdr:rowOff>
                  </to>
                </anchor>
              </controlPr>
            </control>
          </mc:Choice>
        </mc:AlternateContent>
        <mc:AlternateContent xmlns:mc="http://schemas.openxmlformats.org/markup-compatibility/2006">
          <mc:Choice Requires="x14">
            <control shapeId="61562" r:id="rId65" name="Button 122">
              <controlPr locked="0" defaultSize="0" autoFill="0" autoLine="0" autoPict="0">
                <anchor moveWithCells="1" sizeWithCells="1">
                  <from>
                    <xdr:col>764</xdr:col>
                    <xdr:colOff>0</xdr:colOff>
                    <xdr:row>786499</xdr:row>
                    <xdr:rowOff>0</xdr:rowOff>
                  </from>
                  <to>
                    <xdr:col>764</xdr:col>
                    <xdr:colOff>0</xdr:colOff>
                    <xdr:row>786499</xdr:row>
                    <xdr:rowOff>0</xdr:rowOff>
                  </to>
                </anchor>
              </controlPr>
            </control>
          </mc:Choice>
        </mc:AlternateContent>
        <mc:AlternateContent xmlns:mc="http://schemas.openxmlformats.org/markup-compatibility/2006">
          <mc:Choice Requires="x14">
            <control shapeId="61563" r:id="rId66" name="Button 123">
              <controlPr locked="0" defaultSize="0" autoFill="0" autoLine="0" autoPict="0">
                <anchor moveWithCells="1" sizeWithCells="1">
                  <from>
                    <xdr:col>764</xdr:col>
                    <xdr:colOff>0</xdr:colOff>
                    <xdr:row>852035</xdr:row>
                    <xdr:rowOff>0</xdr:rowOff>
                  </from>
                  <to>
                    <xdr:col>764</xdr:col>
                    <xdr:colOff>0</xdr:colOff>
                    <xdr:row>852035</xdr:row>
                    <xdr:rowOff>0</xdr:rowOff>
                  </to>
                </anchor>
              </controlPr>
            </control>
          </mc:Choice>
        </mc:AlternateContent>
        <mc:AlternateContent xmlns:mc="http://schemas.openxmlformats.org/markup-compatibility/2006">
          <mc:Choice Requires="x14">
            <control shapeId="61564" r:id="rId67" name="Button 124">
              <controlPr locked="0" defaultSize="0" autoFill="0" autoLine="0" autoPict="0">
                <anchor moveWithCells="1" sizeWithCells="1">
                  <from>
                    <xdr:col>764</xdr:col>
                    <xdr:colOff>0</xdr:colOff>
                    <xdr:row>917571</xdr:row>
                    <xdr:rowOff>0</xdr:rowOff>
                  </from>
                  <to>
                    <xdr:col>764</xdr:col>
                    <xdr:colOff>0</xdr:colOff>
                    <xdr:row>917571</xdr:row>
                    <xdr:rowOff>0</xdr:rowOff>
                  </to>
                </anchor>
              </controlPr>
            </control>
          </mc:Choice>
        </mc:AlternateContent>
        <mc:AlternateContent xmlns:mc="http://schemas.openxmlformats.org/markup-compatibility/2006">
          <mc:Choice Requires="x14">
            <control shapeId="61565" r:id="rId68" name="Button 125">
              <controlPr locked="0" defaultSize="0" autoFill="0" autoLine="0" autoPict="0">
                <anchor moveWithCells="1" sizeWithCells="1">
                  <from>
                    <xdr:col>764</xdr:col>
                    <xdr:colOff>0</xdr:colOff>
                    <xdr:row>983107</xdr:row>
                    <xdr:rowOff>0</xdr:rowOff>
                  </from>
                  <to>
                    <xdr:col>764</xdr:col>
                    <xdr:colOff>0</xdr:colOff>
                    <xdr:row>983107</xdr:row>
                    <xdr:rowOff>0</xdr:rowOff>
                  </to>
                </anchor>
              </controlPr>
            </control>
          </mc:Choice>
        </mc:AlternateContent>
        <mc:AlternateContent xmlns:mc="http://schemas.openxmlformats.org/markup-compatibility/2006">
          <mc:Choice Requires="x14">
            <control shapeId="61566" r:id="rId69" name="Button 126">
              <controlPr locked="0" defaultSize="0" autoFill="0" autoLine="0" autoPict="0">
                <anchor moveWithCells="1" sizeWithCells="1">
                  <from>
                    <xdr:col>1020</xdr:col>
                    <xdr:colOff>0</xdr:colOff>
                    <xdr:row>67</xdr:row>
                    <xdr:rowOff>0</xdr:rowOff>
                  </from>
                  <to>
                    <xdr:col>1020</xdr:col>
                    <xdr:colOff>0</xdr:colOff>
                    <xdr:row>67</xdr:row>
                    <xdr:rowOff>0</xdr:rowOff>
                  </to>
                </anchor>
              </controlPr>
            </control>
          </mc:Choice>
        </mc:AlternateContent>
        <mc:AlternateContent xmlns:mc="http://schemas.openxmlformats.org/markup-compatibility/2006">
          <mc:Choice Requires="x14">
            <control shapeId="61567" r:id="rId70" name="Button 127">
              <controlPr locked="0" defaultSize="0" autoFill="0" autoLine="0" autoPict="0">
                <anchor moveWithCells="1" sizeWithCells="1">
                  <from>
                    <xdr:col>1020</xdr:col>
                    <xdr:colOff>0</xdr:colOff>
                    <xdr:row>65603</xdr:row>
                    <xdr:rowOff>0</xdr:rowOff>
                  </from>
                  <to>
                    <xdr:col>1020</xdr:col>
                    <xdr:colOff>0</xdr:colOff>
                    <xdr:row>65603</xdr:row>
                    <xdr:rowOff>0</xdr:rowOff>
                  </to>
                </anchor>
              </controlPr>
            </control>
          </mc:Choice>
        </mc:AlternateContent>
        <mc:AlternateContent xmlns:mc="http://schemas.openxmlformats.org/markup-compatibility/2006">
          <mc:Choice Requires="x14">
            <control shapeId="61568" r:id="rId71" name="Button 128">
              <controlPr locked="0" defaultSize="0" autoFill="0" autoLine="0" autoPict="0">
                <anchor moveWithCells="1" sizeWithCells="1">
                  <from>
                    <xdr:col>1020</xdr:col>
                    <xdr:colOff>0</xdr:colOff>
                    <xdr:row>131139</xdr:row>
                    <xdr:rowOff>0</xdr:rowOff>
                  </from>
                  <to>
                    <xdr:col>1020</xdr:col>
                    <xdr:colOff>0</xdr:colOff>
                    <xdr:row>131139</xdr:row>
                    <xdr:rowOff>0</xdr:rowOff>
                  </to>
                </anchor>
              </controlPr>
            </control>
          </mc:Choice>
        </mc:AlternateContent>
        <mc:AlternateContent xmlns:mc="http://schemas.openxmlformats.org/markup-compatibility/2006">
          <mc:Choice Requires="x14">
            <control shapeId="61569" r:id="rId72" name="Button 129">
              <controlPr locked="0" defaultSize="0" autoFill="0" autoLine="0" autoPict="0">
                <anchor moveWithCells="1" sizeWithCells="1">
                  <from>
                    <xdr:col>1020</xdr:col>
                    <xdr:colOff>0</xdr:colOff>
                    <xdr:row>196675</xdr:row>
                    <xdr:rowOff>0</xdr:rowOff>
                  </from>
                  <to>
                    <xdr:col>1020</xdr:col>
                    <xdr:colOff>0</xdr:colOff>
                    <xdr:row>196675</xdr:row>
                    <xdr:rowOff>0</xdr:rowOff>
                  </to>
                </anchor>
              </controlPr>
            </control>
          </mc:Choice>
        </mc:AlternateContent>
        <mc:AlternateContent xmlns:mc="http://schemas.openxmlformats.org/markup-compatibility/2006">
          <mc:Choice Requires="x14">
            <control shapeId="61570" r:id="rId73" name="Button 130">
              <controlPr locked="0" defaultSize="0" autoFill="0" autoLine="0" autoPict="0">
                <anchor moveWithCells="1" sizeWithCells="1">
                  <from>
                    <xdr:col>1020</xdr:col>
                    <xdr:colOff>0</xdr:colOff>
                    <xdr:row>262211</xdr:row>
                    <xdr:rowOff>0</xdr:rowOff>
                  </from>
                  <to>
                    <xdr:col>1020</xdr:col>
                    <xdr:colOff>0</xdr:colOff>
                    <xdr:row>262211</xdr:row>
                    <xdr:rowOff>0</xdr:rowOff>
                  </to>
                </anchor>
              </controlPr>
            </control>
          </mc:Choice>
        </mc:AlternateContent>
        <mc:AlternateContent xmlns:mc="http://schemas.openxmlformats.org/markup-compatibility/2006">
          <mc:Choice Requires="x14">
            <control shapeId="61571" r:id="rId74" name="Button 131">
              <controlPr locked="0" defaultSize="0" autoFill="0" autoLine="0" autoPict="0">
                <anchor moveWithCells="1" sizeWithCells="1">
                  <from>
                    <xdr:col>1020</xdr:col>
                    <xdr:colOff>0</xdr:colOff>
                    <xdr:row>327747</xdr:row>
                    <xdr:rowOff>0</xdr:rowOff>
                  </from>
                  <to>
                    <xdr:col>1020</xdr:col>
                    <xdr:colOff>0</xdr:colOff>
                    <xdr:row>327747</xdr:row>
                    <xdr:rowOff>0</xdr:rowOff>
                  </to>
                </anchor>
              </controlPr>
            </control>
          </mc:Choice>
        </mc:AlternateContent>
        <mc:AlternateContent xmlns:mc="http://schemas.openxmlformats.org/markup-compatibility/2006">
          <mc:Choice Requires="x14">
            <control shapeId="61572" r:id="rId75" name="Button 132">
              <controlPr locked="0" defaultSize="0" autoFill="0" autoLine="0" autoPict="0">
                <anchor moveWithCells="1" sizeWithCells="1">
                  <from>
                    <xdr:col>1020</xdr:col>
                    <xdr:colOff>0</xdr:colOff>
                    <xdr:row>393283</xdr:row>
                    <xdr:rowOff>0</xdr:rowOff>
                  </from>
                  <to>
                    <xdr:col>1020</xdr:col>
                    <xdr:colOff>0</xdr:colOff>
                    <xdr:row>393283</xdr:row>
                    <xdr:rowOff>0</xdr:rowOff>
                  </to>
                </anchor>
              </controlPr>
            </control>
          </mc:Choice>
        </mc:AlternateContent>
        <mc:AlternateContent xmlns:mc="http://schemas.openxmlformats.org/markup-compatibility/2006">
          <mc:Choice Requires="x14">
            <control shapeId="61573" r:id="rId76" name="Button 133">
              <controlPr locked="0" defaultSize="0" autoFill="0" autoLine="0" autoPict="0">
                <anchor moveWithCells="1" sizeWithCells="1">
                  <from>
                    <xdr:col>1020</xdr:col>
                    <xdr:colOff>0</xdr:colOff>
                    <xdr:row>458819</xdr:row>
                    <xdr:rowOff>0</xdr:rowOff>
                  </from>
                  <to>
                    <xdr:col>1020</xdr:col>
                    <xdr:colOff>0</xdr:colOff>
                    <xdr:row>458819</xdr:row>
                    <xdr:rowOff>0</xdr:rowOff>
                  </to>
                </anchor>
              </controlPr>
            </control>
          </mc:Choice>
        </mc:AlternateContent>
        <mc:AlternateContent xmlns:mc="http://schemas.openxmlformats.org/markup-compatibility/2006">
          <mc:Choice Requires="x14">
            <control shapeId="61574" r:id="rId77" name="Button 134">
              <controlPr locked="0" defaultSize="0" autoFill="0" autoLine="0" autoPict="0">
                <anchor moveWithCells="1" sizeWithCells="1">
                  <from>
                    <xdr:col>1020</xdr:col>
                    <xdr:colOff>0</xdr:colOff>
                    <xdr:row>524355</xdr:row>
                    <xdr:rowOff>0</xdr:rowOff>
                  </from>
                  <to>
                    <xdr:col>1020</xdr:col>
                    <xdr:colOff>0</xdr:colOff>
                    <xdr:row>524355</xdr:row>
                    <xdr:rowOff>0</xdr:rowOff>
                  </to>
                </anchor>
              </controlPr>
            </control>
          </mc:Choice>
        </mc:AlternateContent>
        <mc:AlternateContent xmlns:mc="http://schemas.openxmlformats.org/markup-compatibility/2006">
          <mc:Choice Requires="x14">
            <control shapeId="61575" r:id="rId78" name="Button 135">
              <controlPr locked="0" defaultSize="0" autoFill="0" autoLine="0" autoPict="0">
                <anchor moveWithCells="1" sizeWithCells="1">
                  <from>
                    <xdr:col>1020</xdr:col>
                    <xdr:colOff>0</xdr:colOff>
                    <xdr:row>589891</xdr:row>
                    <xdr:rowOff>0</xdr:rowOff>
                  </from>
                  <to>
                    <xdr:col>1020</xdr:col>
                    <xdr:colOff>0</xdr:colOff>
                    <xdr:row>589891</xdr:row>
                    <xdr:rowOff>0</xdr:rowOff>
                  </to>
                </anchor>
              </controlPr>
            </control>
          </mc:Choice>
        </mc:AlternateContent>
        <mc:AlternateContent xmlns:mc="http://schemas.openxmlformats.org/markup-compatibility/2006">
          <mc:Choice Requires="x14">
            <control shapeId="61576" r:id="rId79" name="Button 136">
              <controlPr locked="0" defaultSize="0" autoFill="0" autoLine="0" autoPict="0">
                <anchor moveWithCells="1" sizeWithCells="1">
                  <from>
                    <xdr:col>1020</xdr:col>
                    <xdr:colOff>0</xdr:colOff>
                    <xdr:row>655427</xdr:row>
                    <xdr:rowOff>0</xdr:rowOff>
                  </from>
                  <to>
                    <xdr:col>1020</xdr:col>
                    <xdr:colOff>0</xdr:colOff>
                    <xdr:row>655427</xdr:row>
                    <xdr:rowOff>0</xdr:rowOff>
                  </to>
                </anchor>
              </controlPr>
            </control>
          </mc:Choice>
        </mc:AlternateContent>
        <mc:AlternateContent xmlns:mc="http://schemas.openxmlformats.org/markup-compatibility/2006">
          <mc:Choice Requires="x14">
            <control shapeId="61577" r:id="rId80" name="Button 137">
              <controlPr locked="0" defaultSize="0" autoFill="0" autoLine="0" autoPict="0">
                <anchor moveWithCells="1" sizeWithCells="1">
                  <from>
                    <xdr:col>1020</xdr:col>
                    <xdr:colOff>0</xdr:colOff>
                    <xdr:row>720963</xdr:row>
                    <xdr:rowOff>0</xdr:rowOff>
                  </from>
                  <to>
                    <xdr:col>1020</xdr:col>
                    <xdr:colOff>0</xdr:colOff>
                    <xdr:row>720963</xdr:row>
                    <xdr:rowOff>0</xdr:rowOff>
                  </to>
                </anchor>
              </controlPr>
            </control>
          </mc:Choice>
        </mc:AlternateContent>
        <mc:AlternateContent xmlns:mc="http://schemas.openxmlformats.org/markup-compatibility/2006">
          <mc:Choice Requires="x14">
            <control shapeId="61578" r:id="rId81" name="Button 138">
              <controlPr locked="0" defaultSize="0" autoFill="0" autoLine="0" autoPict="0">
                <anchor moveWithCells="1" sizeWithCells="1">
                  <from>
                    <xdr:col>1020</xdr:col>
                    <xdr:colOff>0</xdr:colOff>
                    <xdr:row>786499</xdr:row>
                    <xdr:rowOff>0</xdr:rowOff>
                  </from>
                  <to>
                    <xdr:col>1020</xdr:col>
                    <xdr:colOff>0</xdr:colOff>
                    <xdr:row>786499</xdr:row>
                    <xdr:rowOff>0</xdr:rowOff>
                  </to>
                </anchor>
              </controlPr>
            </control>
          </mc:Choice>
        </mc:AlternateContent>
        <mc:AlternateContent xmlns:mc="http://schemas.openxmlformats.org/markup-compatibility/2006">
          <mc:Choice Requires="x14">
            <control shapeId="61579" r:id="rId82" name="Button 139">
              <controlPr locked="0" defaultSize="0" autoFill="0" autoLine="0" autoPict="0">
                <anchor moveWithCells="1" sizeWithCells="1">
                  <from>
                    <xdr:col>1020</xdr:col>
                    <xdr:colOff>0</xdr:colOff>
                    <xdr:row>852035</xdr:row>
                    <xdr:rowOff>0</xdr:rowOff>
                  </from>
                  <to>
                    <xdr:col>1020</xdr:col>
                    <xdr:colOff>0</xdr:colOff>
                    <xdr:row>852035</xdr:row>
                    <xdr:rowOff>0</xdr:rowOff>
                  </to>
                </anchor>
              </controlPr>
            </control>
          </mc:Choice>
        </mc:AlternateContent>
        <mc:AlternateContent xmlns:mc="http://schemas.openxmlformats.org/markup-compatibility/2006">
          <mc:Choice Requires="x14">
            <control shapeId="61580" r:id="rId83" name="Button 140">
              <controlPr locked="0" defaultSize="0" autoFill="0" autoLine="0" autoPict="0">
                <anchor moveWithCells="1" sizeWithCells="1">
                  <from>
                    <xdr:col>1020</xdr:col>
                    <xdr:colOff>0</xdr:colOff>
                    <xdr:row>917571</xdr:row>
                    <xdr:rowOff>0</xdr:rowOff>
                  </from>
                  <to>
                    <xdr:col>1020</xdr:col>
                    <xdr:colOff>0</xdr:colOff>
                    <xdr:row>917571</xdr:row>
                    <xdr:rowOff>0</xdr:rowOff>
                  </to>
                </anchor>
              </controlPr>
            </control>
          </mc:Choice>
        </mc:AlternateContent>
        <mc:AlternateContent xmlns:mc="http://schemas.openxmlformats.org/markup-compatibility/2006">
          <mc:Choice Requires="x14">
            <control shapeId="61581" r:id="rId84" name="Button 141">
              <controlPr locked="0" defaultSize="0" autoFill="0" autoLine="0" autoPict="0">
                <anchor moveWithCells="1" sizeWithCells="1">
                  <from>
                    <xdr:col>1020</xdr:col>
                    <xdr:colOff>0</xdr:colOff>
                    <xdr:row>983107</xdr:row>
                    <xdr:rowOff>0</xdr:rowOff>
                  </from>
                  <to>
                    <xdr:col>1020</xdr:col>
                    <xdr:colOff>0</xdr:colOff>
                    <xdr:row>983107</xdr:row>
                    <xdr:rowOff>0</xdr:rowOff>
                  </to>
                </anchor>
              </controlPr>
            </control>
          </mc:Choice>
        </mc:AlternateContent>
        <mc:AlternateContent xmlns:mc="http://schemas.openxmlformats.org/markup-compatibility/2006">
          <mc:Choice Requires="x14">
            <control shapeId="61582" r:id="rId85" name="Button 142">
              <controlPr locked="0" defaultSize="0" autoFill="0" autoLine="0" autoPict="0">
                <anchor moveWithCells="1" sizeWithCells="1">
                  <from>
                    <xdr:col>1276</xdr:col>
                    <xdr:colOff>0</xdr:colOff>
                    <xdr:row>67</xdr:row>
                    <xdr:rowOff>0</xdr:rowOff>
                  </from>
                  <to>
                    <xdr:col>1276</xdr:col>
                    <xdr:colOff>0</xdr:colOff>
                    <xdr:row>67</xdr:row>
                    <xdr:rowOff>0</xdr:rowOff>
                  </to>
                </anchor>
              </controlPr>
            </control>
          </mc:Choice>
        </mc:AlternateContent>
        <mc:AlternateContent xmlns:mc="http://schemas.openxmlformats.org/markup-compatibility/2006">
          <mc:Choice Requires="x14">
            <control shapeId="61583" r:id="rId86" name="Button 143">
              <controlPr locked="0" defaultSize="0" autoFill="0" autoLine="0" autoPict="0">
                <anchor moveWithCells="1" sizeWithCells="1">
                  <from>
                    <xdr:col>1276</xdr:col>
                    <xdr:colOff>0</xdr:colOff>
                    <xdr:row>65603</xdr:row>
                    <xdr:rowOff>0</xdr:rowOff>
                  </from>
                  <to>
                    <xdr:col>1276</xdr:col>
                    <xdr:colOff>0</xdr:colOff>
                    <xdr:row>65603</xdr:row>
                    <xdr:rowOff>0</xdr:rowOff>
                  </to>
                </anchor>
              </controlPr>
            </control>
          </mc:Choice>
        </mc:AlternateContent>
        <mc:AlternateContent xmlns:mc="http://schemas.openxmlformats.org/markup-compatibility/2006">
          <mc:Choice Requires="x14">
            <control shapeId="61584" r:id="rId87" name="Button 144">
              <controlPr locked="0" defaultSize="0" autoFill="0" autoLine="0" autoPict="0">
                <anchor moveWithCells="1" sizeWithCells="1">
                  <from>
                    <xdr:col>1276</xdr:col>
                    <xdr:colOff>0</xdr:colOff>
                    <xdr:row>131139</xdr:row>
                    <xdr:rowOff>0</xdr:rowOff>
                  </from>
                  <to>
                    <xdr:col>1276</xdr:col>
                    <xdr:colOff>0</xdr:colOff>
                    <xdr:row>131139</xdr:row>
                    <xdr:rowOff>0</xdr:rowOff>
                  </to>
                </anchor>
              </controlPr>
            </control>
          </mc:Choice>
        </mc:AlternateContent>
        <mc:AlternateContent xmlns:mc="http://schemas.openxmlformats.org/markup-compatibility/2006">
          <mc:Choice Requires="x14">
            <control shapeId="61585" r:id="rId88" name="Button 145">
              <controlPr locked="0" defaultSize="0" autoFill="0" autoLine="0" autoPict="0">
                <anchor moveWithCells="1" sizeWithCells="1">
                  <from>
                    <xdr:col>1276</xdr:col>
                    <xdr:colOff>0</xdr:colOff>
                    <xdr:row>196675</xdr:row>
                    <xdr:rowOff>0</xdr:rowOff>
                  </from>
                  <to>
                    <xdr:col>1276</xdr:col>
                    <xdr:colOff>0</xdr:colOff>
                    <xdr:row>196675</xdr:row>
                    <xdr:rowOff>0</xdr:rowOff>
                  </to>
                </anchor>
              </controlPr>
            </control>
          </mc:Choice>
        </mc:AlternateContent>
        <mc:AlternateContent xmlns:mc="http://schemas.openxmlformats.org/markup-compatibility/2006">
          <mc:Choice Requires="x14">
            <control shapeId="61586" r:id="rId89" name="Button 146">
              <controlPr locked="0" defaultSize="0" autoFill="0" autoLine="0" autoPict="0">
                <anchor moveWithCells="1" sizeWithCells="1">
                  <from>
                    <xdr:col>1276</xdr:col>
                    <xdr:colOff>0</xdr:colOff>
                    <xdr:row>262211</xdr:row>
                    <xdr:rowOff>0</xdr:rowOff>
                  </from>
                  <to>
                    <xdr:col>1276</xdr:col>
                    <xdr:colOff>0</xdr:colOff>
                    <xdr:row>262211</xdr:row>
                    <xdr:rowOff>0</xdr:rowOff>
                  </to>
                </anchor>
              </controlPr>
            </control>
          </mc:Choice>
        </mc:AlternateContent>
        <mc:AlternateContent xmlns:mc="http://schemas.openxmlformats.org/markup-compatibility/2006">
          <mc:Choice Requires="x14">
            <control shapeId="61587" r:id="rId90" name="Button 147">
              <controlPr locked="0" defaultSize="0" autoFill="0" autoLine="0" autoPict="0">
                <anchor moveWithCells="1" sizeWithCells="1">
                  <from>
                    <xdr:col>1276</xdr:col>
                    <xdr:colOff>0</xdr:colOff>
                    <xdr:row>327747</xdr:row>
                    <xdr:rowOff>0</xdr:rowOff>
                  </from>
                  <to>
                    <xdr:col>1276</xdr:col>
                    <xdr:colOff>0</xdr:colOff>
                    <xdr:row>327747</xdr:row>
                    <xdr:rowOff>0</xdr:rowOff>
                  </to>
                </anchor>
              </controlPr>
            </control>
          </mc:Choice>
        </mc:AlternateContent>
        <mc:AlternateContent xmlns:mc="http://schemas.openxmlformats.org/markup-compatibility/2006">
          <mc:Choice Requires="x14">
            <control shapeId="61588" r:id="rId91" name="Button 148">
              <controlPr locked="0" defaultSize="0" autoFill="0" autoLine="0" autoPict="0">
                <anchor moveWithCells="1" sizeWithCells="1">
                  <from>
                    <xdr:col>1276</xdr:col>
                    <xdr:colOff>0</xdr:colOff>
                    <xdr:row>393283</xdr:row>
                    <xdr:rowOff>0</xdr:rowOff>
                  </from>
                  <to>
                    <xdr:col>1276</xdr:col>
                    <xdr:colOff>0</xdr:colOff>
                    <xdr:row>393283</xdr:row>
                    <xdr:rowOff>0</xdr:rowOff>
                  </to>
                </anchor>
              </controlPr>
            </control>
          </mc:Choice>
        </mc:AlternateContent>
        <mc:AlternateContent xmlns:mc="http://schemas.openxmlformats.org/markup-compatibility/2006">
          <mc:Choice Requires="x14">
            <control shapeId="61589" r:id="rId92" name="Button 149">
              <controlPr locked="0" defaultSize="0" autoFill="0" autoLine="0" autoPict="0">
                <anchor moveWithCells="1" sizeWithCells="1">
                  <from>
                    <xdr:col>1276</xdr:col>
                    <xdr:colOff>0</xdr:colOff>
                    <xdr:row>458819</xdr:row>
                    <xdr:rowOff>0</xdr:rowOff>
                  </from>
                  <to>
                    <xdr:col>1276</xdr:col>
                    <xdr:colOff>0</xdr:colOff>
                    <xdr:row>458819</xdr:row>
                    <xdr:rowOff>0</xdr:rowOff>
                  </to>
                </anchor>
              </controlPr>
            </control>
          </mc:Choice>
        </mc:AlternateContent>
        <mc:AlternateContent xmlns:mc="http://schemas.openxmlformats.org/markup-compatibility/2006">
          <mc:Choice Requires="x14">
            <control shapeId="61590" r:id="rId93" name="Button 150">
              <controlPr locked="0" defaultSize="0" autoFill="0" autoLine="0" autoPict="0">
                <anchor moveWithCells="1" sizeWithCells="1">
                  <from>
                    <xdr:col>1276</xdr:col>
                    <xdr:colOff>0</xdr:colOff>
                    <xdr:row>524355</xdr:row>
                    <xdr:rowOff>0</xdr:rowOff>
                  </from>
                  <to>
                    <xdr:col>1276</xdr:col>
                    <xdr:colOff>0</xdr:colOff>
                    <xdr:row>524355</xdr:row>
                    <xdr:rowOff>0</xdr:rowOff>
                  </to>
                </anchor>
              </controlPr>
            </control>
          </mc:Choice>
        </mc:AlternateContent>
        <mc:AlternateContent xmlns:mc="http://schemas.openxmlformats.org/markup-compatibility/2006">
          <mc:Choice Requires="x14">
            <control shapeId="61591" r:id="rId94" name="Button 151">
              <controlPr locked="0" defaultSize="0" autoFill="0" autoLine="0" autoPict="0">
                <anchor moveWithCells="1" sizeWithCells="1">
                  <from>
                    <xdr:col>1276</xdr:col>
                    <xdr:colOff>0</xdr:colOff>
                    <xdr:row>589891</xdr:row>
                    <xdr:rowOff>0</xdr:rowOff>
                  </from>
                  <to>
                    <xdr:col>1276</xdr:col>
                    <xdr:colOff>0</xdr:colOff>
                    <xdr:row>589891</xdr:row>
                    <xdr:rowOff>0</xdr:rowOff>
                  </to>
                </anchor>
              </controlPr>
            </control>
          </mc:Choice>
        </mc:AlternateContent>
        <mc:AlternateContent xmlns:mc="http://schemas.openxmlformats.org/markup-compatibility/2006">
          <mc:Choice Requires="x14">
            <control shapeId="61592" r:id="rId95" name="Button 152">
              <controlPr locked="0" defaultSize="0" autoFill="0" autoLine="0" autoPict="0">
                <anchor moveWithCells="1" sizeWithCells="1">
                  <from>
                    <xdr:col>1276</xdr:col>
                    <xdr:colOff>0</xdr:colOff>
                    <xdr:row>655427</xdr:row>
                    <xdr:rowOff>0</xdr:rowOff>
                  </from>
                  <to>
                    <xdr:col>1276</xdr:col>
                    <xdr:colOff>0</xdr:colOff>
                    <xdr:row>655427</xdr:row>
                    <xdr:rowOff>0</xdr:rowOff>
                  </to>
                </anchor>
              </controlPr>
            </control>
          </mc:Choice>
        </mc:AlternateContent>
        <mc:AlternateContent xmlns:mc="http://schemas.openxmlformats.org/markup-compatibility/2006">
          <mc:Choice Requires="x14">
            <control shapeId="61593" r:id="rId96" name="Button 153">
              <controlPr locked="0" defaultSize="0" autoFill="0" autoLine="0" autoPict="0">
                <anchor moveWithCells="1" sizeWithCells="1">
                  <from>
                    <xdr:col>1276</xdr:col>
                    <xdr:colOff>0</xdr:colOff>
                    <xdr:row>720963</xdr:row>
                    <xdr:rowOff>0</xdr:rowOff>
                  </from>
                  <to>
                    <xdr:col>1276</xdr:col>
                    <xdr:colOff>0</xdr:colOff>
                    <xdr:row>720963</xdr:row>
                    <xdr:rowOff>0</xdr:rowOff>
                  </to>
                </anchor>
              </controlPr>
            </control>
          </mc:Choice>
        </mc:AlternateContent>
        <mc:AlternateContent xmlns:mc="http://schemas.openxmlformats.org/markup-compatibility/2006">
          <mc:Choice Requires="x14">
            <control shapeId="61594" r:id="rId97" name="Button 154">
              <controlPr locked="0" defaultSize="0" autoFill="0" autoLine="0" autoPict="0">
                <anchor moveWithCells="1" sizeWithCells="1">
                  <from>
                    <xdr:col>1276</xdr:col>
                    <xdr:colOff>0</xdr:colOff>
                    <xdr:row>786499</xdr:row>
                    <xdr:rowOff>0</xdr:rowOff>
                  </from>
                  <to>
                    <xdr:col>1276</xdr:col>
                    <xdr:colOff>0</xdr:colOff>
                    <xdr:row>786499</xdr:row>
                    <xdr:rowOff>0</xdr:rowOff>
                  </to>
                </anchor>
              </controlPr>
            </control>
          </mc:Choice>
        </mc:AlternateContent>
        <mc:AlternateContent xmlns:mc="http://schemas.openxmlformats.org/markup-compatibility/2006">
          <mc:Choice Requires="x14">
            <control shapeId="61595" r:id="rId98" name="Button 155">
              <controlPr locked="0" defaultSize="0" autoFill="0" autoLine="0" autoPict="0">
                <anchor moveWithCells="1" sizeWithCells="1">
                  <from>
                    <xdr:col>1276</xdr:col>
                    <xdr:colOff>0</xdr:colOff>
                    <xdr:row>852035</xdr:row>
                    <xdr:rowOff>0</xdr:rowOff>
                  </from>
                  <to>
                    <xdr:col>1276</xdr:col>
                    <xdr:colOff>0</xdr:colOff>
                    <xdr:row>852035</xdr:row>
                    <xdr:rowOff>0</xdr:rowOff>
                  </to>
                </anchor>
              </controlPr>
            </control>
          </mc:Choice>
        </mc:AlternateContent>
        <mc:AlternateContent xmlns:mc="http://schemas.openxmlformats.org/markup-compatibility/2006">
          <mc:Choice Requires="x14">
            <control shapeId="61596" r:id="rId99" name="Button 156">
              <controlPr locked="0" defaultSize="0" autoFill="0" autoLine="0" autoPict="0">
                <anchor moveWithCells="1" sizeWithCells="1">
                  <from>
                    <xdr:col>1276</xdr:col>
                    <xdr:colOff>0</xdr:colOff>
                    <xdr:row>917571</xdr:row>
                    <xdr:rowOff>0</xdr:rowOff>
                  </from>
                  <to>
                    <xdr:col>1276</xdr:col>
                    <xdr:colOff>0</xdr:colOff>
                    <xdr:row>917571</xdr:row>
                    <xdr:rowOff>0</xdr:rowOff>
                  </to>
                </anchor>
              </controlPr>
            </control>
          </mc:Choice>
        </mc:AlternateContent>
        <mc:AlternateContent xmlns:mc="http://schemas.openxmlformats.org/markup-compatibility/2006">
          <mc:Choice Requires="x14">
            <control shapeId="61597" r:id="rId100" name="Button 157">
              <controlPr locked="0" defaultSize="0" autoFill="0" autoLine="0" autoPict="0">
                <anchor moveWithCells="1" sizeWithCells="1">
                  <from>
                    <xdr:col>1276</xdr:col>
                    <xdr:colOff>0</xdr:colOff>
                    <xdr:row>983107</xdr:row>
                    <xdr:rowOff>0</xdr:rowOff>
                  </from>
                  <to>
                    <xdr:col>1276</xdr:col>
                    <xdr:colOff>0</xdr:colOff>
                    <xdr:row>983107</xdr:row>
                    <xdr:rowOff>0</xdr:rowOff>
                  </to>
                </anchor>
              </controlPr>
            </control>
          </mc:Choice>
        </mc:AlternateContent>
        <mc:AlternateContent xmlns:mc="http://schemas.openxmlformats.org/markup-compatibility/2006">
          <mc:Choice Requires="x14">
            <control shapeId="61598" r:id="rId101" name="Button 158">
              <controlPr locked="0" defaultSize="0" autoFill="0" autoLine="0" autoPict="0">
                <anchor moveWithCells="1" sizeWithCells="1">
                  <from>
                    <xdr:col>1532</xdr:col>
                    <xdr:colOff>0</xdr:colOff>
                    <xdr:row>67</xdr:row>
                    <xdr:rowOff>0</xdr:rowOff>
                  </from>
                  <to>
                    <xdr:col>1532</xdr:col>
                    <xdr:colOff>0</xdr:colOff>
                    <xdr:row>67</xdr:row>
                    <xdr:rowOff>0</xdr:rowOff>
                  </to>
                </anchor>
              </controlPr>
            </control>
          </mc:Choice>
        </mc:AlternateContent>
        <mc:AlternateContent xmlns:mc="http://schemas.openxmlformats.org/markup-compatibility/2006">
          <mc:Choice Requires="x14">
            <control shapeId="61599" r:id="rId102" name="Button 159">
              <controlPr locked="0" defaultSize="0" autoFill="0" autoLine="0" autoPict="0">
                <anchor moveWithCells="1" sizeWithCells="1">
                  <from>
                    <xdr:col>1532</xdr:col>
                    <xdr:colOff>0</xdr:colOff>
                    <xdr:row>65603</xdr:row>
                    <xdr:rowOff>0</xdr:rowOff>
                  </from>
                  <to>
                    <xdr:col>1532</xdr:col>
                    <xdr:colOff>0</xdr:colOff>
                    <xdr:row>65603</xdr:row>
                    <xdr:rowOff>0</xdr:rowOff>
                  </to>
                </anchor>
              </controlPr>
            </control>
          </mc:Choice>
        </mc:AlternateContent>
        <mc:AlternateContent xmlns:mc="http://schemas.openxmlformats.org/markup-compatibility/2006">
          <mc:Choice Requires="x14">
            <control shapeId="61600" r:id="rId103" name="Button 160">
              <controlPr locked="0" defaultSize="0" autoFill="0" autoLine="0" autoPict="0">
                <anchor moveWithCells="1" sizeWithCells="1">
                  <from>
                    <xdr:col>1532</xdr:col>
                    <xdr:colOff>0</xdr:colOff>
                    <xdr:row>131139</xdr:row>
                    <xdr:rowOff>0</xdr:rowOff>
                  </from>
                  <to>
                    <xdr:col>1532</xdr:col>
                    <xdr:colOff>0</xdr:colOff>
                    <xdr:row>131139</xdr:row>
                    <xdr:rowOff>0</xdr:rowOff>
                  </to>
                </anchor>
              </controlPr>
            </control>
          </mc:Choice>
        </mc:AlternateContent>
        <mc:AlternateContent xmlns:mc="http://schemas.openxmlformats.org/markup-compatibility/2006">
          <mc:Choice Requires="x14">
            <control shapeId="61601" r:id="rId104" name="Button 161">
              <controlPr locked="0" defaultSize="0" autoFill="0" autoLine="0" autoPict="0">
                <anchor moveWithCells="1" sizeWithCells="1">
                  <from>
                    <xdr:col>1532</xdr:col>
                    <xdr:colOff>0</xdr:colOff>
                    <xdr:row>196675</xdr:row>
                    <xdr:rowOff>0</xdr:rowOff>
                  </from>
                  <to>
                    <xdr:col>1532</xdr:col>
                    <xdr:colOff>0</xdr:colOff>
                    <xdr:row>196675</xdr:row>
                    <xdr:rowOff>0</xdr:rowOff>
                  </to>
                </anchor>
              </controlPr>
            </control>
          </mc:Choice>
        </mc:AlternateContent>
        <mc:AlternateContent xmlns:mc="http://schemas.openxmlformats.org/markup-compatibility/2006">
          <mc:Choice Requires="x14">
            <control shapeId="61602" r:id="rId105" name="Button 162">
              <controlPr locked="0" defaultSize="0" autoFill="0" autoLine="0" autoPict="0">
                <anchor moveWithCells="1" sizeWithCells="1">
                  <from>
                    <xdr:col>1532</xdr:col>
                    <xdr:colOff>0</xdr:colOff>
                    <xdr:row>262211</xdr:row>
                    <xdr:rowOff>0</xdr:rowOff>
                  </from>
                  <to>
                    <xdr:col>1532</xdr:col>
                    <xdr:colOff>0</xdr:colOff>
                    <xdr:row>262211</xdr:row>
                    <xdr:rowOff>0</xdr:rowOff>
                  </to>
                </anchor>
              </controlPr>
            </control>
          </mc:Choice>
        </mc:AlternateContent>
        <mc:AlternateContent xmlns:mc="http://schemas.openxmlformats.org/markup-compatibility/2006">
          <mc:Choice Requires="x14">
            <control shapeId="61603" r:id="rId106" name="Button 163">
              <controlPr locked="0" defaultSize="0" autoFill="0" autoLine="0" autoPict="0">
                <anchor moveWithCells="1" sizeWithCells="1">
                  <from>
                    <xdr:col>1532</xdr:col>
                    <xdr:colOff>0</xdr:colOff>
                    <xdr:row>327747</xdr:row>
                    <xdr:rowOff>0</xdr:rowOff>
                  </from>
                  <to>
                    <xdr:col>1532</xdr:col>
                    <xdr:colOff>0</xdr:colOff>
                    <xdr:row>327747</xdr:row>
                    <xdr:rowOff>0</xdr:rowOff>
                  </to>
                </anchor>
              </controlPr>
            </control>
          </mc:Choice>
        </mc:AlternateContent>
        <mc:AlternateContent xmlns:mc="http://schemas.openxmlformats.org/markup-compatibility/2006">
          <mc:Choice Requires="x14">
            <control shapeId="61604" r:id="rId107" name="Button 164">
              <controlPr locked="0" defaultSize="0" autoFill="0" autoLine="0" autoPict="0">
                <anchor moveWithCells="1" sizeWithCells="1">
                  <from>
                    <xdr:col>1532</xdr:col>
                    <xdr:colOff>0</xdr:colOff>
                    <xdr:row>393283</xdr:row>
                    <xdr:rowOff>0</xdr:rowOff>
                  </from>
                  <to>
                    <xdr:col>1532</xdr:col>
                    <xdr:colOff>0</xdr:colOff>
                    <xdr:row>393283</xdr:row>
                    <xdr:rowOff>0</xdr:rowOff>
                  </to>
                </anchor>
              </controlPr>
            </control>
          </mc:Choice>
        </mc:AlternateContent>
        <mc:AlternateContent xmlns:mc="http://schemas.openxmlformats.org/markup-compatibility/2006">
          <mc:Choice Requires="x14">
            <control shapeId="61605" r:id="rId108" name="Button 165">
              <controlPr locked="0" defaultSize="0" autoFill="0" autoLine="0" autoPict="0">
                <anchor moveWithCells="1" sizeWithCells="1">
                  <from>
                    <xdr:col>1532</xdr:col>
                    <xdr:colOff>0</xdr:colOff>
                    <xdr:row>458819</xdr:row>
                    <xdr:rowOff>0</xdr:rowOff>
                  </from>
                  <to>
                    <xdr:col>1532</xdr:col>
                    <xdr:colOff>0</xdr:colOff>
                    <xdr:row>458819</xdr:row>
                    <xdr:rowOff>0</xdr:rowOff>
                  </to>
                </anchor>
              </controlPr>
            </control>
          </mc:Choice>
        </mc:AlternateContent>
        <mc:AlternateContent xmlns:mc="http://schemas.openxmlformats.org/markup-compatibility/2006">
          <mc:Choice Requires="x14">
            <control shapeId="61606" r:id="rId109" name="Button 166">
              <controlPr locked="0" defaultSize="0" autoFill="0" autoLine="0" autoPict="0">
                <anchor moveWithCells="1" sizeWithCells="1">
                  <from>
                    <xdr:col>1532</xdr:col>
                    <xdr:colOff>0</xdr:colOff>
                    <xdr:row>524355</xdr:row>
                    <xdr:rowOff>0</xdr:rowOff>
                  </from>
                  <to>
                    <xdr:col>1532</xdr:col>
                    <xdr:colOff>0</xdr:colOff>
                    <xdr:row>524355</xdr:row>
                    <xdr:rowOff>0</xdr:rowOff>
                  </to>
                </anchor>
              </controlPr>
            </control>
          </mc:Choice>
        </mc:AlternateContent>
        <mc:AlternateContent xmlns:mc="http://schemas.openxmlformats.org/markup-compatibility/2006">
          <mc:Choice Requires="x14">
            <control shapeId="61607" r:id="rId110" name="Button 167">
              <controlPr locked="0" defaultSize="0" autoFill="0" autoLine="0" autoPict="0">
                <anchor moveWithCells="1" sizeWithCells="1">
                  <from>
                    <xdr:col>1532</xdr:col>
                    <xdr:colOff>0</xdr:colOff>
                    <xdr:row>589891</xdr:row>
                    <xdr:rowOff>0</xdr:rowOff>
                  </from>
                  <to>
                    <xdr:col>1532</xdr:col>
                    <xdr:colOff>0</xdr:colOff>
                    <xdr:row>589891</xdr:row>
                    <xdr:rowOff>0</xdr:rowOff>
                  </to>
                </anchor>
              </controlPr>
            </control>
          </mc:Choice>
        </mc:AlternateContent>
        <mc:AlternateContent xmlns:mc="http://schemas.openxmlformats.org/markup-compatibility/2006">
          <mc:Choice Requires="x14">
            <control shapeId="61608" r:id="rId111" name="Button 168">
              <controlPr locked="0" defaultSize="0" autoFill="0" autoLine="0" autoPict="0">
                <anchor moveWithCells="1" sizeWithCells="1">
                  <from>
                    <xdr:col>1532</xdr:col>
                    <xdr:colOff>0</xdr:colOff>
                    <xdr:row>655427</xdr:row>
                    <xdr:rowOff>0</xdr:rowOff>
                  </from>
                  <to>
                    <xdr:col>1532</xdr:col>
                    <xdr:colOff>0</xdr:colOff>
                    <xdr:row>655427</xdr:row>
                    <xdr:rowOff>0</xdr:rowOff>
                  </to>
                </anchor>
              </controlPr>
            </control>
          </mc:Choice>
        </mc:AlternateContent>
        <mc:AlternateContent xmlns:mc="http://schemas.openxmlformats.org/markup-compatibility/2006">
          <mc:Choice Requires="x14">
            <control shapeId="61609" r:id="rId112" name="Button 169">
              <controlPr locked="0" defaultSize="0" autoFill="0" autoLine="0" autoPict="0">
                <anchor moveWithCells="1" sizeWithCells="1">
                  <from>
                    <xdr:col>1532</xdr:col>
                    <xdr:colOff>0</xdr:colOff>
                    <xdr:row>720963</xdr:row>
                    <xdr:rowOff>0</xdr:rowOff>
                  </from>
                  <to>
                    <xdr:col>1532</xdr:col>
                    <xdr:colOff>0</xdr:colOff>
                    <xdr:row>720963</xdr:row>
                    <xdr:rowOff>0</xdr:rowOff>
                  </to>
                </anchor>
              </controlPr>
            </control>
          </mc:Choice>
        </mc:AlternateContent>
        <mc:AlternateContent xmlns:mc="http://schemas.openxmlformats.org/markup-compatibility/2006">
          <mc:Choice Requires="x14">
            <control shapeId="61610" r:id="rId113" name="Button 170">
              <controlPr locked="0" defaultSize="0" autoFill="0" autoLine="0" autoPict="0">
                <anchor moveWithCells="1" sizeWithCells="1">
                  <from>
                    <xdr:col>1532</xdr:col>
                    <xdr:colOff>0</xdr:colOff>
                    <xdr:row>786499</xdr:row>
                    <xdr:rowOff>0</xdr:rowOff>
                  </from>
                  <to>
                    <xdr:col>1532</xdr:col>
                    <xdr:colOff>0</xdr:colOff>
                    <xdr:row>786499</xdr:row>
                    <xdr:rowOff>0</xdr:rowOff>
                  </to>
                </anchor>
              </controlPr>
            </control>
          </mc:Choice>
        </mc:AlternateContent>
        <mc:AlternateContent xmlns:mc="http://schemas.openxmlformats.org/markup-compatibility/2006">
          <mc:Choice Requires="x14">
            <control shapeId="61611" r:id="rId114" name="Button 171">
              <controlPr locked="0" defaultSize="0" autoFill="0" autoLine="0" autoPict="0">
                <anchor moveWithCells="1" sizeWithCells="1">
                  <from>
                    <xdr:col>1532</xdr:col>
                    <xdr:colOff>0</xdr:colOff>
                    <xdr:row>852035</xdr:row>
                    <xdr:rowOff>0</xdr:rowOff>
                  </from>
                  <to>
                    <xdr:col>1532</xdr:col>
                    <xdr:colOff>0</xdr:colOff>
                    <xdr:row>852035</xdr:row>
                    <xdr:rowOff>0</xdr:rowOff>
                  </to>
                </anchor>
              </controlPr>
            </control>
          </mc:Choice>
        </mc:AlternateContent>
        <mc:AlternateContent xmlns:mc="http://schemas.openxmlformats.org/markup-compatibility/2006">
          <mc:Choice Requires="x14">
            <control shapeId="61612" r:id="rId115" name="Button 172">
              <controlPr locked="0" defaultSize="0" autoFill="0" autoLine="0" autoPict="0">
                <anchor moveWithCells="1" sizeWithCells="1">
                  <from>
                    <xdr:col>1532</xdr:col>
                    <xdr:colOff>0</xdr:colOff>
                    <xdr:row>917571</xdr:row>
                    <xdr:rowOff>0</xdr:rowOff>
                  </from>
                  <to>
                    <xdr:col>1532</xdr:col>
                    <xdr:colOff>0</xdr:colOff>
                    <xdr:row>917571</xdr:row>
                    <xdr:rowOff>0</xdr:rowOff>
                  </to>
                </anchor>
              </controlPr>
            </control>
          </mc:Choice>
        </mc:AlternateContent>
        <mc:AlternateContent xmlns:mc="http://schemas.openxmlformats.org/markup-compatibility/2006">
          <mc:Choice Requires="x14">
            <control shapeId="61613" r:id="rId116" name="Button 173">
              <controlPr locked="0" defaultSize="0" autoFill="0" autoLine="0" autoPict="0">
                <anchor moveWithCells="1" sizeWithCells="1">
                  <from>
                    <xdr:col>1532</xdr:col>
                    <xdr:colOff>0</xdr:colOff>
                    <xdr:row>983107</xdr:row>
                    <xdr:rowOff>0</xdr:rowOff>
                  </from>
                  <to>
                    <xdr:col>1532</xdr:col>
                    <xdr:colOff>0</xdr:colOff>
                    <xdr:row>983107</xdr:row>
                    <xdr:rowOff>0</xdr:rowOff>
                  </to>
                </anchor>
              </controlPr>
            </control>
          </mc:Choice>
        </mc:AlternateContent>
        <mc:AlternateContent xmlns:mc="http://schemas.openxmlformats.org/markup-compatibility/2006">
          <mc:Choice Requires="x14">
            <control shapeId="61614" r:id="rId117" name="Button 174">
              <controlPr locked="0" defaultSize="0" autoFill="0" autoLine="0" autoPict="0">
                <anchor moveWithCells="1" sizeWithCells="1">
                  <from>
                    <xdr:col>1788</xdr:col>
                    <xdr:colOff>0</xdr:colOff>
                    <xdr:row>67</xdr:row>
                    <xdr:rowOff>0</xdr:rowOff>
                  </from>
                  <to>
                    <xdr:col>1788</xdr:col>
                    <xdr:colOff>0</xdr:colOff>
                    <xdr:row>67</xdr:row>
                    <xdr:rowOff>0</xdr:rowOff>
                  </to>
                </anchor>
              </controlPr>
            </control>
          </mc:Choice>
        </mc:AlternateContent>
        <mc:AlternateContent xmlns:mc="http://schemas.openxmlformats.org/markup-compatibility/2006">
          <mc:Choice Requires="x14">
            <control shapeId="61615" r:id="rId118" name="Button 175">
              <controlPr locked="0" defaultSize="0" autoFill="0" autoLine="0" autoPict="0">
                <anchor moveWithCells="1" sizeWithCells="1">
                  <from>
                    <xdr:col>1788</xdr:col>
                    <xdr:colOff>0</xdr:colOff>
                    <xdr:row>65603</xdr:row>
                    <xdr:rowOff>0</xdr:rowOff>
                  </from>
                  <to>
                    <xdr:col>1788</xdr:col>
                    <xdr:colOff>0</xdr:colOff>
                    <xdr:row>65603</xdr:row>
                    <xdr:rowOff>0</xdr:rowOff>
                  </to>
                </anchor>
              </controlPr>
            </control>
          </mc:Choice>
        </mc:AlternateContent>
        <mc:AlternateContent xmlns:mc="http://schemas.openxmlformats.org/markup-compatibility/2006">
          <mc:Choice Requires="x14">
            <control shapeId="61616" r:id="rId119" name="Button 176">
              <controlPr locked="0" defaultSize="0" autoFill="0" autoLine="0" autoPict="0">
                <anchor moveWithCells="1" sizeWithCells="1">
                  <from>
                    <xdr:col>1788</xdr:col>
                    <xdr:colOff>0</xdr:colOff>
                    <xdr:row>131139</xdr:row>
                    <xdr:rowOff>0</xdr:rowOff>
                  </from>
                  <to>
                    <xdr:col>1788</xdr:col>
                    <xdr:colOff>0</xdr:colOff>
                    <xdr:row>131139</xdr:row>
                    <xdr:rowOff>0</xdr:rowOff>
                  </to>
                </anchor>
              </controlPr>
            </control>
          </mc:Choice>
        </mc:AlternateContent>
        <mc:AlternateContent xmlns:mc="http://schemas.openxmlformats.org/markup-compatibility/2006">
          <mc:Choice Requires="x14">
            <control shapeId="61617" r:id="rId120" name="Button 177">
              <controlPr locked="0" defaultSize="0" autoFill="0" autoLine="0" autoPict="0">
                <anchor moveWithCells="1" sizeWithCells="1">
                  <from>
                    <xdr:col>1788</xdr:col>
                    <xdr:colOff>0</xdr:colOff>
                    <xdr:row>196675</xdr:row>
                    <xdr:rowOff>0</xdr:rowOff>
                  </from>
                  <to>
                    <xdr:col>1788</xdr:col>
                    <xdr:colOff>0</xdr:colOff>
                    <xdr:row>196675</xdr:row>
                    <xdr:rowOff>0</xdr:rowOff>
                  </to>
                </anchor>
              </controlPr>
            </control>
          </mc:Choice>
        </mc:AlternateContent>
        <mc:AlternateContent xmlns:mc="http://schemas.openxmlformats.org/markup-compatibility/2006">
          <mc:Choice Requires="x14">
            <control shapeId="61618" r:id="rId121" name="Button 178">
              <controlPr locked="0" defaultSize="0" autoFill="0" autoLine="0" autoPict="0">
                <anchor moveWithCells="1" sizeWithCells="1">
                  <from>
                    <xdr:col>1788</xdr:col>
                    <xdr:colOff>0</xdr:colOff>
                    <xdr:row>262211</xdr:row>
                    <xdr:rowOff>0</xdr:rowOff>
                  </from>
                  <to>
                    <xdr:col>1788</xdr:col>
                    <xdr:colOff>0</xdr:colOff>
                    <xdr:row>262211</xdr:row>
                    <xdr:rowOff>0</xdr:rowOff>
                  </to>
                </anchor>
              </controlPr>
            </control>
          </mc:Choice>
        </mc:AlternateContent>
        <mc:AlternateContent xmlns:mc="http://schemas.openxmlformats.org/markup-compatibility/2006">
          <mc:Choice Requires="x14">
            <control shapeId="61619" r:id="rId122" name="Button 179">
              <controlPr locked="0" defaultSize="0" autoFill="0" autoLine="0" autoPict="0">
                <anchor moveWithCells="1" sizeWithCells="1">
                  <from>
                    <xdr:col>1788</xdr:col>
                    <xdr:colOff>0</xdr:colOff>
                    <xdr:row>327747</xdr:row>
                    <xdr:rowOff>0</xdr:rowOff>
                  </from>
                  <to>
                    <xdr:col>1788</xdr:col>
                    <xdr:colOff>0</xdr:colOff>
                    <xdr:row>327747</xdr:row>
                    <xdr:rowOff>0</xdr:rowOff>
                  </to>
                </anchor>
              </controlPr>
            </control>
          </mc:Choice>
        </mc:AlternateContent>
        <mc:AlternateContent xmlns:mc="http://schemas.openxmlformats.org/markup-compatibility/2006">
          <mc:Choice Requires="x14">
            <control shapeId="61620" r:id="rId123" name="Button 180">
              <controlPr locked="0" defaultSize="0" autoFill="0" autoLine="0" autoPict="0">
                <anchor moveWithCells="1" sizeWithCells="1">
                  <from>
                    <xdr:col>1788</xdr:col>
                    <xdr:colOff>0</xdr:colOff>
                    <xdr:row>393283</xdr:row>
                    <xdr:rowOff>0</xdr:rowOff>
                  </from>
                  <to>
                    <xdr:col>1788</xdr:col>
                    <xdr:colOff>0</xdr:colOff>
                    <xdr:row>393283</xdr:row>
                    <xdr:rowOff>0</xdr:rowOff>
                  </to>
                </anchor>
              </controlPr>
            </control>
          </mc:Choice>
        </mc:AlternateContent>
        <mc:AlternateContent xmlns:mc="http://schemas.openxmlformats.org/markup-compatibility/2006">
          <mc:Choice Requires="x14">
            <control shapeId="61621" r:id="rId124" name="Button 181">
              <controlPr locked="0" defaultSize="0" autoFill="0" autoLine="0" autoPict="0">
                <anchor moveWithCells="1" sizeWithCells="1">
                  <from>
                    <xdr:col>1788</xdr:col>
                    <xdr:colOff>0</xdr:colOff>
                    <xdr:row>458819</xdr:row>
                    <xdr:rowOff>0</xdr:rowOff>
                  </from>
                  <to>
                    <xdr:col>1788</xdr:col>
                    <xdr:colOff>0</xdr:colOff>
                    <xdr:row>458819</xdr:row>
                    <xdr:rowOff>0</xdr:rowOff>
                  </to>
                </anchor>
              </controlPr>
            </control>
          </mc:Choice>
        </mc:AlternateContent>
        <mc:AlternateContent xmlns:mc="http://schemas.openxmlformats.org/markup-compatibility/2006">
          <mc:Choice Requires="x14">
            <control shapeId="61622" r:id="rId125" name="Button 182">
              <controlPr locked="0" defaultSize="0" autoFill="0" autoLine="0" autoPict="0">
                <anchor moveWithCells="1" sizeWithCells="1">
                  <from>
                    <xdr:col>1788</xdr:col>
                    <xdr:colOff>0</xdr:colOff>
                    <xdr:row>524355</xdr:row>
                    <xdr:rowOff>0</xdr:rowOff>
                  </from>
                  <to>
                    <xdr:col>1788</xdr:col>
                    <xdr:colOff>0</xdr:colOff>
                    <xdr:row>524355</xdr:row>
                    <xdr:rowOff>0</xdr:rowOff>
                  </to>
                </anchor>
              </controlPr>
            </control>
          </mc:Choice>
        </mc:AlternateContent>
        <mc:AlternateContent xmlns:mc="http://schemas.openxmlformats.org/markup-compatibility/2006">
          <mc:Choice Requires="x14">
            <control shapeId="61623" r:id="rId126" name="Button 183">
              <controlPr locked="0" defaultSize="0" autoFill="0" autoLine="0" autoPict="0">
                <anchor moveWithCells="1" sizeWithCells="1">
                  <from>
                    <xdr:col>1788</xdr:col>
                    <xdr:colOff>0</xdr:colOff>
                    <xdr:row>589891</xdr:row>
                    <xdr:rowOff>0</xdr:rowOff>
                  </from>
                  <to>
                    <xdr:col>1788</xdr:col>
                    <xdr:colOff>0</xdr:colOff>
                    <xdr:row>589891</xdr:row>
                    <xdr:rowOff>0</xdr:rowOff>
                  </to>
                </anchor>
              </controlPr>
            </control>
          </mc:Choice>
        </mc:AlternateContent>
        <mc:AlternateContent xmlns:mc="http://schemas.openxmlformats.org/markup-compatibility/2006">
          <mc:Choice Requires="x14">
            <control shapeId="61624" r:id="rId127" name="Button 184">
              <controlPr locked="0" defaultSize="0" autoFill="0" autoLine="0" autoPict="0">
                <anchor moveWithCells="1" sizeWithCells="1">
                  <from>
                    <xdr:col>1788</xdr:col>
                    <xdr:colOff>0</xdr:colOff>
                    <xdr:row>655427</xdr:row>
                    <xdr:rowOff>0</xdr:rowOff>
                  </from>
                  <to>
                    <xdr:col>1788</xdr:col>
                    <xdr:colOff>0</xdr:colOff>
                    <xdr:row>655427</xdr:row>
                    <xdr:rowOff>0</xdr:rowOff>
                  </to>
                </anchor>
              </controlPr>
            </control>
          </mc:Choice>
        </mc:AlternateContent>
        <mc:AlternateContent xmlns:mc="http://schemas.openxmlformats.org/markup-compatibility/2006">
          <mc:Choice Requires="x14">
            <control shapeId="61625" r:id="rId128" name="Button 185">
              <controlPr locked="0" defaultSize="0" autoFill="0" autoLine="0" autoPict="0">
                <anchor moveWithCells="1" sizeWithCells="1">
                  <from>
                    <xdr:col>1788</xdr:col>
                    <xdr:colOff>0</xdr:colOff>
                    <xdr:row>720963</xdr:row>
                    <xdr:rowOff>0</xdr:rowOff>
                  </from>
                  <to>
                    <xdr:col>1788</xdr:col>
                    <xdr:colOff>0</xdr:colOff>
                    <xdr:row>720963</xdr:row>
                    <xdr:rowOff>0</xdr:rowOff>
                  </to>
                </anchor>
              </controlPr>
            </control>
          </mc:Choice>
        </mc:AlternateContent>
        <mc:AlternateContent xmlns:mc="http://schemas.openxmlformats.org/markup-compatibility/2006">
          <mc:Choice Requires="x14">
            <control shapeId="61626" r:id="rId129" name="Button 186">
              <controlPr locked="0" defaultSize="0" autoFill="0" autoLine="0" autoPict="0">
                <anchor moveWithCells="1" sizeWithCells="1">
                  <from>
                    <xdr:col>1788</xdr:col>
                    <xdr:colOff>0</xdr:colOff>
                    <xdr:row>786499</xdr:row>
                    <xdr:rowOff>0</xdr:rowOff>
                  </from>
                  <to>
                    <xdr:col>1788</xdr:col>
                    <xdr:colOff>0</xdr:colOff>
                    <xdr:row>786499</xdr:row>
                    <xdr:rowOff>0</xdr:rowOff>
                  </to>
                </anchor>
              </controlPr>
            </control>
          </mc:Choice>
        </mc:AlternateContent>
        <mc:AlternateContent xmlns:mc="http://schemas.openxmlformats.org/markup-compatibility/2006">
          <mc:Choice Requires="x14">
            <control shapeId="61627" r:id="rId130" name="Button 187">
              <controlPr locked="0" defaultSize="0" autoFill="0" autoLine="0" autoPict="0">
                <anchor moveWithCells="1" sizeWithCells="1">
                  <from>
                    <xdr:col>1788</xdr:col>
                    <xdr:colOff>0</xdr:colOff>
                    <xdr:row>852035</xdr:row>
                    <xdr:rowOff>0</xdr:rowOff>
                  </from>
                  <to>
                    <xdr:col>1788</xdr:col>
                    <xdr:colOff>0</xdr:colOff>
                    <xdr:row>852035</xdr:row>
                    <xdr:rowOff>0</xdr:rowOff>
                  </to>
                </anchor>
              </controlPr>
            </control>
          </mc:Choice>
        </mc:AlternateContent>
        <mc:AlternateContent xmlns:mc="http://schemas.openxmlformats.org/markup-compatibility/2006">
          <mc:Choice Requires="x14">
            <control shapeId="61628" r:id="rId131" name="Button 188">
              <controlPr locked="0" defaultSize="0" autoFill="0" autoLine="0" autoPict="0">
                <anchor moveWithCells="1" sizeWithCells="1">
                  <from>
                    <xdr:col>1788</xdr:col>
                    <xdr:colOff>0</xdr:colOff>
                    <xdr:row>917571</xdr:row>
                    <xdr:rowOff>0</xdr:rowOff>
                  </from>
                  <to>
                    <xdr:col>1788</xdr:col>
                    <xdr:colOff>0</xdr:colOff>
                    <xdr:row>917571</xdr:row>
                    <xdr:rowOff>0</xdr:rowOff>
                  </to>
                </anchor>
              </controlPr>
            </control>
          </mc:Choice>
        </mc:AlternateContent>
        <mc:AlternateContent xmlns:mc="http://schemas.openxmlformats.org/markup-compatibility/2006">
          <mc:Choice Requires="x14">
            <control shapeId="61629" r:id="rId132" name="Button 189">
              <controlPr locked="0" defaultSize="0" autoFill="0" autoLine="0" autoPict="0">
                <anchor moveWithCells="1" sizeWithCells="1">
                  <from>
                    <xdr:col>1788</xdr:col>
                    <xdr:colOff>0</xdr:colOff>
                    <xdr:row>983107</xdr:row>
                    <xdr:rowOff>0</xdr:rowOff>
                  </from>
                  <to>
                    <xdr:col>1788</xdr:col>
                    <xdr:colOff>0</xdr:colOff>
                    <xdr:row>983107</xdr:row>
                    <xdr:rowOff>0</xdr:rowOff>
                  </to>
                </anchor>
              </controlPr>
            </control>
          </mc:Choice>
        </mc:AlternateContent>
        <mc:AlternateContent xmlns:mc="http://schemas.openxmlformats.org/markup-compatibility/2006">
          <mc:Choice Requires="x14">
            <control shapeId="61630" r:id="rId133" name="Button 190">
              <controlPr locked="0" defaultSize="0" autoFill="0" autoLine="0" autoPict="0">
                <anchor moveWithCells="1" sizeWithCells="1">
                  <from>
                    <xdr:col>2044</xdr:col>
                    <xdr:colOff>0</xdr:colOff>
                    <xdr:row>67</xdr:row>
                    <xdr:rowOff>0</xdr:rowOff>
                  </from>
                  <to>
                    <xdr:col>2044</xdr:col>
                    <xdr:colOff>0</xdr:colOff>
                    <xdr:row>67</xdr:row>
                    <xdr:rowOff>0</xdr:rowOff>
                  </to>
                </anchor>
              </controlPr>
            </control>
          </mc:Choice>
        </mc:AlternateContent>
        <mc:AlternateContent xmlns:mc="http://schemas.openxmlformats.org/markup-compatibility/2006">
          <mc:Choice Requires="x14">
            <control shapeId="61631" r:id="rId134" name="Button 191">
              <controlPr locked="0" defaultSize="0" autoFill="0" autoLine="0" autoPict="0">
                <anchor moveWithCells="1" sizeWithCells="1">
                  <from>
                    <xdr:col>2044</xdr:col>
                    <xdr:colOff>0</xdr:colOff>
                    <xdr:row>65603</xdr:row>
                    <xdr:rowOff>0</xdr:rowOff>
                  </from>
                  <to>
                    <xdr:col>2044</xdr:col>
                    <xdr:colOff>0</xdr:colOff>
                    <xdr:row>65603</xdr:row>
                    <xdr:rowOff>0</xdr:rowOff>
                  </to>
                </anchor>
              </controlPr>
            </control>
          </mc:Choice>
        </mc:AlternateContent>
        <mc:AlternateContent xmlns:mc="http://schemas.openxmlformats.org/markup-compatibility/2006">
          <mc:Choice Requires="x14">
            <control shapeId="61632" r:id="rId135" name="Button 192">
              <controlPr locked="0" defaultSize="0" autoFill="0" autoLine="0" autoPict="0">
                <anchor moveWithCells="1" sizeWithCells="1">
                  <from>
                    <xdr:col>2044</xdr:col>
                    <xdr:colOff>0</xdr:colOff>
                    <xdr:row>131139</xdr:row>
                    <xdr:rowOff>0</xdr:rowOff>
                  </from>
                  <to>
                    <xdr:col>2044</xdr:col>
                    <xdr:colOff>0</xdr:colOff>
                    <xdr:row>131139</xdr:row>
                    <xdr:rowOff>0</xdr:rowOff>
                  </to>
                </anchor>
              </controlPr>
            </control>
          </mc:Choice>
        </mc:AlternateContent>
        <mc:AlternateContent xmlns:mc="http://schemas.openxmlformats.org/markup-compatibility/2006">
          <mc:Choice Requires="x14">
            <control shapeId="61633" r:id="rId136" name="Button 193">
              <controlPr locked="0" defaultSize="0" autoFill="0" autoLine="0" autoPict="0">
                <anchor moveWithCells="1" sizeWithCells="1">
                  <from>
                    <xdr:col>2044</xdr:col>
                    <xdr:colOff>0</xdr:colOff>
                    <xdr:row>196675</xdr:row>
                    <xdr:rowOff>0</xdr:rowOff>
                  </from>
                  <to>
                    <xdr:col>2044</xdr:col>
                    <xdr:colOff>0</xdr:colOff>
                    <xdr:row>196675</xdr:row>
                    <xdr:rowOff>0</xdr:rowOff>
                  </to>
                </anchor>
              </controlPr>
            </control>
          </mc:Choice>
        </mc:AlternateContent>
        <mc:AlternateContent xmlns:mc="http://schemas.openxmlformats.org/markup-compatibility/2006">
          <mc:Choice Requires="x14">
            <control shapeId="61634" r:id="rId137" name="Button 194">
              <controlPr locked="0" defaultSize="0" autoFill="0" autoLine="0" autoPict="0">
                <anchor moveWithCells="1" sizeWithCells="1">
                  <from>
                    <xdr:col>2044</xdr:col>
                    <xdr:colOff>0</xdr:colOff>
                    <xdr:row>262211</xdr:row>
                    <xdr:rowOff>0</xdr:rowOff>
                  </from>
                  <to>
                    <xdr:col>2044</xdr:col>
                    <xdr:colOff>0</xdr:colOff>
                    <xdr:row>262211</xdr:row>
                    <xdr:rowOff>0</xdr:rowOff>
                  </to>
                </anchor>
              </controlPr>
            </control>
          </mc:Choice>
        </mc:AlternateContent>
        <mc:AlternateContent xmlns:mc="http://schemas.openxmlformats.org/markup-compatibility/2006">
          <mc:Choice Requires="x14">
            <control shapeId="61635" r:id="rId138" name="Button 195">
              <controlPr locked="0" defaultSize="0" autoFill="0" autoLine="0" autoPict="0">
                <anchor moveWithCells="1" sizeWithCells="1">
                  <from>
                    <xdr:col>2044</xdr:col>
                    <xdr:colOff>0</xdr:colOff>
                    <xdr:row>327747</xdr:row>
                    <xdr:rowOff>0</xdr:rowOff>
                  </from>
                  <to>
                    <xdr:col>2044</xdr:col>
                    <xdr:colOff>0</xdr:colOff>
                    <xdr:row>327747</xdr:row>
                    <xdr:rowOff>0</xdr:rowOff>
                  </to>
                </anchor>
              </controlPr>
            </control>
          </mc:Choice>
        </mc:AlternateContent>
        <mc:AlternateContent xmlns:mc="http://schemas.openxmlformats.org/markup-compatibility/2006">
          <mc:Choice Requires="x14">
            <control shapeId="61636" r:id="rId139" name="Button 196">
              <controlPr locked="0" defaultSize="0" autoFill="0" autoLine="0" autoPict="0">
                <anchor moveWithCells="1" sizeWithCells="1">
                  <from>
                    <xdr:col>2044</xdr:col>
                    <xdr:colOff>0</xdr:colOff>
                    <xdr:row>393283</xdr:row>
                    <xdr:rowOff>0</xdr:rowOff>
                  </from>
                  <to>
                    <xdr:col>2044</xdr:col>
                    <xdr:colOff>0</xdr:colOff>
                    <xdr:row>393283</xdr:row>
                    <xdr:rowOff>0</xdr:rowOff>
                  </to>
                </anchor>
              </controlPr>
            </control>
          </mc:Choice>
        </mc:AlternateContent>
        <mc:AlternateContent xmlns:mc="http://schemas.openxmlformats.org/markup-compatibility/2006">
          <mc:Choice Requires="x14">
            <control shapeId="61637" r:id="rId140" name="Button 197">
              <controlPr locked="0" defaultSize="0" autoFill="0" autoLine="0" autoPict="0">
                <anchor moveWithCells="1" sizeWithCells="1">
                  <from>
                    <xdr:col>2044</xdr:col>
                    <xdr:colOff>0</xdr:colOff>
                    <xdr:row>458819</xdr:row>
                    <xdr:rowOff>0</xdr:rowOff>
                  </from>
                  <to>
                    <xdr:col>2044</xdr:col>
                    <xdr:colOff>0</xdr:colOff>
                    <xdr:row>458819</xdr:row>
                    <xdr:rowOff>0</xdr:rowOff>
                  </to>
                </anchor>
              </controlPr>
            </control>
          </mc:Choice>
        </mc:AlternateContent>
        <mc:AlternateContent xmlns:mc="http://schemas.openxmlformats.org/markup-compatibility/2006">
          <mc:Choice Requires="x14">
            <control shapeId="61638" r:id="rId141" name="Button 198">
              <controlPr locked="0" defaultSize="0" autoFill="0" autoLine="0" autoPict="0">
                <anchor moveWithCells="1" sizeWithCells="1">
                  <from>
                    <xdr:col>2044</xdr:col>
                    <xdr:colOff>0</xdr:colOff>
                    <xdr:row>524355</xdr:row>
                    <xdr:rowOff>0</xdr:rowOff>
                  </from>
                  <to>
                    <xdr:col>2044</xdr:col>
                    <xdr:colOff>0</xdr:colOff>
                    <xdr:row>524355</xdr:row>
                    <xdr:rowOff>0</xdr:rowOff>
                  </to>
                </anchor>
              </controlPr>
            </control>
          </mc:Choice>
        </mc:AlternateContent>
        <mc:AlternateContent xmlns:mc="http://schemas.openxmlformats.org/markup-compatibility/2006">
          <mc:Choice Requires="x14">
            <control shapeId="61639" r:id="rId142" name="Button 199">
              <controlPr locked="0" defaultSize="0" autoFill="0" autoLine="0" autoPict="0">
                <anchor moveWithCells="1" sizeWithCells="1">
                  <from>
                    <xdr:col>2044</xdr:col>
                    <xdr:colOff>0</xdr:colOff>
                    <xdr:row>589891</xdr:row>
                    <xdr:rowOff>0</xdr:rowOff>
                  </from>
                  <to>
                    <xdr:col>2044</xdr:col>
                    <xdr:colOff>0</xdr:colOff>
                    <xdr:row>589891</xdr:row>
                    <xdr:rowOff>0</xdr:rowOff>
                  </to>
                </anchor>
              </controlPr>
            </control>
          </mc:Choice>
        </mc:AlternateContent>
        <mc:AlternateContent xmlns:mc="http://schemas.openxmlformats.org/markup-compatibility/2006">
          <mc:Choice Requires="x14">
            <control shapeId="61640" r:id="rId143" name="Button 200">
              <controlPr locked="0" defaultSize="0" autoFill="0" autoLine="0" autoPict="0">
                <anchor moveWithCells="1" sizeWithCells="1">
                  <from>
                    <xdr:col>2044</xdr:col>
                    <xdr:colOff>0</xdr:colOff>
                    <xdr:row>655427</xdr:row>
                    <xdr:rowOff>0</xdr:rowOff>
                  </from>
                  <to>
                    <xdr:col>2044</xdr:col>
                    <xdr:colOff>0</xdr:colOff>
                    <xdr:row>655427</xdr:row>
                    <xdr:rowOff>0</xdr:rowOff>
                  </to>
                </anchor>
              </controlPr>
            </control>
          </mc:Choice>
        </mc:AlternateContent>
        <mc:AlternateContent xmlns:mc="http://schemas.openxmlformats.org/markup-compatibility/2006">
          <mc:Choice Requires="x14">
            <control shapeId="61641" r:id="rId144" name="Button 201">
              <controlPr locked="0" defaultSize="0" autoFill="0" autoLine="0" autoPict="0">
                <anchor moveWithCells="1" sizeWithCells="1">
                  <from>
                    <xdr:col>2044</xdr:col>
                    <xdr:colOff>0</xdr:colOff>
                    <xdr:row>720963</xdr:row>
                    <xdr:rowOff>0</xdr:rowOff>
                  </from>
                  <to>
                    <xdr:col>2044</xdr:col>
                    <xdr:colOff>0</xdr:colOff>
                    <xdr:row>720963</xdr:row>
                    <xdr:rowOff>0</xdr:rowOff>
                  </to>
                </anchor>
              </controlPr>
            </control>
          </mc:Choice>
        </mc:AlternateContent>
        <mc:AlternateContent xmlns:mc="http://schemas.openxmlformats.org/markup-compatibility/2006">
          <mc:Choice Requires="x14">
            <control shapeId="61642" r:id="rId145" name="Button 202">
              <controlPr locked="0" defaultSize="0" autoFill="0" autoLine="0" autoPict="0">
                <anchor moveWithCells="1" sizeWithCells="1">
                  <from>
                    <xdr:col>2044</xdr:col>
                    <xdr:colOff>0</xdr:colOff>
                    <xdr:row>786499</xdr:row>
                    <xdr:rowOff>0</xdr:rowOff>
                  </from>
                  <to>
                    <xdr:col>2044</xdr:col>
                    <xdr:colOff>0</xdr:colOff>
                    <xdr:row>786499</xdr:row>
                    <xdr:rowOff>0</xdr:rowOff>
                  </to>
                </anchor>
              </controlPr>
            </control>
          </mc:Choice>
        </mc:AlternateContent>
        <mc:AlternateContent xmlns:mc="http://schemas.openxmlformats.org/markup-compatibility/2006">
          <mc:Choice Requires="x14">
            <control shapeId="61643" r:id="rId146" name="Button 203">
              <controlPr locked="0" defaultSize="0" autoFill="0" autoLine="0" autoPict="0">
                <anchor moveWithCells="1" sizeWithCells="1">
                  <from>
                    <xdr:col>2044</xdr:col>
                    <xdr:colOff>0</xdr:colOff>
                    <xdr:row>852035</xdr:row>
                    <xdr:rowOff>0</xdr:rowOff>
                  </from>
                  <to>
                    <xdr:col>2044</xdr:col>
                    <xdr:colOff>0</xdr:colOff>
                    <xdr:row>852035</xdr:row>
                    <xdr:rowOff>0</xdr:rowOff>
                  </to>
                </anchor>
              </controlPr>
            </control>
          </mc:Choice>
        </mc:AlternateContent>
        <mc:AlternateContent xmlns:mc="http://schemas.openxmlformats.org/markup-compatibility/2006">
          <mc:Choice Requires="x14">
            <control shapeId="61644" r:id="rId147" name="Button 204">
              <controlPr locked="0" defaultSize="0" autoFill="0" autoLine="0" autoPict="0">
                <anchor moveWithCells="1" sizeWithCells="1">
                  <from>
                    <xdr:col>2044</xdr:col>
                    <xdr:colOff>0</xdr:colOff>
                    <xdr:row>917571</xdr:row>
                    <xdr:rowOff>0</xdr:rowOff>
                  </from>
                  <to>
                    <xdr:col>2044</xdr:col>
                    <xdr:colOff>0</xdr:colOff>
                    <xdr:row>917571</xdr:row>
                    <xdr:rowOff>0</xdr:rowOff>
                  </to>
                </anchor>
              </controlPr>
            </control>
          </mc:Choice>
        </mc:AlternateContent>
        <mc:AlternateContent xmlns:mc="http://schemas.openxmlformats.org/markup-compatibility/2006">
          <mc:Choice Requires="x14">
            <control shapeId="61645" r:id="rId148" name="Button 205">
              <controlPr locked="0" defaultSize="0" autoFill="0" autoLine="0" autoPict="0">
                <anchor moveWithCells="1" sizeWithCells="1">
                  <from>
                    <xdr:col>2044</xdr:col>
                    <xdr:colOff>0</xdr:colOff>
                    <xdr:row>983107</xdr:row>
                    <xdr:rowOff>0</xdr:rowOff>
                  </from>
                  <to>
                    <xdr:col>2044</xdr:col>
                    <xdr:colOff>0</xdr:colOff>
                    <xdr:row>983107</xdr:row>
                    <xdr:rowOff>0</xdr:rowOff>
                  </to>
                </anchor>
              </controlPr>
            </control>
          </mc:Choice>
        </mc:AlternateContent>
        <mc:AlternateContent xmlns:mc="http://schemas.openxmlformats.org/markup-compatibility/2006">
          <mc:Choice Requires="x14">
            <control shapeId="61646" r:id="rId149" name="Button 206">
              <controlPr locked="0" defaultSize="0" autoFill="0" autoLine="0" autoPict="0">
                <anchor moveWithCells="1" sizeWithCells="1">
                  <from>
                    <xdr:col>2300</xdr:col>
                    <xdr:colOff>0</xdr:colOff>
                    <xdr:row>67</xdr:row>
                    <xdr:rowOff>0</xdr:rowOff>
                  </from>
                  <to>
                    <xdr:col>2300</xdr:col>
                    <xdr:colOff>0</xdr:colOff>
                    <xdr:row>67</xdr:row>
                    <xdr:rowOff>0</xdr:rowOff>
                  </to>
                </anchor>
              </controlPr>
            </control>
          </mc:Choice>
        </mc:AlternateContent>
        <mc:AlternateContent xmlns:mc="http://schemas.openxmlformats.org/markup-compatibility/2006">
          <mc:Choice Requires="x14">
            <control shapeId="61647" r:id="rId150" name="Button 207">
              <controlPr locked="0" defaultSize="0" autoFill="0" autoLine="0" autoPict="0">
                <anchor moveWithCells="1" sizeWithCells="1">
                  <from>
                    <xdr:col>2300</xdr:col>
                    <xdr:colOff>0</xdr:colOff>
                    <xdr:row>65603</xdr:row>
                    <xdr:rowOff>0</xdr:rowOff>
                  </from>
                  <to>
                    <xdr:col>2300</xdr:col>
                    <xdr:colOff>0</xdr:colOff>
                    <xdr:row>65603</xdr:row>
                    <xdr:rowOff>0</xdr:rowOff>
                  </to>
                </anchor>
              </controlPr>
            </control>
          </mc:Choice>
        </mc:AlternateContent>
        <mc:AlternateContent xmlns:mc="http://schemas.openxmlformats.org/markup-compatibility/2006">
          <mc:Choice Requires="x14">
            <control shapeId="61648" r:id="rId151" name="Button 208">
              <controlPr locked="0" defaultSize="0" autoFill="0" autoLine="0" autoPict="0">
                <anchor moveWithCells="1" sizeWithCells="1">
                  <from>
                    <xdr:col>2300</xdr:col>
                    <xdr:colOff>0</xdr:colOff>
                    <xdr:row>131139</xdr:row>
                    <xdr:rowOff>0</xdr:rowOff>
                  </from>
                  <to>
                    <xdr:col>2300</xdr:col>
                    <xdr:colOff>0</xdr:colOff>
                    <xdr:row>131139</xdr:row>
                    <xdr:rowOff>0</xdr:rowOff>
                  </to>
                </anchor>
              </controlPr>
            </control>
          </mc:Choice>
        </mc:AlternateContent>
        <mc:AlternateContent xmlns:mc="http://schemas.openxmlformats.org/markup-compatibility/2006">
          <mc:Choice Requires="x14">
            <control shapeId="61649" r:id="rId152" name="Button 209">
              <controlPr locked="0" defaultSize="0" autoFill="0" autoLine="0" autoPict="0">
                <anchor moveWithCells="1" sizeWithCells="1">
                  <from>
                    <xdr:col>2300</xdr:col>
                    <xdr:colOff>0</xdr:colOff>
                    <xdr:row>196675</xdr:row>
                    <xdr:rowOff>0</xdr:rowOff>
                  </from>
                  <to>
                    <xdr:col>2300</xdr:col>
                    <xdr:colOff>0</xdr:colOff>
                    <xdr:row>196675</xdr:row>
                    <xdr:rowOff>0</xdr:rowOff>
                  </to>
                </anchor>
              </controlPr>
            </control>
          </mc:Choice>
        </mc:AlternateContent>
        <mc:AlternateContent xmlns:mc="http://schemas.openxmlformats.org/markup-compatibility/2006">
          <mc:Choice Requires="x14">
            <control shapeId="61650" r:id="rId153" name="Button 210">
              <controlPr locked="0" defaultSize="0" autoFill="0" autoLine="0" autoPict="0">
                <anchor moveWithCells="1" sizeWithCells="1">
                  <from>
                    <xdr:col>2300</xdr:col>
                    <xdr:colOff>0</xdr:colOff>
                    <xdr:row>262211</xdr:row>
                    <xdr:rowOff>0</xdr:rowOff>
                  </from>
                  <to>
                    <xdr:col>2300</xdr:col>
                    <xdr:colOff>0</xdr:colOff>
                    <xdr:row>262211</xdr:row>
                    <xdr:rowOff>0</xdr:rowOff>
                  </to>
                </anchor>
              </controlPr>
            </control>
          </mc:Choice>
        </mc:AlternateContent>
        <mc:AlternateContent xmlns:mc="http://schemas.openxmlformats.org/markup-compatibility/2006">
          <mc:Choice Requires="x14">
            <control shapeId="61651" r:id="rId154" name="Button 211">
              <controlPr locked="0" defaultSize="0" autoFill="0" autoLine="0" autoPict="0">
                <anchor moveWithCells="1" sizeWithCells="1">
                  <from>
                    <xdr:col>2300</xdr:col>
                    <xdr:colOff>0</xdr:colOff>
                    <xdr:row>327747</xdr:row>
                    <xdr:rowOff>0</xdr:rowOff>
                  </from>
                  <to>
                    <xdr:col>2300</xdr:col>
                    <xdr:colOff>0</xdr:colOff>
                    <xdr:row>327747</xdr:row>
                    <xdr:rowOff>0</xdr:rowOff>
                  </to>
                </anchor>
              </controlPr>
            </control>
          </mc:Choice>
        </mc:AlternateContent>
        <mc:AlternateContent xmlns:mc="http://schemas.openxmlformats.org/markup-compatibility/2006">
          <mc:Choice Requires="x14">
            <control shapeId="61652" r:id="rId155" name="Button 212">
              <controlPr locked="0" defaultSize="0" autoFill="0" autoLine="0" autoPict="0">
                <anchor moveWithCells="1" sizeWithCells="1">
                  <from>
                    <xdr:col>2300</xdr:col>
                    <xdr:colOff>0</xdr:colOff>
                    <xdr:row>393283</xdr:row>
                    <xdr:rowOff>0</xdr:rowOff>
                  </from>
                  <to>
                    <xdr:col>2300</xdr:col>
                    <xdr:colOff>0</xdr:colOff>
                    <xdr:row>393283</xdr:row>
                    <xdr:rowOff>0</xdr:rowOff>
                  </to>
                </anchor>
              </controlPr>
            </control>
          </mc:Choice>
        </mc:AlternateContent>
        <mc:AlternateContent xmlns:mc="http://schemas.openxmlformats.org/markup-compatibility/2006">
          <mc:Choice Requires="x14">
            <control shapeId="61653" r:id="rId156" name="Button 213">
              <controlPr locked="0" defaultSize="0" autoFill="0" autoLine="0" autoPict="0">
                <anchor moveWithCells="1" sizeWithCells="1">
                  <from>
                    <xdr:col>2300</xdr:col>
                    <xdr:colOff>0</xdr:colOff>
                    <xdr:row>458819</xdr:row>
                    <xdr:rowOff>0</xdr:rowOff>
                  </from>
                  <to>
                    <xdr:col>2300</xdr:col>
                    <xdr:colOff>0</xdr:colOff>
                    <xdr:row>458819</xdr:row>
                    <xdr:rowOff>0</xdr:rowOff>
                  </to>
                </anchor>
              </controlPr>
            </control>
          </mc:Choice>
        </mc:AlternateContent>
        <mc:AlternateContent xmlns:mc="http://schemas.openxmlformats.org/markup-compatibility/2006">
          <mc:Choice Requires="x14">
            <control shapeId="61654" r:id="rId157" name="Button 214">
              <controlPr locked="0" defaultSize="0" autoFill="0" autoLine="0" autoPict="0">
                <anchor moveWithCells="1" sizeWithCells="1">
                  <from>
                    <xdr:col>2300</xdr:col>
                    <xdr:colOff>0</xdr:colOff>
                    <xdr:row>524355</xdr:row>
                    <xdr:rowOff>0</xdr:rowOff>
                  </from>
                  <to>
                    <xdr:col>2300</xdr:col>
                    <xdr:colOff>0</xdr:colOff>
                    <xdr:row>524355</xdr:row>
                    <xdr:rowOff>0</xdr:rowOff>
                  </to>
                </anchor>
              </controlPr>
            </control>
          </mc:Choice>
        </mc:AlternateContent>
        <mc:AlternateContent xmlns:mc="http://schemas.openxmlformats.org/markup-compatibility/2006">
          <mc:Choice Requires="x14">
            <control shapeId="61655" r:id="rId158" name="Button 215">
              <controlPr locked="0" defaultSize="0" autoFill="0" autoLine="0" autoPict="0">
                <anchor moveWithCells="1" sizeWithCells="1">
                  <from>
                    <xdr:col>2300</xdr:col>
                    <xdr:colOff>0</xdr:colOff>
                    <xdr:row>589891</xdr:row>
                    <xdr:rowOff>0</xdr:rowOff>
                  </from>
                  <to>
                    <xdr:col>2300</xdr:col>
                    <xdr:colOff>0</xdr:colOff>
                    <xdr:row>589891</xdr:row>
                    <xdr:rowOff>0</xdr:rowOff>
                  </to>
                </anchor>
              </controlPr>
            </control>
          </mc:Choice>
        </mc:AlternateContent>
        <mc:AlternateContent xmlns:mc="http://schemas.openxmlformats.org/markup-compatibility/2006">
          <mc:Choice Requires="x14">
            <control shapeId="61656" r:id="rId159" name="Button 216">
              <controlPr locked="0" defaultSize="0" autoFill="0" autoLine="0" autoPict="0">
                <anchor moveWithCells="1" sizeWithCells="1">
                  <from>
                    <xdr:col>2300</xdr:col>
                    <xdr:colOff>0</xdr:colOff>
                    <xdr:row>655427</xdr:row>
                    <xdr:rowOff>0</xdr:rowOff>
                  </from>
                  <to>
                    <xdr:col>2300</xdr:col>
                    <xdr:colOff>0</xdr:colOff>
                    <xdr:row>655427</xdr:row>
                    <xdr:rowOff>0</xdr:rowOff>
                  </to>
                </anchor>
              </controlPr>
            </control>
          </mc:Choice>
        </mc:AlternateContent>
        <mc:AlternateContent xmlns:mc="http://schemas.openxmlformats.org/markup-compatibility/2006">
          <mc:Choice Requires="x14">
            <control shapeId="61657" r:id="rId160" name="Button 217">
              <controlPr locked="0" defaultSize="0" autoFill="0" autoLine="0" autoPict="0">
                <anchor moveWithCells="1" sizeWithCells="1">
                  <from>
                    <xdr:col>2300</xdr:col>
                    <xdr:colOff>0</xdr:colOff>
                    <xdr:row>720963</xdr:row>
                    <xdr:rowOff>0</xdr:rowOff>
                  </from>
                  <to>
                    <xdr:col>2300</xdr:col>
                    <xdr:colOff>0</xdr:colOff>
                    <xdr:row>720963</xdr:row>
                    <xdr:rowOff>0</xdr:rowOff>
                  </to>
                </anchor>
              </controlPr>
            </control>
          </mc:Choice>
        </mc:AlternateContent>
        <mc:AlternateContent xmlns:mc="http://schemas.openxmlformats.org/markup-compatibility/2006">
          <mc:Choice Requires="x14">
            <control shapeId="61658" r:id="rId161" name="Button 218">
              <controlPr locked="0" defaultSize="0" autoFill="0" autoLine="0" autoPict="0">
                <anchor moveWithCells="1" sizeWithCells="1">
                  <from>
                    <xdr:col>2300</xdr:col>
                    <xdr:colOff>0</xdr:colOff>
                    <xdr:row>786499</xdr:row>
                    <xdr:rowOff>0</xdr:rowOff>
                  </from>
                  <to>
                    <xdr:col>2300</xdr:col>
                    <xdr:colOff>0</xdr:colOff>
                    <xdr:row>786499</xdr:row>
                    <xdr:rowOff>0</xdr:rowOff>
                  </to>
                </anchor>
              </controlPr>
            </control>
          </mc:Choice>
        </mc:AlternateContent>
        <mc:AlternateContent xmlns:mc="http://schemas.openxmlformats.org/markup-compatibility/2006">
          <mc:Choice Requires="x14">
            <control shapeId="61659" r:id="rId162" name="Button 219">
              <controlPr locked="0" defaultSize="0" autoFill="0" autoLine="0" autoPict="0">
                <anchor moveWithCells="1" sizeWithCells="1">
                  <from>
                    <xdr:col>2300</xdr:col>
                    <xdr:colOff>0</xdr:colOff>
                    <xdr:row>852035</xdr:row>
                    <xdr:rowOff>0</xdr:rowOff>
                  </from>
                  <to>
                    <xdr:col>2300</xdr:col>
                    <xdr:colOff>0</xdr:colOff>
                    <xdr:row>852035</xdr:row>
                    <xdr:rowOff>0</xdr:rowOff>
                  </to>
                </anchor>
              </controlPr>
            </control>
          </mc:Choice>
        </mc:AlternateContent>
        <mc:AlternateContent xmlns:mc="http://schemas.openxmlformats.org/markup-compatibility/2006">
          <mc:Choice Requires="x14">
            <control shapeId="61660" r:id="rId163" name="Button 220">
              <controlPr locked="0" defaultSize="0" autoFill="0" autoLine="0" autoPict="0">
                <anchor moveWithCells="1" sizeWithCells="1">
                  <from>
                    <xdr:col>2300</xdr:col>
                    <xdr:colOff>0</xdr:colOff>
                    <xdr:row>917571</xdr:row>
                    <xdr:rowOff>0</xdr:rowOff>
                  </from>
                  <to>
                    <xdr:col>2300</xdr:col>
                    <xdr:colOff>0</xdr:colOff>
                    <xdr:row>917571</xdr:row>
                    <xdr:rowOff>0</xdr:rowOff>
                  </to>
                </anchor>
              </controlPr>
            </control>
          </mc:Choice>
        </mc:AlternateContent>
        <mc:AlternateContent xmlns:mc="http://schemas.openxmlformats.org/markup-compatibility/2006">
          <mc:Choice Requires="x14">
            <control shapeId="61661" r:id="rId164" name="Button 221">
              <controlPr locked="0" defaultSize="0" autoFill="0" autoLine="0" autoPict="0">
                <anchor moveWithCells="1" sizeWithCells="1">
                  <from>
                    <xdr:col>2300</xdr:col>
                    <xdr:colOff>0</xdr:colOff>
                    <xdr:row>983107</xdr:row>
                    <xdr:rowOff>0</xdr:rowOff>
                  </from>
                  <to>
                    <xdr:col>2300</xdr:col>
                    <xdr:colOff>0</xdr:colOff>
                    <xdr:row>983107</xdr:row>
                    <xdr:rowOff>0</xdr:rowOff>
                  </to>
                </anchor>
              </controlPr>
            </control>
          </mc:Choice>
        </mc:AlternateContent>
        <mc:AlternateContent xmlns:mc="http://schemas.openxmlformats.org/markup-compatibility/2006">
          <mc:Choice Requires="x14">
            <control shapeId="61662" r:id="rId165" name="Button 222">
              <controlPr locked="0" defaultSize="0" autoFill="0" autoLine="0" autoPict="0">
                <anchor moveWithCells="1" sizeWithCells="1">
                  <from>
                    <xdr:col>2556</xdr:col>
                    <xdr:colOff>0</xdr:colOff>
                    <xdr:row>67</xdr:row>
                    <xdr:rowOff>0</xdr:rowOff>
                  </from>
                  <to>
                    <xdr:col>2556</xdr:col>
                    <xdr:colOff>0</xdr:colOff>
                    <xdr:row>67</xdr:row>
                    <xdr:rowOff>0</xdr:rowOff>
                  </to>
                </anchor>
              </controlPr>
            </control>
          </mc:Choice>
        </mc:AlternateContent>
        <mc:AlternateContent xmlns:mc="http://schemas.openxmlformats.org/markup-compatibility/2006">
          <mc:Choice Requires="x14">
            <control shapeId="61663" r:id="rId166" name="Button 223">
              <controlPr locked="0" defaultSize="0" autoFill="0" autoLine="0" autoPict="0">
                <anchor moveWithCells="1" sizeWithCells="1">
                  <from>
                    <xdr:col>2556</xdr:col>
                    <xdr:colOff>0</xdr:colOff>
                    <xdr:row>65603</xdr:row>
                    <xdr:rowOff>0</xdr:rowOff>
                  </from>
                  <to>
                    <xdr:col>2556</xdr:col>
                    <xdr:colOff>0</xdr:colOff>
                    <xdr:row>65603</xdr:row>
                    <xdr:rowOff>0</xdr:rowOff>
                  </to>
                </anchor>
              </controlPr>
            </control>
          </mc:Choice>
        </mc:AlternateContent>
        <mc:AlternateContent xmlns:mc="http://schemas.openxmlformats.org/markup-compatibility/2006">
          <mc:Choice Requires="x14">
            <control shapeId="61664" r:id="rId167" name="Button 224">
              <controlPr locked="0" defaultSize="0" autoFill="0" autoLine="0" autoPict="0">
                <anchor moveWithCells="1" sizeWithCells="1">
                  <from>
                    <xdr:col>2556</xdr:col>
                    <xdr:colOff>0</xdr:colOff>
                    <xdr:row>131139</xdr:row>
                    <xdr:rowOff>0</xdr:rowOff>
                  </from>
                  <to>
                    <xdr:col>2556</xdr:col>
                    <xdr:colOff>0</xdr:colOff>
                    <xdr:row>131139</xdr:row>
                    <xdr:rowOff>0</xdr:rowOff>
                  </to>
                </anchor>
              </controlPr>
            </control>
          </mc:Choice>
        </mc:AlternateContent>
        <mc:AlternateContent xmlns:mc="http://schemas.openxmlformats.org/markup-compatibility/2006">
          <mc:Choice Requires="x14">
            <control shapeId="61665" r:id="rId168" name="Button 225">
              <controlPr locked="0" defaultSize="0" autoFill="0" autoLine="0" autoPict="0">
                <anchor moveWithCells="1" sizeWithCells="1">
                  <from>
                    <xdr:col>2556</xdr:col>
                    <xdr:colOff>0</xdr:colOff>
                    <xdr:row>196675</xdr:row>
                    <xdr:rowOff>0</xdr:rowOff>
                  </from>
                  <to>
                    <xdr:col>2556</xdr:col>
                    <xdr:colOff>0</xdr:colOff>
                    <xdr:row>196675</xdr:row>
                    <xdr:rowOff>0</xdr:rowOff>
                  </to>
                </anchor>
              </controlPr>
            </control>
          </mc:Choice>
        </mc:AlternateContent>
        <mc:AlternateContent xmlns:mc="http://schemas.openxmlformats.org/markup-compatibility/2006">
          <mc:Choice Requires="x14">
            <control shapeId="61666" r:id="rId169" name="Button 226">
              <controlPr locked="0" defaultSize="0" autoFill="0" autoLine="0" autoPict="0">
                <anchor moveWithCells="1" sizeWithCells="1">
                  <from>
                    <xdr:col>2556</xdr:col>
                    <xdr:colOff>0</xdr:colOff>
                    <xdr:row>262211</xdr:row>
                    <xdr:rowOff>0</xdr:rowOff>
                  </from>
                  <to>
                    <xdr:col>2556</xdr:col>
                    <xdr:colOff>0</xdr:colOff>
                    <xdr:row>262211</xdr:row>
                    <xdr:rowOff>0</xdr:rowOff>
                  </to>
                </anchor>
              </controlPr>
            </control>
          </mc:Choice>
        </mc:AlternateContent>
        <mc:AlternateContent xmlns:mc="http://schemas.openxmlformats.org/markup-compatibility/2006">
          <mc:Choice Requires="x14">
            <control shapeId="61667" r:id="rId170" name="Button 227">
              <controlPr locked="0" defaultSize="0" autoFill="0" autoLine="0" autoPict="0">
                <anchor moveWithCells="1" sizeWithCells="1">
                  <from>
                    <xdr:col>2556</xdr:col>
                    <xdr:colOff>0</xdr:colOff>
                    <xdr:row>327747</xdr:row>
                    <xdr:rowOff>0</xdr:rowOff>
                  </from>
                  <to>
                    <xdr:col>2556</xdr:col>
                    <xdr:colOff>0</xdr:colOff>
                    <xdr:row>327747</xdr:row>
                    <xdr:rowOff>0</xdr:rowOff>
                  </to>
                </anchor>
              </controlPr>
            </control>
          </mc:Choice>
        </mc:AlternateContent>
        <mc:AlternateContent xmlns:mc="http://schemas.openxmlformats.org/markup-compatibility/2006">
          <mc:Choice Requires="x14">
            <control shapeId="61668" r:id="rId171" name="Button 228">
              <controlPr locked="0" defaultSize="0" autoFill="0" autoLine="0" autoPict="0">
                <anchor moveWithCells="1" sizeWithCells="1">
                  <from>
                    <xdr:col>2556</xdr:col>
                    <xdr:colOff>0</xdr:colOff>
                    <xdr:row>393283</xdr:row>
                    <xdr:rowOff>0</xdr:rowOff>
                  </from>
                  <to>
                    <xdr:col>2556</xdr:col>
                    <xdr:colOff>0</xdr:colOff>
                    <xdr:row>393283</xdr:row>
                    <xdr:rowOff>0</xdr:rowOff>
                  </to>
                </anchor>
              </controlPr>
            </control>
          </mc:Choice>
        </mc:AlternateContent>
        <mc:AlternateContent xmlns:mc="http://schemas.openxmlformats.org/markup-compatibility/2006">
          <mc:Choice Requires="x14">
            <control shapeId="61669" r:id="rId172" name="Button 229">
              <controlPr locked="0" defaultSize="0" autoFill="0" autoLine="0" autoPict="0">
                <anchor moveWithCells="1" sizeWithCells="1">
                  <from>
                    <xdr:col>2556</xdr:col>
                    <xdr:colOff>0</xdr:colOff>
                    <xdr:row>458819</xdr:row>
                    <xdr:rowOff>0</xdr:rowOff>
                  </from>
                  <to>
                    <xdr:col>2556</xdr:col>
                    <xdr:colOff>0</xdr:colOff>
                    <xdr:row>458819</xdr:row>
                    <xdr:rowOff>0</xdr:rowOff>
                  </to>
                </anchor>
              </controlPr>
            </control>
          </mc:Choice>
        </mc:AlternateContent>
        <mc:AlternateContent xmlns:mc="http://schemas.openxmlformats.org/markup-compatibility/2006">
          <mc:Choice Requires="x14">
            <control shapeId="61670" r:id="rId173" name="Button 230">
              <controlPr locked="0" defaultSize="0" autoFill="0" autoLine="0" autoPict="0">
                <anchor moveWithCells="1" sizeWithCells="1">
                  <from>
                    <xdr:col>2556</xdr:col>
                    <xdr:colOff>0</xdr:colOff>
                    <xdr:row>524355</xdr:row>
                    <xdr:rowOff>0</xdr:rowOff>
                  </from>
                  <to>
                    <xdr:col>2556</xdr:col>
                    <xdr:colOff>0</xdr:colOff>
                    <xdr:row>524355</xdr:row>
                    <xdr:rowOff>0</xdr:rowOff>
                  </to>
                </anchor>
              </controlPr>
            </control>
          </mc:Choice>
        </mc:AlternateContent>
        <mc:AlternateContent xmlns:mc="http://schemas.openxmlformats.org/markup-compatibility/2006">
          <mc:Choice Requires="x14">
            <control shapeId="61671" r:id="rId174" name="Button 231">
              <controlPr locked="0" defaultSize="0" autoFill="0" autoLine="0" autoPict="0">
                <anchor moveWithCells="1" sizeWithCells="1">
                  <from>
                    <xdr:col>2556</xdr:col>
                    <xdr:colOff>0</xdr:colOff>
                    <xdr:row>589891</xdr:row>
                    <xdr:rowOff>0</xdr:rowOff>
                  </from>
                  <to>
                    <xdr:col>2556</xdr:col>
                    <xdr:colOff>0</xdr:colOff>
                    <xdr:row>589891</xdr:row>
                    <xdr:rowOff>0</xdr:rowOff>
                  </to>
                </anchor>
              </controlPr>
            </control>
          </mc:Choice>
        </mc:AlternateContent>
        <mc:AlternateContent xmlns:mc="http://schemas.openxmlformats.org/markup-compatibility/2006">
          <mc:Choice Requires="x14">
            <control shapeId="61672" r:id="rId175" name="Button 232">
              <controlPr locked="0" defaultSize="0" autoFill="0" autoLine="0" autoPict="0">
                <anchor moveWithCells="1" sizeWithCells="1">
                  <from>
                    <xdr:col>2556</xdr:col>
                    <xdr:colOff>0</xdr:colOff>
                    <xdr:row>655427</xdr:row>
                    <xdr:rowOff>0</xdr:rowOff>
                  </from>
                  <to>
                    <xdr:col>2556</xdr:col>
                    <xdr:colOff>0</xdr:colOff>
                    <xdr:row>655427</xdr:row>
                    <xdr:rowOff>0</xdr:rowOff>
                  </to>
                </anchor>
              </controlPr>
            </control>
          </mc:Choice>
        </mc:AlternateContent>
        <mc:AlternateContent xmlns:mc="http://schemas.openxmlformats.org/markup-compatibility/2006">
          <mc:Choice Requires="x14">
            <control shapeId="61673" r:id="rId176" name="Button 233">
              <controlPr locked="0" defaultSize="0" autoFill="0" autoLine="0" autoPict="0">
                <anchor moveWithCells="1" sizeWithCells="1">
                  <from>
                    <xdr:col>2556</xdr:col>
                    <xdr:colOff>0</xdr:colOff>
                    <xdr:row>720963</xdr:row>
                    <xdr:rowOff>0</xdr:rowOff>
                  </from>
                  <to>
                    <xdr:col>2556</xdr:col>
                    <xdr:colOff>0</xdr:colOff>
                    <xdr:row>720963</xdr:row>
                    <xdr:rowOff>0</xdr:rowOff>
                  </to>
                </anchor>
              </controlPr>
            </control>
          </mc:Choice>
        </mc:AlternateContent>
        <mc:AlternateContent xmlns:mc="http://schemas.openxmlformats.org/markup-compatibility/2006">
          <mc:Choice Requires="x14">
            <control shapeId="61674" r:id="rId177" name="Button 234">
              <controlPr locked="0" defaultSize="0" autoFill="0" autoLine="0" autoPict="0">
                <anchor moveWithCells="1" sizeWithCells="1">
                  <from>
                    <xdr:col>2556</xdr:col>
                    <xdr:colOff>0</xdr:colOff>
                    <xdr:row>786499</xdr:row>
                    <xdr:rowOff>0</xdr:rowOff>
                  </from>
                  <to>
                    <xdr:col>2556</xdr:col>
                    <xdr:colOff>0</xdr:colOff>
                    <xdr:row>786499</xdr:row>
                    <xdr:rowOff>0</xdr:rowOff>
                  </to>
                </anchor>
              </controlPr>
            </control>
          </mc:Choice>
        </mc:AlternateContent>
        <mc:AlternateContent xmlns:mc="http://schemas.openxmlformats.org/markup-compatibility/2006">
          <mc:Choice Requires="x14">
            <control shapeId="61675" r:id="rId178" name="Button 235">
              <controlPr locked="0" defaultSize="0" autoFill="0" autoLine="0" autoPict="0">
                <anchor moveWithCells="1" sizeWithCells="1">
                  <from>
                    <xdr:col>2556</xdr:col>
                    <xdr:colOff>0</xdr:colOff>
                    <xdr:row>852035</xdr:row>
                    <xdr:rowOff>0</xdr:rowOff>
                  </from>
                  <to>
                    <xdr:col>2556</xdr:col>
                    <xdr:colOff>0</xdr:colOff>
                    <xdr:row>852035</xdr:row>
                    <xdr:rowOff>0</xdr:rowOff>
                  </to>
                </anchor>
              </controlPr>
            </control>
          </mc:Choice>
        </mc:AlternateContent>
        <mc:AlternateContent xmlns:mc="http://schemas.openxmlformats.org/markup-compatibility/2006">
          <mc:Choice Requires="x14">
            <control shapeId="61676" r:id="rId179" name="Button 236">
              <controlPr locked="0" defaultSize="0" autoFill="0" autoLine="0" autoPict="0">
                <anchor moveWithCells="1" sizeWithCells="1">
                  <from>
                    <xdr:col>2556</xdr:col>
                    <xdr:colOff>0</xdr:colOff>
                    <xdr:row>917571</xdr:row>
                    <xdr:rowOff>0</xdr:rowOff>
                  </from>
                  <to>
                    <xdr:col>2556</xdr:col>
                    <xdr:colOff>0</xdr:colOff>
                    <xdr:row>917571</xdr:row>
                    <xdr:rowOff>0</xdr:rowOff>
                  </to>
                </anchor>
              </controlPr>
            </control>
          </mc:Choice>
        </mc:AlternateContent>
        <mc:AlternateContent xmlns:mc="http://schemas.openxmlformats.org/markup-compatibility/2006">
          <mc:Choice Requires="x14">
            <control shapeId="61677" r:id="rId180" name="Button 237">
              <controlPr locked="0" defaultSize="0" autoFill="0" autoLine="0" autoPict="0">
                <anchor moveWithCells="1" sizeWithCells="1">
                  <from>
                    <xdr:col>2556</xdr:col>
                    <xdr:colOff>0</xdr:colOff>
                    <xdr:row>983107</xdr:row>
                    <xdr:rowOff>0</xdr:rowOff>
                  </from>
                  <to>
                    <xdr:col>2556</xdr:col>
                    <xdr:colOff>0</xdr:colOff>
                    <xdr:row>983107</xdr:row>
                    <xdr:rowOff>0</xdr:rowOff>
                  </to>
                </anchor>
              </controlPr>
            </control>
          </mc:Choice>
        </mc:AlternateContent>
        <mc:AlternateContent xmlns:mc="http://schemas.openxmlformats.org/markup-compatibility/2006">
          <mc:Choice Requires="x14">
            <control shapeId="61678" r:id="rId181" name="Button 238">
              <controlPr locked="0" defaultSize="0" autoFill="0" autoLine="0" autoPict="0">
                <anchor moveWithCells="1" sizeWithCells="1">
                  <from>
                    <xdr:col>2812</xdr:col>
                    <xdr:colOff>0</xdr:colOff>
                    <xdr:row>67</xdr:row>
                    <xdr:rowOff>0</xdr:rowOff>
                  </from>
                  <to>
                    <xdr:col>2812</xdr:col>
                    <xdr:colOff>0</xdr:colOff>
                    <xdr:row>67</xdr:row>
                    <xdr:rowOff>0</xdr:rowOff>
                  </to>
                </anchor>
              </controlPr>
            </control>
          </mc:Choice>
        </mc:AlternateContent>
        <mc:AlternateContent xmlns:mc="http://schemas.openxmlformats.org/markup-compatibility/2006">
          <mc:Choice Requires="x14">
            <control shapeId="61679" r:id="rId182" name="Button 239">
              <controlPr locked="0" defaultSize="0" autoFill="0" autoLine="0" autoPict="0">
                <anchor moveWithCells="1" sizeWithCells="1">
                  <from>
                    <xdr:col>2812</xdr:col>
                    <xdr:colOff>0</xdr:colOff>
                    <xdr:row>65603</xdr:row>
                    <xdr:rowOff>0</xdr:rowOff>
                  </from>
                  <to>
                    <xdr:col>2812</xdr:col>
                    <xdr:colOff>0</xdr:colOff>
                    <xdr:row>65603</xdr:row>
                    <xdr:rowOff>0</xdr:rowOff>
                  </to>
                </anchor>
              </controlPr>
            </control>
          </mc:Choice>
        </mc:AlternateContent>
        <mc:AlternateContent xmlns:mc="http://schemas.openxmlformats.org/markup-compatibility/2006">
          <mc:Choice Requires="x14">
            <control shapeId="61680" r:id="rId183" name="Button 240">
              <controlPr locked="0" defaultSize="0" autoFill="0" autoLine="0" autoPict="0">
                <anchor moveWithCells="1" sizeWithCells="1">
                  <from>
                    <xdr:col>2812</xdr:col>
                    <xdr:colOff>0</xdr:colOff>
                    <xdr:row>131139</xdr:row>
                    <xdr:rowOff>0</xdr:rowOff>
                  </from>
                  <to>
                    <xdr:col>2812</xdr:col>
                    <xdr:colOff>0</xdr:colOff>
                    <xdr:row>131139</xdr:row>
                    <xdr:rowOff>0</xdr:rowOff>
                  </to>
                </anchor>
              </controlPr>
            </control>
          </mc:Choice>
        </mc:AlternateContent>
        <mc:AlternateContent xmlns:mc="http://schemas.openxmlformats.org/markup-compatibility/2006">
          <mc:Choice Requires="x14">
            <control shapeId="61681" r:id="rId184" name="Button 241">
              <controlPr locked="0" defaultSize="0" autoFill="0" autoLine="0" autoPict="0">
                <anchor moveWithCells="1" sizeWithCells="1">
                  <from>
                    <xdr:col>2812</xdr:col>
                    <xdr:colOff>0</xdr:colOff>
                    <xdr:row>196675</xdr:row>
                    <xdr:rowOff>0</xdr:rowOff>
                  </from>
                  <to>
                    <xdr:col>2812</xdr:col>
                    <xdr:colOff>0</xdr:colOff>
                    <xdr:row>196675</xdr:row>
                    <xdr:rowOff>0</xdr:rowOff>
                  </to>
                </anchor>
              </controlPr>
            </control>
          </mc:Choice>
        </mc:AlternateContent>
        <mc:AlternateContent xmlns:mc="http://schemas.openxmlformats.org/markup-compatibility/2006">
          <mc:Choice Requires="x14">
            <control shapeId="61682" r:id="rId185" name="Button 242">
              <controlPr locked="0" defaultSize="0" autoFill="0" autoLine="0" autoPict="0">
                <anchor moveWithCells="1" sizeWithCells="1">
                  <from>
                    <xdr:col>2812</xdr:col>
                    <xdr:colOff>0</xdr:colOff>
                    <xdr:row>262211</xdr:row>
                    <xdr:rowOff>0</xdr:rowOff>
                  </from>
                  <to>
                    <xdr:col>2812</xdr:col>
                    <xdr:colOff>0</xdr:colOff>
                    <xdr:row>262211</xdr:row>
                    <xdr:rowOff>0</xdr:rowOff>
                  </to>
                </anchor>
              </controlPr>
            </control>
          </mc:Choice>
        </mc:AlternateContent>
        <mc:AlternateContent xmlns:mc="http://schemas.openxmlformats.org/markup-compatibility/2006">
          <mc:Choice Requires="x14">
            <control shapeId="61683" r:id="rId186" name="Button 243">
              <controlPr locked="0" defaultSize="0" autoFill="0" autoLine="0" autoPict="0">
                <anchor moveWithCells="1" sizeWithCells="1">
                  <from>
                    <xdr:col>2812</xdr:col>
                    <xdr:colOff>0</xdr:colOff>
                    <xdr:row>327747</xdr:row>
                    <xdr:rowOff>0</xdr:rowOff>
                  </from>
                  <to>
                    <xdr:col>2812</xdr:col>
                    <xdr:colOff>0</xdr:colOff>
                    <xdr:row>327747</xdr:row>
                    <xdr:rowOff>0</xdr:rowOff>
                  </to>
                </anchor>
              </controlPr>
            </control>
          </mc:Choice>
        </mc:AlternateContent>
        <mc:AlternateContent xmlns:mc="http://schemas.openxmlformats.org/markup-compatibility/2006">
          <mc:Choice Requires="x14">
            <control shapeId="61684" r:id="rId187" name="Button 244">
              <controlPr locked="0" defaultSize="0" autoFill="0" autoLine="0" autoPict="0">
                <anchor moveWithCells="1" sizeWithCells="1">
                  <from>
                    <xdr:col>2812</xdr:col>
                    <xdr:colOff>0</xdr:colOff>
                    <xdr:row>393283</xdr:row>
                    <xdr:rowOff>0</xdr:rowOff>
                  </from>
                  <to>
                    <xdr:col>2812</xdr:col>
                    <xdr:colOff>0</xdr:colOff>
                    <xdr:row>393283</xdr:row>
                    <xdr:rowOff>0</xdr:rowOff>
                  </to>
                </anchor>
              </controlPr>
            </control>
          </mc:Choice>
        </mc:AlternateContent>
        <mc:AlternateContent xmlns:mc="http://schemas.openxmlformats.org/markup-compatibility/2006">
          <mc:Choice Requires="x14">
            <control shapeId="61685" r:id="rId188" name="Button 245">
              <controlPr locked="0" defaultSize="0" autoFill="0" autoLine="0" autoPict="0">
                <anchor moveWithCells="1" sizeWithCells="1">
                  <from>
                    <xdr:col>2812</xdr:col>
                    <xdr:colOff>0</xdr:colOff>
                    <xdr:row>458819</xdr:row>
                    <xdr:rowOff>0</xdr:rowOff>
                  </from>
                  <to>
                    <xdr:col>2812</xdr:col>
                    <xdr:colOff>0</xdr:colOff>
                    <xdr:row>458819</xdr:row>
                    <xdr:rowOff>0</xdr:rowOff>
                  </to>
                </anchor>
              </controlPr>
            </control>
          </mc:Choice>
        </mc:AlternateContent>
        <mc:AlternateContent xmlns:mc="http://schemas.openxmlformats.org/markup-compatibility/2006">
          <mc:Choice Requires="x14">
            <control shapeId="61686" r:id="rId189" name="Button 246">
              <controlPr locked="0" defaultSize="0" autoFill="0" autoLine="0" autoPict="0">
                <anchor moveWithCells="1" sizeWithCells="1">
                  <from>
                    <xdr:col>2812</xdr:col>
                    <xdr:colOff>0</xdr:colOff>
                    <xdr:row>524355</xdr:row>
                    <xdr:rowOff>0</xdr:rowOff>
                  </from>
                  <to>
                    <xdr:col>2812</xdr:col>
                    <xdr:colOff>0</xdr:colOff>
                    <xdr:row>524355</xdr:row>
                    <xdr:rowOff>0</xdr:rowOff>
                  </to>
                </anchor>
              </controlPr>
            </control>
          </mc:Choice>
        </mc:AlternateContent>
        <mc:AlternateContent xmlns:mc="http://schemas.openxmlformats.org/markup-compatibility/2006">
          <mc:Choice Requires="x14">
            <control shapeId="61687" r:id="rId190" name="Button 247">
              <controlPr locked="0" defaultSize="0" autoFill="0" autoLine="0" autoPict="0">
                <anchor moveWithCells="1" sizeWithCells="1">
                  <from>
                    <xdr:col>2812</xdr:col>
                    <xdr:colOff>0</xdr:colOff>
                    <xdr:row>589891</xdr:row>
                    <xdr:rowOff>0</xdr:rowOff>
                  </from>
                  <to>
                    <xdr:col>2812</xdr:col>
                    <xdr:colOff>0</xdr:colOff>
                    <xdr:row>589891</xdr:row>
                    <xdr:rowOff>0</xdr:rowOff>
                  </to>
                </anchor>
              </controlPr>
            </control>
          </mc:Choice>
        </mc:AlternateContent>
        <mc:AlternateContent xmlns:mc="http://schemas.openxmlformats.org/markup-compatibility/2006">
          <mc:Choice Requires="x14">
            <control shapeId="61688" r:id="rId191" name="Button 248">
              <controlPr locked="0" defaultSize="0" autoFill="0" autoLine="0" autoPict="0">
                <anchor moveWithCells="1" sizeWithCells="1">
                  <from>
                    <xdr:col>2812</xdr:col>
                    <xdr:colOff>0</xdr:colOff>
                    <xdr:row>655427</xdr:row>
                    <xdr:rowOff>0</xdr:rowOff>
                  </from>
                  <to>
                    <xdr:col>2812</xdr:col>
                    <xdr:colOff>0</xdr:colOff>
                    <xdr:row>655427</xdr:row>
                    <xdr:rowOff>0</xdr:rowOff>
                  </to>
                </anchor>
              </controlPr>
            </control>
          </mc:Choice>
        </mc:AlternateContent>
        <mc:AlternateContent xmlns:mc="http://schemas.openxmlformats.org/markup-compatibility/2006">
          <mc:Choice Requires="x14">
            <control shapeId="61689" r:id="rId192" name="Button 249">
              <controlPr locked="0" defaultSize="0" autoFill="0" autoLine="0" autoPict="0">
                <anchor moveWithCells="1" sizeWithCells="1">
                  <from>
                    <xdr:col>2812</xdr:col>
                    <xdr:colOff>0</xdr:colOff>
                    <xdr:row>720963</xdr:row>
                    <xdr:rowOff>0</xdr:rowOff>
                  </from>
                  <to>
                    <xdr:col>2812</xdr:col>
                    <xdr:colOff>0</xdr:colOff>
                    <xdr:row>720963</xdr:row>
                    <xdr:rowOff>0</xdr:rowOff>
                  </to>
                </anchor>
              </controlPr>
            </control>
          </mc:Choice>
        </mc:AlternateContent>
        <mc:AlternateContent xmlns:mc="http://schemas.openxmlformats.org/markup-compatibility/2006">
          <mc:Choice Requires="x14">
            <control shapeId="61690" r:id="rId193" name="Button 250">
              <controlPr locked="0" defaultSize="0" autoFill="0" autoLine="0" autoPict="0">
                <anchor moveWithCells="1" sizeWithCells="1">
                  <from>
                    <xdr:col>2812</xdr:col>
                    <xdr:colOff>0</xdr:colOff>
                    <xdr:row>786499</xdr:row>
                    <xdr:rowOff>0</xdr:rowOff>
                  </from>
                  <to>
                    <xdr:col>2812</xdr:col>
                    <xdr:colOff>0</xdr:colOff>
                    <xdr:row>786499</xdr:row>
                    <xdr:rowOff>0</xdr:rowOff>
                  </to>
                </anchor>
              </controlPr>
            </control>
          </mc:Choice>
        </mc:AlternateContent>
        <mc:AlternateContent xmlns:mc="http://schemas.openxmlformats.org/markup-compatibility/2006">
          <mc:Choice Requires="x14">
            <control shapeId="61691" r:id="rId194" name="Button 251">
              <controlPr locked="0" defaultSize="0" autoFill="0" autoLine="0" autoPict="0">
                <anchor moveWithCells="1" sizeWithCells="1">
                  <from>
                    <xdr:col>2812</xdr:col>
                    <xdr:colOff>0</xdr:colOff>
                    <xdr:row>852035</xdr:row>
                    <xdr:rowOff>0</xdr:rowOff>
                  </from>
                  <to>
                    <xdr:col>2812</xdr:col>
                    <xdr:colOff>0</xdr:colOff>
                    <xdr:row>852035</xdr:row>
                    <xdr:rowOff>0</xdr:rowOff>
                  </to>
                </anchor>
              </controlPr>
            </control>
          </mc:Choice>
        </mc:AlternateContent>
        <mc:AlternateContent xmlns:mc="http://schemas.openxmlformats.org/markup-compatibility/2006">
          <mc:Choice Requires="x14">
            <control shapeId="61692" r:id="rId195" name="Button 252">
              <controlPr locked="0" defaultSize="0" autoFill="0" autoLine="0" autoPict="0">
                <anchor moveWithCells="1" sizeWithCells="1">
                  <from>
                    <xdr:col>2812</xdr:col>
                    <xdr:colOff>0</xdr:colOff>
                    <xdr:row>917571</xdr:row>
                    <xdr:rowOff>0</xdr:rowOff>
                  </from>
                  <to>
                    <xdr:col>2812</xdr:col>
                    <xdr:colOff>0</xdr:colOff>
                    <xdr:row>917571</xdr:row>
                    <xdr:rowOff>0</xdr:rowOff>
                  </to>
                </anchor>
              </controlPr>
            </control>
          </mc:Choice>
        </mc:AlternateContent>
        <mc:AlternateContent xmlns:mc="http://schemas.openxmlformats.org/markup-compatibility/2006">
          <mc:Choice Requires="x14">
            <control shapeId="61693" r:id="rId196" name="Button 253">
              <controlPr locked="0" defaultSize="0" autoFill="0" autoLine="0" autoPict="0">
                <anchor moveWithCells="1" sizeWithCells="1">
                  <from>
                    <xdr:col>2812</xdr:col>
                    <xdr:colOff>0</xdr:colOff>
                    <xdr:row>983107</xdr:row>
                    <xdr:rowOff>0</xdr:rowOff>
                  </from>
                  <to>
                    <xdr:col>2812</xdr:col>
                    <xdr:colOff>0</xdr:colOff>
                    <xdr:row>983107</xdr:row>
                    <xdr:rowOff>0</xdr:rowOff>
                  </to>
                </anchor>
              </controlPr>
            </control>
          </mc:Choice>
        </mc:AlternateContent>
        <mc:AlternateContent xmlns:mc="http://schemas.openxmlformats.org/markup-compatibility/2006">
          <mc:Choice Requires="x14">
            <control shapeId="61694" r:id="rId197" name="Button 254">
              <controlPr locked="0" defaultSize="0" autoFill="0" autoLine="0" autoPict="0">
                <anchor moveWithCells="1" sizeWithCells="1">
                  <from>
                    <xdr:col>3068</xdr:col>
                    <xdr:colOff>0</xdr:colOff>
                    <xdr:row>67</xdr:row>
                    <xdr:rowOff>0</xdr:rowOff>
                  </from>
                  <to>
                    <xdr:col>3068</xdr:col>
                    <xdr:colOff>0</xdr:colOff>
                    <xdr:row>67</xdr:row>
                    <xdr:rowOff>0</xdr:rowOff>
                  </to>
                </anchor>
              </controlPr>
            </control>
          </mc:Choice>
        </mc:AlternateContent>
        <mc:AlternateContent xmlns:mc="http://schemas.openxmlformats.org/markup-compatibility/2006">
          <mc:Choice Requires="x14">
            <control shapeId="61695" r:id="rId198" name="Button 255">
              <controlPr locked="0" defaultSize="0" autoFill="0" autoLine="0" autoPict="0">
                <anchor moveWithCells="1" sizeWithCells="1">
                  <from>
                    <xdr:col>3068</xdr:col>
                    <xdr:colOff>0</xdr:colOff>
                    <xdr:row>65603</xdr:row>
                    <xdr:rowOff>0</xdr:rowOff>
                  </from>
                  <to>
                    <xdr:col>3068</xdr:col>
                    <xdr:colOff>0</xdr:colOff>
                    <xdr:row>65603</xdr:row>
                    <xdr:rowOff>0</xdr:rowOff>
                  </to>
                </anchor>
              </controlPr>
            </control>
          </mc:Choice>
        </mc:AlternateContent>
        <mc:AlternateContent xmlns:mc="http://schemas.openxmlformats.org/markup-compatibility/2006">
          <mc:Choice Requires="x14">
            <control shapeId="61696" r:id="rId199" name="Button 256">
              <controlPr locked="0" defaultSize="0" autoFill="0" autoLine="0" autoPict="0">
                <anchor moveWithCells="1" sizeWithCells="1">
                  <from>
                    <xdr:col>3068</xdr:col>
                    <xdr:colOff>0</xdr:colOff>
                    <xdr:row>131139</xdr:row>
                    <xdr:rowOff>0</xdr:rowOff>
                  </from>
                  <to>
                    <xdr:col>3068</xdr:col>
                    <xdr:colOff>0</xdr:colOff>
                    <xdr:row>131139</xdr:row>
                    <xdr:rowOff>0</xdr:rowOff>
                  </to>
                </anchor>
              </controlPr>
            </control>
          </mc:Choice>
        </mc:AlternateContent>
        <mc:AlternateContent xmlns:mc="http://schemas.openxmlformats.org/markup-compatibility/2006">
          <mc:Choice Requires="x14">
            <control shapeId="61697" r:id="rId200" name="Button 257">
              <controlPr locked="0" defaultSize="0" autoFill="0" autoLine="0" autoPict="0">
                <anchor moveWithCells="1" sizeWithCells="1">
                  <from>
                    <xdr:col>3068</xdr:col>
                    <xdr:colOff>0</xdr:colOff>
                    <xdr:row>196675</xdr:row>
                    <xdr:rowOff>0</xdr:rowOff>
                  </from>
                  <to>
                    <xdr:col>3068</xdr:col>
                    <xdr:colOff>0</xdr:colOff>
                    <xdr:row>196675</xdr:row>
                    <xdr:rowOff>0</xdr:rowOff>
                  </to>
                </anchor>
              </controlPr>
            </control>
          </mc:Choice>
        </mc:AlternateContent>
        <mc:AlternateContent xmlns:mc="http://schemas.openxmlformats.org/markup-compatibility/2006">
          <mc:Choice Requires="x14">
            <control shapeId="61698" r:id="rId201" name="Button 258">
              <controlPr locked="0" defaultSize="0" autoFill="0" autoLine="0" autoPict="0">
                <anchor moveWithCells="1" sizeWithCells="1">
                  <from>
                    <xdr:col>3068</xdr:col>
                    <xdr:colOff>0</xdr:colOff>
                    <xdr:row>262211</xdr:row>
                    <xdr:rowOff>0</xdr:rowOff>
                  </from>
                  <to>
                    <xdr:col>3068</xdr:col>
                    <xdr:colOff>0</xdr:colOff>
                    <xdr:row>262211</xdr:row>
                    <xdr:rowOff>0</xdr:rowOff>
                  </to>
                </anchor>
              </controlPr>
            </control>
          </mc:Choice>
        </mc:AlternateContent>
        <mc:AlternateContent xmlns:mc="http://schemas.openxmlformats.org/markup-compatibility/2006">
          <mc:Choice Requires="x14">
            <control shapeId="61699" r:id="rId202" name="Button 259">
              <controlPr locked="0" defaultSize="0" autoFill="0" autoLine="0" autoPict="0">
                <anchor moveWithCells="1" sizeWithCells="1">
                  <from>
                    <xdr:col>3068</xdr:col>
                    <xdr:colOff>0</xdr:colOff>
                    <xdr:row>327747</xdr:row>
                    <xdr:rowOff>0</xdr:rowOff>
                  </from>
                  <to>
                    <xdr:col>3068</xdr:col>
                    <xdr:colOff>0</xdr:colOff>
                    <xdr:row>327747</xdr:row>
                    <xdr:rowOff>0</xdr:rowOff>
                  </to>
                </anchor>
              </controlPr>
            </control>
          </mc:Choice>
        </mc:AlternateContent>
        <mc:AlternateContent xmlns:mc="http://schemas.openxmlformats.org/markup-compatibility/2006">
          <mc:Choice Requires="x14">
            <control shapeId="61700" r:id="rId203" name="Button 260">
              <controlPr locked="0" defaultSize="0" autoFill="0" autoLine="0" autoPict="0">
                <anchor moveWithCells="1" sizeWithCells="1">
                  <from>
                    <xdr:col>3068</xdr:col>
                    <xdr:colOff>0</xdr:colOff>
                    <xdr:row>393283</xdr:row>
                    <xdr:rowOff>0</xdr:rowOff>
                  </from>
                  <to>
                    <xdr:col>3068</xdr:col>
                    <xdr:colOff>0</xdr:colOff>
                    <xdr:row>393283</xdr:row>
                    <xdr:rowOff>0</xdr:rowOff>
                  </to>
                </anchor>
              </controlPr>
            </control>
          </mc:Choice>
        </mc:AlternateContent>
        <mc:AlternateContent xmlns:mc="http://schemas.openxmlformats.org/markup-compatibility/2006">
          <mc:Choice Requires="x14">
            <control shapeId="61701" r:id="rId204" name="Button 261">
              <controlPr locked="0" defaultSize="0" autoFill="0" autoLine="0" autoPict="0">
                <anchor moveWithCells="1" sizeWithCells="1">
                  <from>
                    <xdr:col>3068</xdr:col>
                    <xdr:colOff>0</xdr:colOff>
                    <xdr:row>458819</xdr:row>
                    <xdr:rowOff>0</xdr:rowOff>
                  </from>
                  <to>
                    <xdr:col>3068</xdr:col>
                    <xdr:colOff>0</xdr:colOff>
                    <xdr:row>458819</xdr:row>
                    <xdr:rowOff>0</xdr:rowOff>
                  </to>
                </anchor>
              </controlPr>
            </control>
          </mc:Choice>
        </mc:AlternateContent>
        <mc:AlternateContent xmlns:mc="http://schemas.openxmlformats.org/markup-compatibility/2006">
          <mc:Choice Requires="x14">
            <control shapeId="61702" r:id="rId205" name="Button 262">
              <controlPr locked="0" defaultSize="0" autoFill="0" autoLine="0" autoPict="0">
                <anchor moveWithCells="1" sizeWithCells="1">
                  <from>
                    <xdr:col>3068</xdr:col>
                    <xdr:colOff>0</xdr:colOff>
                    <xdr:row>524355</xdr:row>
                    <xdr:rowOff>0</xdr:rowOff>
                  </from>
                  <to>
                    <xdr:col>3068</xdr:col>
                    <xdr:colOff>0</xdr:colOff>
                    <xdr:row>524355</xdr:row>
                    <xdr:rowOff>0</xdr:rowOff>
                  </to>
                </anchor>
              </controlPr>
            </control>
          </mc:Choice>
        </mc:AlternateContent>
        <mc:AlternateContent xmlns:mc="http://schemas.openxmlformats.org/markup-compatibility/2006">
          <mc:Choice Requires="x14">
            <control shapeId="61703" r:id="rId206" name="Button 263">
              <controlPr locked="0" defaultSize="0" autoFill="0" autoLine="0" autoPict="0">
                <anchor moveWithCells="1" sizeWithCells="1">
                  <from>
                    <xdr:col>3068</xdr:col>
                    <xdr:colOff>0</xdr:colOff>
                    <xdr:row>589891</xdr:row>
                    <xdr:rowOff>0</xdr:rowOff>
                  </from>
                  <to>
                    <xdr:col>3068</xdr:col>
                    <xdr:colOff>0</xdr:colOff>
                    <xdr:row>589891</xdr:row>
                    <xdr:rowOff>0</xdr:rowOff>
                  </to>
                </anchor>
              </controlPr>
            </control>
          </mc:Choice>
        </mc:AlternateContent>
        <mc:AlternateContent xmlns:mc="http://schemas.openxmlformats.org/markup-compatibility/2006">
          <mc:Choice Requires="x14">
            <control shapeId="61704" r:id="rId207" name="Button 264">
              <controlPr locked="0" defaultSize="0" autoFill="0" autoLine="0" autoPict="0">
                <anchor moveWithCells="1" sizeWithCells="1">
                  <from>
                    <xdr:col>3068</xdr:col>
                    <xdr:colOff>0</xdr:colOff>
                    <xdr:row>655427</xdr:row>
                    <xdr:rowOff>0</xdr:rowOff>
                  </from>
                  <to>
                    <xdr:col>3068</xdr:col>
                    <xdr:colOff>0</xdr:colOff>
                    <xdr:row>655427</xdr:row>
                    <xdr:rowOff>0</xdr:rowOff>
                  </to>
                </anchor>
              </controlPr>
            </control>
          </mc:Choice>
        </mc:AlternateContent>
        <mc:AlternateContent xmlns:mc="http://schemas.openxmlformats.org/markup-compatibility/2006">
          <mc:Choice Requires="x14">
            <control shapeId="61705" r:id="rId208" name="Button 265">
              <controlPr locked="0" defaultSize="0" autoFill="0" autoLine="0" autoPict="0">
                <anchor moveWithCells="1" sizeWithCells="1">
                  <from>
                    <xdr:col>3068</xdr:col>
                    <xdr:colOff>0</xdr:colOff>
                    <xdr:row>720963</xdr:row>
                    <xdr:rowOff>0</xdr:rowOff>
                  </from>
                  <to>
                    <xdr:col>3068</xdr:col>
                    <xdr:colOff>0</xdr:colOff>
                    <xdr:row>720963</xdr:row>
                    <xdr:rowOff>0</xdr:rowOff>
                  </to>
                </anchor>
              </controlPr>
            </control>
          </mc:Choice>
        </mc:AlternateContent>
        <mc:AlternateContent xmlns:mc="http://schemas.openxmlformats.org/markup-compatibility/2006">
          <mc:Choice Requires="x14">
            <control shapeId="61706" r:id="rId209" name="Button 266">
              <controlPr locked="0" defaultSize="0" autoFill="0" autoLine="0" autoPict="0">
                <anchor moveWithCells="1" sizeWithCells="1">
                  <from>
                    <xdr:col>3068</xdr:col>
                    <xdr:colOff>0</xdr:colOff>
                    <xdr:row>786499</xdr:row>
                    <xdr:rowOff>0</xdr:rowOff>
                  </from>
                  <to>
                    <xdr:col>3068</xdr:col>
                    <xdr:colOff>0</xdr:colOff>
                    <xdr:row>786499</xdr:row>
                    <xdr:rowOff>0</xdr:rowOff>
                  </to>
                </anchor>
              </controlPr>
            </control>
          </mc:Choice>
        </mc:AlternateContent>
        <mc:AlternateContent xmlns:mc="http://schemas.openxmlformats.org/markup-compatibility/2006">
          <mc:Choice Requires="x14">
            <control shapeId="61707" r:id="rId210" name="Button 267">
              <controlPr locked="0" defaultSize="0" autoFill="0" autoLine="0" autoPict="0">
                <anchor moveWithCells="1" sizeWithCells="1">
                  <from>
                    <xdr:col>3068</xdr:col>
                    <xdr:colOff>0</xdr:colOff>
                    <xdr:row>852035</xdr:row>
                    <xdr:rowOff>0</xdr:rowOff>
                  </from>
                  <to>
                    <xdr:col>3068</xdr:col>
                    <xdr:colOff>0</xdr:colOff>
                    <xdr:row>852035</xdr:row>
                    <xdr:rowOff>0</xdr:rowOff>
                  </to>
                </anchor>
              </controlPr>
            </control>
          </mc:Choice>
        </mc:AlternateContent>
        <mc:AlternateContent xmlns:mc="http://schemas.openxmlformats.org/markup-compatibility/2006">
          <mc:Choice Requires="x14">
            <control shapeId="61708" r:id="rId211" name="Button 268">
              <controlPr locked="0" defaultSize="0" autoFill="0" autoLine="0" autoPict="0">
                <anchor moveWithCells="1" sizeWithCells="1">
                  <from>
                    <xdr:col>3068</xdr:col>
                    <xdr:colOff>0</xdr:colOff>
                    <xdr:row>917571</xdr:row>
                    <xdr:rowOff>0</xdr:rowOff>
                  </from>
                  <to>
                    <xdr:col>3068</xdr:col>
                    <xdr:colOff>0</xdr:colOff>
                    <xdr:row>917571</xdr:row>
                    <xdr:rowOff>0</xdr:rowOff>
                  </to>
                </anchor>
              </controlPr>
            </control>
          </mc:Choice>
        </mc:AlternateContent>
        <mc:AlternateContent xmlns:mc="http://schemas.openxmlformats.org/markup-compatibility/2006">
          <mc:Choice Requires="x14">
            <control shapeId="61709" r:id="rId212" name="Button 269">
              <controlPr locked="0" defaultSize="0" autoFill="0" autoLine="0" autoPict="0">
                <anchor moveWithCells="1" sizeWithCells="1">
                  <from>
                    <xdr:col>3068</xdr:col>
                    <xdr:colOff>0</xdr:colOff>
                    <xdr:row>983107</xdr:row>
                    <xdr:rowOff>0</xdr:rowOff>
                  </from>
                  <to>
                    <xdr:col>3068</xdr:col>
                    <xdr:colOff>0</xdr:colOff>
                    <xdr:row>983107</xdr:row>
                    <xdr:rowOff>0</xdr:rowOff>
                  </to>
                </anchor>
              </controlPr>
            </control>
          </mc:Choice>
        </mc:AlternateContent>
        <mc:AlternateContent xmlns:mc="http://schemas.openxmlformats.org/markup-compatibility/2006">
          <mc:Choice Requires="x14">
            <control shapeId="61710" r:id="rId213" name="Button 270">
              <controlPr locked="0" defaultSize="0" autoFill="0" autoLine="0" autoPict="0">
                <anchor moveWithCells="1" sizeWithCells="1">
                  <from>
                    <xdr:col>3324</xdr:col>
                    <xdr:colOff>0</xdr:colOff>
                    <xdr:row>67</xdr:row>
                    <xdr:rowOff>0</xdr:rowOff>
                  </from>
                  <to>
                    <xdr:col>3324</xdr:col>
                    <xdr:colOff>0</xdr:colOff>
                    <xdr:row>67</xdr:row>
                    <xdr:rowOff>0</xdr:rowOff>
                  </to>
                </anchor>
              </controlPr>
            </control>
          </mc:Choice>
        </mc:AlternateContent>
        <mc:AlternateContent xmlns:mc="http://schemas.openxmlformats.org/markup-compatibility/2006">
          <mc:Choice Requires="x14">
            <control shapeId="61711" r:id="rId214" name="Button 271">
              <controlPr locked="0" defaultSize="0" autoFill="0" autoLine="0" autoPict="0">
                <anchor moveWithCells="1" sizeWithCells="1">
                  <from>
                    <xdr:col>3324</xdr:col>
                    <xdr:colOff>0</xdr:colOff>
                    <xdr:row>65603</xdr:row>
                    <xdr:rowOff>0</xdr:rowOff>
                  </from>
                  <to>
                    <xdr:col>3324</xdr:col>
                    <xdr:colOff>0</xdr:colOff>
                    <xdr:row>65603</xdr:row>
                    <xdr:rowOff>0</xdr:rowOff>
                  </to>
                </anchor>
              </controlPr>
            </control>
          </mc:Choice>
        </mc:AlternateContent>
        <mc:AlternateContent xmlns:mc="http://schemas.openxmlformats.org/markup-compatibility/2006">
          <mc:Choice Requires="x14">
            <control shapeId="61712" r:id="rId215" name="Button 272">
              <controlPr locked="0" defaultSize="0" autoFill="0" autoLine="0" autoPict="0">
                <anchor moveWithCells="1" sizeWithCells="1">
                  <from>
                    <xdr:col>3324</xdr:col>
                    <xdr:colOff>0</xdr:colOff>
                    <xdr:row>131139</xdr:row>
                    <xdr:rowOff>0</xdr:rowOff>
                  </from>
                  <to>
                    <xdr:col>3324</xdr:col>
                    <xdr:colOff>0</xdr:colOff>
                    <xdr:row>131139</xdr:row>
                    <xdr:rowOff>0</xdr:rowOff>
                  </to>
                </anchor>
              </controlPr>
            </control>
          </mc:Choice>
        </mc:AlternateContent>
        <mc:AlternateContent xmlns:mc="http://schemas.openxmlformats.org/markup-compatibility/2006">
          <mc:Choice Requires="x14">
            <control shapeId="61713" r:id="rId216" name="Button 273">
              <controlPr locked="0" defaultSize="0" autoFill="0" autoLine="0" autoPict="0">
                <anchor moveWithCells="1" sizeWithCells="1">
                  <from>
                    <xdr:col>3324</xdr:col>
                    <xdr:colOff>0</xdr:colOff>
                    <xdr:row>196675</xdr:row>
                    <xdr:rowOff>0</xdr:rowOff>
                  </from>
                  <to>
                    <xdr:col>3324</xdr:col>
                    <xdr:colOff>0</xdr:colOff>
                    <xdr:row>196675</xdr:row>
                    <xdr:rowOff>0</xdr:rowOff>
                  </to>
                </anchor>
              </controlPr>
            </control>
          </mc:Choice>
        </mc:AlternateContent>
        <mc:AlternateContent xmlns:mc="http://schemas.openxmlformats.org/markup-compatibility/2006">
          <mc:Choice Requires="x14">
            <control shapeId="61714" r:id="rId217" name="Button 274">
              <controlPr locked="0" defaultSize="0" autoFill="0" autoLine="0" autoPict="0">
                <anchor moveWithCells="1" sizeWithCells="1">
                  <from>
                    <xdr:col>3324</xdr:col>
                    <xdr:colOff>0</xdr:colOff>
                    <xdr:row>262211</xdr:row>
                    <xdr:rowOff>0</xdr:rowOff>
                  </from>
                  <to>
                    <xdr:col>3324</xdr:col>
                    <xdr:colOff>0</xdr:colOff>
                    <xdr:row>262211</xdr:row>
                    <xdr:rowOff>0</xdr:rowOff>
                  </to>
                </anchor>
              </controlPr>
            </control>
          </mc:Choice>
        </mc:AlternateContent>
        <mc:AlternateContent xmlns:mc="http://schemas.openxmlformats.org/markup-compatibility/2006">
          <mc:Choice Requires="x14">
            <control shapeId="61715" r:id="rId218" name="Button 275">
              <controlPr locked="0" defaultSize="0" autoFill="0" autoLine="0" autoPict="0">
                <anchor moveWithCells="1" sizeWithCells="1">
                  <from>
                    <xdr:col>3324</xdr:col>
                    <xdr:colOff>0</xdr:colOff>
                    <xdr:row>327747</xdr:row>
                    <xdr:rowOff>0</xdr:rowOff>
                  </from>
                  <to>
                    <xdr:col>3324</xdr:col>
                    <xdr:colOff>0</xdr:colOff>
                    <xdr:row>327747</xdr:row>
                    <xdr:rowOff>0</xdr:rowOff>
                  </to>
                </anchor>
              </controlPr>
            </control>
          </mc:Choice>
        </mc:AlternateContent>
        <mc:AlternateContent xmlns:mc="http://schemas.openxmlformats.org/markup-compatibility/2006">
          <mc:Choice Requires="x14">
            <control shapeId="61716" r:id="rId219" name="Button 276">
              <controlPr locked="0" defaultSize="0" autoFill="0" autoLine="0" autoPict="0">
                <anchor moveWithCells="1" sizeWithCells="1">
                  <from>
                    <xdr:col>3324</xdr:col>
                    <xdr:colOff>0</xdr:colOff>
                    <xdr:row>393283</xdr:row>
                    <xdr:rowOff>0</xdr:rowOff>
                  </from>
                  <to>
                    <xdr:col>3324</xdr:col>
                    <xdr:colOff>0</xdr:colOff>
                    <xdr:row>393283</xdr:row>
                    <xdr:rowOff>0</xdr:rowOff>
                  </to>
                </anchor>
              </controlPr>
            </control>
          </mc:Choice>
        </mc:AlternateContent>
        <mc:AlternateContent xmlns:mc="http://schemas.openxmlformats.org/markup-compatibility/2006">
          <mc:Choice Requires="x14">
            <control shapeId="61717" r:id="rId220" name="Button 277">
              <controlPr locked="0" defaultSize="0" autoFill="0" autoLine="0" autoPict="0">
                <anchor moveWithCells="1" sizeWithCells="1">
                  <from>
                    <xdr:col>3324</xdr:col>
                    <xdr:colOff>0</xdr:colOff>
                    <xdr:row>458819</xdr:row>
                    <xdr:rowOff>0</xdr:rowOff>
                  </from>
                  <to>
                    <xdr:col>3324</xdr:col>
                    <xdr:colOff>0</xdr:colOff>
                    <xdr:row>458819</xdr:row>
                    <xdr:rowOff>0</xdr:rowOff>
                  </to>
                </anchor>
              </controlPr>
            </control>
          </mc:Choice>
        </mc:AlternateContent>
        <mc:AlternateContent xmlns:mc="http://schemas.openxmlformats.org/markup-compatibility/2006">
          <mc:Choice Requires="x14">
            <control shapeId="61718" r:id="rId221" name="Button 278">
              <controlPr locked="0" defaultSize="0" autoFill="0" autoLine="0" autoPict="0">
                <anchor moveWithCells="1" sizeWithCells="1">
                  <from>
                    <xdr:col>3324</xdr:col>
                    <xdr:colOff>0</xdr:colOff>
                    <xdr:row>524355</xdr:row>
                    <xdr:rowOff>0</xdr:rowOff>
                  </from>
                  <to>
                    <xdr:col>3324</xdr:col>
                    <xdr:colOff>0</xdr:colOff>
                    <xdr:row>524355</xdr:row>
                    <xdr:rowOff>0</xdr:rowOff>
                  </to>
                </anchor>
              </controlPr>
            </control>
          </mc:Choice>
        </mc:AlternateContent>
        <mc:AlternateContent xmlns:mc="http://schemas.openxmlformats.org/markup-compatibility/2006">
          <mc:Choice Requires="x14">
            <control shapeId="61719" r:id="rId222" name="Button 279">
              <controlPr locked="0" defaultSize="0" autoFill="0" autoLine="0" autoPict="0">
                <anchor moveWithCells="1" sizeWithCells="1">
                  <from>
                    <xdr:col>3324</xdr:col>
                    <xdr:colOff>0</xdr:colOff>
                    <xdr:row>589891</xdr:row>
                    <xdr:rowOff>0</xdr:rowOff>
                  </from>
                  <to>
                    <xdr:col>3324</xdr:col>
                    <xdr:colOff>0</xdr:colOff>
                    <xdr:row>589891</xdr:row>
                    <xdr:rowOff>0</xdr:rowOff>
                  </to>
                </anchor>
              </controlPr>
            </control>
          </mc:Choice>
        </mc:AlternateContent>
        <mc:AlternateContent xmlns:mc="http://schemas.openxmlformats.org/markup-compatibility/2006">
          <mc:Choice Requires="x14">
            <control shapeId="61720" r:id="rId223" name="Button 280">
              <controlPr locked="0" defaultSize="0" autoFill="0" autoLine="0" autoPict="0">
                <anchor moveWithCells="1" sizeWithCells="1">
                  <from>
                    <xdr:col>3324</xdr:col>
                    <xdr:colOff>0</xdr:colOff>
                    <xdr:row>655427</xdr:row>
                    <xdr:rowOff>0</xdr:rowOff>
                  </from>
                  <to>
                    <xdr:col>3324</xdr:col>
                    <xdr:colOff>0</xdr:colOff>
                    <xdr:row>655427</xdr:row>
                    <xdr:rowOff>0</xdr:rowOff>
                  </to>
                </anchor>
              </controlPr>
            </control>
          </mc:Choice>
        </mc:AlternateContent>
        <mc:AlternateContent xmlns:mc="http://schemas.openxmlformats.org/markup-compatibility/2006">
          <mc:Choice Requires="x14">
            <control shapeId="61721" r:id="rId224" name="Button 281">
              <controlPr locked="0" defaultSize="0" autoFill="0" autoLine="0" autoPict="0">
                <anchor moveWithCells="1" sizeWithCells="1">
                  <from>
                    <xdr:col>3324</xdr:col>
                    <xdr:colOff>0</xdr:colOff>
                    <xdr:row>720963</xdr:row>
                    <xdr:rowOff>0</xdr:rowOff>
                  </from>
                  <to>
                    <xdr:col>3324</xdr:col>
                    <xdr:colOff>0</xdr:colOff>
                    <xdr:row>720963</xdr:row>
                    <xdr:rowOff>0</xdr:rowOff>
                  </to>
                </anchor>
              </controlPr>
            </control>
          </mc:Choice>
        </mc:AlternateContent>
        <mc:AlternateContent xmlns:mc="http://schemas.openxmlformats.org/markup-compatibility/2006">
          <mc:Choice Requires="x14">
            <control shapeId="61722" r:id="rId225" name="Button 282">
              <controlPr locked="0" defaultSize="0" autoFill="0" autoLine="0" autoPict="0">
                <anchor moveWithCells="1" sizeWithCells="1">
                  <from>
                    <xdr:col>3324</xdr:col>
                    <xdr:colOff>0</xdr:colOff>
                    <xdr:row>786499</xdr:row>
                    <xdr:rowOff>0</xdr:rowOff>
                  </from>
                  <to>
                    <xdr:col>3324</xdr:col>
                    <xdr:colOff>0</xdr:colOff>
                    <xdr:row>786499</xdr:row>
                    <xdr:rowOff>0</xdr:rowOff>
                  </to>
                </anchor>
              </controlPr>
            </control>
          </mc:Choice>
        </mc:AlternateContent>
        <mc:AlternateContent xmlns:mc="http://schemas.openxmlformats.org/markup-compatibility/2006">
          <mc:Choice Requires="x14">
            <control shapeId="61723" r:id="rId226" name="Button 283">
              <controlPr locked="0" defaultSize="0" autoFill="0" autoLine="0" autoPict="0">
                <anchor moveWithCells="1" sizeWithCells="1">
                  <from>
                    <xdr:col>3324</xdr:col>
                    <xdr:colOff>0</xdr:colOff>
                    <xdr:row>852035</xdr:row>
                    <xdr:rowOff>0</xdr:rowOff>
                  </from>
                  <to>
                    <xdr:col>3324</xdr:col>
                    <xdr:colOff>0</xdr:colOff>
                    <xdr:row>852035</xdr:row>
                    <xdr:rowOff>0</xdr:rowOff>
                  </to>
                </anchor>
              </controlPr>
            </control>
          </mc:Choice>
        </mc:AlternateContent>
        <mc:AlternateContent xmlns:mc="http://schemas.openxmlformats.org/markup-compatibility/2006">
          <mc:Choice Requires="x14">
            <control shapeId="61724" r:id="rId227" name="Button 284">
              <controlPr locked="0" defaultSize="0" autoFill="0" autoLine="0" autoPict="0">
                <anchor moveWithCells="1" sizeWithCells="1">
                  <from>
                    <xdr:col>3324</xdr:col>
                    <xdr:colOff>0</xdr:colOff>
                    <xdr:row>917571</xdr:row>
                    <xdr:rowOff>0</xdr:rowOff>
                  </from>
                  <to>
                    <xdr:col>3324</xdr:col>
                    <xdr:colOff>0</xdr:colOff>
                    <xdr:row>917571</xdr:row>
                    <xdr:rowOff>0</xdr:rowOff>
                  </to>
                </anchor>
              </controlPr>
            </control>
          </mc:Choice>
        </mc:AlternateContent>
        <mc:AlternateContent xmlns:mc="http://schemas.openxmlformats.org/markup-compatibility/2006">
          <mc:Choice Requires="x14">
            <control shapeId="61725" r:id="rId228" name="Button 285">
              <controlPr locked="0" defaultSize="0" autoFill="0" autoLine="0" autoPict="0">
                <anchor moveWithCells="1" sizeWithCells="1">
                  <from>
                    <xdr:col>3324</xdr:col>
                    <xdr:colOff>0</xdr:colOff>
                    <xdr:row>983107</xdr:row>
                    <xdr:rowOff>0</xdr:rowOff>
                  </from>
                  <to>
                    <xdr:col>3324</xdr:col>
                    <xdr:colOff>0</xdr:colOff>
                    <xdr:row>983107</xdr:row>
                    <xdr:rowOff>0</xdr:rowOff>
                  </to>
                </anchor>
              </controlPr>
            </control>
          </mc:Choice>
        </mc:AlternateContent>
        <mc:AlternateContent xmlns:mc="http://schemas.openxmlformats.org/markup-compatibility/2006">
          <mc:Choice Requires="x14">
            <control shapeId="61726" r:id="rId229" name="Button 286">
              <controlPr locked="0" defaultSize="0" autoFill="0" autoLine="0" autoPict="0">
                <anchor moveWithCells="1" sizeWithCells="1">
                  <from>
                    <xdr:col>3580</xdr:col>
                    <xdr:colOff>0</xdr:colOff>
                    <xdr:row>67</xdr:row>
                    <xdr:rowOff>0</xdr:rowOff>
                  </from>
                  <to>
                    <xdr:col>3580</xdr:col>
                    <xdr:colOff>0</xdr:colOff>
                    <xdr:row>67</xdr:row>
                    <xdr:rowOff>0</xdr:rowOff>
                  </to>
                </anchor>
              </controlPr>
            </control>
          </mc:Choice>
        </mc:AlternateContent>
        <mc:AlternateContent xmlns:mc="http://schemas.openxmlformats.org/markup-compatibility/2006">
          <mc:Choice Requires="x14">
            <control shapeId="61727" r:id="rId230" name="Button 287">
              <controlPr locked="0" defaultSize="0" autoFill="0" autoLine="0" autoPict="0">
                <anchor moveWithCells="1" sizeWithCells="1">
                  <from>
                    <xdr:col>3580</xdr:col>
                    <xdr:colOff>0</xdr:colOff>
                    <xdr:row>65603</xdr:row>
                    <xdr:rowOff>0</xdr:rowOff>
                  </from>
                  <to>
                    <xdr:col>3580</xdr:col>
                    <xdr:colOff>0</xdr:colOff>
                    <xdr:row>65603</xdr:row>
                    <xdr:rowOff>0</xdr:rowOff>
                  </to>
                </anchor>
              </controlPr>
            </control>
          </mc:Choice>
        </mc:AlternateContent>
        <mc:AlternateContent xmlns:mc="http://schemas.openxmlformats.org/markup-compatibility/2006">
          <mc:Choice Requires="x14">
            <control shapeId="61728" r:id="rId231" name="Button 288">
              <controlPr locked="0" defaultSize="0" autoFill="0" autoLine="0" autoPict="0">
                <anchor moveWithCells="1" sizeWithCells="1">
                  <from>
                    <xdr:col>3580</xdr:col>
                    <xdr:colOff>0</xdr:colOff>
                    <xdr:row>131139</xdr:row>
                    <xdr:rowOff>0</xdr:rowOff>
                  </from>
                  <to>
                    <xdr:col>3580</xdr:col>
                    <xdr:colOff>0</xdr:colOff>
                    <xdr:row>131139</xdr:row>
                    <xdr:rowOff>0</xdr:rowOff>
                  </to>
                </anchor>
              </controlPr>
            </control>
          </mc:Choice>
        </mc:AlternateContent>
        <mc:AlternateContent xmlns:mc="http://schemas.openxmlformats.org/markup-compatibility/2006">
          <mc:Choice Requires="x14">
            <control shapeId="61729" r:id="rId232" name="Button 289">
              <controlPr locked="0" defaultSize="0" autoFill="0" autoLine="0" autoPict="0">
                <anchor moveWithCells="1" sizeWithCells="1">
                  <from>
                    <xdr:col>3580</xdr:col>
                    <xdr:colOff>0</xdr:colOff>
                    <xdr:row>196675</xdr:row>
                    <xdr:rowOff>0</xdr:rowOff>
                  </from>
                  <to>
                    <xdr:col>3580</xdr:col>
                    <xdr:colOff>0</xdr:colOff>
                    <xdr:row>196675</xdr:row>
                    <xdr:rowOff>0</xdr:rowOff>
                  </to>
                </anchor>
              </controlPr>
            </control>
          </mc:Choice>
        </mc:AlternateContent>
        <mc:AlternateContent xmlns:mc="http://schemas.openxmlformats.org/markup-compatibility/2006">
          <mc:Choice Requires="x14">
            <control shapeId="61730" r:id="rId233" name="Button 290">
              <controlPr locked="0" defaultSize="0" autoFill="0" autoLine="0" autoPict="0">
                <anchor moveWithCells="1" sizeWithCells="1">
                  <from>
                    <xdr:col>3580</xdr:col>
                    <xdr:colOff>0</xdr:colOff>
                    <xdr:row>262211</xdr:row>
                    <xdr:rowOff>0</xdr:rowOff>
                  </from>
                  <to>
                    <xdr:col>3580</xdr:col>
                    <xdr:colOff>0</xdr:colOff>
                    <xdr:row>262211</xdr:row>
                    <xdr:rowOff>0</xdr:rowOff>
                  </to>
                </anchor>
              </controlPr>
            </control>
          </mc:Choice>
        </mc:AlternateContent>
        <mc:AlternateContent xmlns:mc="http://schemas.openxmlformats.org/markup-compatibility/2006">
          <mc:Choice Requires="x14">
            <control shapeId="61731" r:id="rId234" name="Button 291">
              <controlPr locked="0" defaultSize="0" autoFill="0" autoLine="0" autoPict="0">
                <anchor moveWithCells="1" sizeWithCells="1">
                  <from>
                    <xdr:col>3580</xdr:col>
                    <xdr:colOff>0</xdr:colOff>
                    <xdr:row>327747</xdr:row>
                    <xdr:rowOff>0</xdr:rowOff>
                  </from>
                  <to>
                    <xdr:col>3580</xdr:col>
                    <xdr:colOff>0</xdr:colOff>
                    <xdr:row>327747</xdr:row>
                    <xdr:rowOff>0</xdr:rowOff>
                  </to>
                </anchor>
              </controlPr>
            </control>
          </mc:Choice>
        </mc:AlternateContent>
        <mc:AlternateContent xmlns:mc="http://schemas.openxmlformats.org/markup-compatibility/2006">
          <mc:Choice Requires="x14">
            <control shapeId="61732" r:id="rId235" name="Button 292">
              <controlPr locked="0" defaultSize="0" autoFill="0" autoLine="0" autoPict="0">
                <anchor moveWithCells="1" sizeWithCells="1">
                  <from>
                    <xdr:col>3580</xdr:col>
                    <xdr:colOff>0</xdr:colOff>
                    <xdr:row>393283</xdr:row>
                    <xdr:rowOff>0</xdr:rowOff>
                  </from>
                  <to>
                    <xdr:col>3580</xdr:col>
                    <xdr:colOff>0</xdr:colOff>
                    <xdr:row>393283</xdr:row>
                    <xdr:rowOff>0</xdr:rowOff>
                  </to>
                </anchor>
              </controlPr>
            </control>
          </mc:Choice>
        </mc:AlternateContent>
        <mc:AlternateContent xmlns:mc="http://schemas.openxmlformats.org/markup-compatibility/2006">
          <mc:Choice Requires="x14">
            <control shapeId="61733" r:id="rId236" name="Button 293">
              <controlPr locked="0" defaultSize="0" autoFill="0" autoLine="0" autoPict="0">
                <anchor moveWithCells="1" sizeWithCells="1">
                  <from>
                    <xdr:col>3580</xdr:col>
                    <xdr:colOff>0</xdr:colOff>
                    <xdr:row>458819</xdr:row>
                    <xdr:rowOff>0</xdr:rowOff>
                  </from>
                  <to>
                    <xdr:col>3580</xdr:col>
                    <xdr:colOff>0</xdr:colOff>
                    <xdr:row>458819</xdr:row>
                    <xdr:rowOff>0</xdr:rowOff>
                  </to>
                </anchor>
              </controlPr>
            </control>
          </mc:Choice>
        </mc:AlternateContent>
        <mc:AlternateContent xmlns:mc="http://schemas.openxmlformats.org/markup-compatibility/2006">
          <mc:Choice Requires="x14">
            <control shapeId="61734" r:id="rId237" name="Button 294">
              <controlPr locked="0" defaultSize="0" autoFill="0" autoLine="0" autoPict="0">
                <anchor moveWithCells="1" sizeWithCells="1">
                  <from>
                    <xdr:col>3580</xdr:col>
                    <xdr:colOff>0</xdr:colOff>
                    <xdr:row>524355</xdr:row>
                    <xdr:rowOff>0</xdr:rowOff>
                  </from>
                  <to>
                    <xdr:col>3580</xdr:col>
                    <xdr:colOff>0</xdr:colOff>
                    <xdr:row>524355</xdr:row>
                    <xdr:rowOff>0</xdr:rowOff>
                  </to>
                </anchor>
              </controlPr>
            </control>
          </mc:Choice>
        </mc:AlternateContent>
        <mc:AlternateContent xmlns:mc="http://schemas.openxmlformats.org/markup-compatibility/2006">
          <mc:Choice Requires="x14">
            <control shapeId="61735" r:id="rId238" name="Button 295">
              <controlPr locked="0" defaultSize="0" autoFill="0" autoLine="0" autoPict="0">
                <anchor moveWithCells="1" sizeWithCells="1">
                  <from>
                    <xdr:col>3580</xdr:col>
                    <xdr:colOff>0</xdr:colOff>
                    <xdr:row>589891</xdr:row>
                    <xdr:rowOff>0</xdr:rowOff>
                  </from>
                  <to>
                    <xdr:col>3580</xdr:col>
                    <xdr:colOff>0</xdr:colOff>
                    <xdr:row>589891</xdr:row>
                    <xdr:rowOff>0</xdr:rowOff>
                  </to>
                </anchor>
              </controlPr>
            </control>
          </mc:Choice>
        </mc:AlternateContent>
        <mc:AlternateContent xmlns:mc="http://schemas.openxmlformats.org/markup-compatibility/2006">
          <mc:Choice Requires="x14">
            <control shapeId="61736" r:id="rId239" name="Button 296">
              <controlPr locked="0" defaultSize="0" autoFill="0" autoLine="0" autoPict="0">
                <anchor moveWithCells="1" sizeWithCells="1">
                  <from>
                    <xdr:col>3580</xdr:col>
                    <xdr:colOff>0</xdr:colOff>
                    <xdr:row>655427</xdr:row>
                    <xdr:rowOff>0</xdr:rowOff>
                  </from>
                  <to>
                    <xdr:col>3580</xdr:col>
                    <xdr:colOff>0</xdr:colOff>
                    <xdr:row>655427</xdr:row>
                    <xdr:rowOff>0</xdr:rowOff>
                  </to>
                </anchor>
              </controlPr>
            </control>
          </mc:Choice>
        </mc:AlternateContent>
        <mc:AlternateContent xmlns:mc="http://schemas.openxmlformats.org/markup-compatibility/2006">
          <mc:Choice Requires="x14">
            <control shapeId="61737" r:id="rId240" name="Button 297">
              <controlPr locked="0" defaultSize="0" autoFill="0" autoLine="0" autoPict="0">
                <anchor moveWithCells="1" sizeWithCells="1">
                  <from>
                    <xdr:col>3580</xdr:col>
                    <xdr:colOff>0</xdr:colOff>
                    <xdr:row>720963</xdr:row>
                    <xdr:rowOff>0</xdr:rowOff>
                  </from>
                  <to>
                    <xdr:col>3580</xdr:col>
                    <xdr:colOff>0</xdr:colOff>
                    <xdr:row>720963</xdr:row>
                    <xdr:rowOff>0</xdr:rowOff>
                  </to>
                </anchor>
              </controlPr>
            </control>
          </mc:Choice>
        </mc:AlternateContent>
        <mc:AlternateContent xmlns:mc="http://schemas.openxmlformats.org/markup-compatibility/2006">
          <mc:Choice Requires="x14">
            <control shapeId="61738" r:id="rId241" name="Button 298">
              <controlPr locked="0" defaultSize="0" autoFill="0" autoLine="0" autoPict="0">
                <anchor moveWithCells="1" sizeWithCells="1">
                  <from>
                    <xdr:col>3580</xdr:col>
                    <xdr:colOff>0</xdr:colOff>
                    <xdr:row>786499</xdr:row>
                    <xdr:rowOff>0</xdr:rowOff>
                  </from>
                  <to>
                    <xdr:col>3580</xdr:col>
                    <xdr:colOff>0</xdr:colOff>
                    <xdr:row>786499</xdr:row>
                    <xdr:rowOff>0</xdr:rowOff>
                  </to>
                </anchor>
              </controlPr>
            </control>
          </mc:Choice>
        </mc:AlternateContent>
        <mc:AlternateContent xmlns:mc="http://schemas.openxmlformats.org/markup-compatibility/2006">
          <mc:Choice Requires="x14">
            <control shapeId="61739" r:id="rId242" name="Button 299">
              <controlPr locked="0" defaultSize="0" autoFill="0" autoLine="0" autoPict="0">
                <anchor moveWithCells="1" sizeWithCells="1">
                  <from>
                    <xdr:col>3580</xdr:col>
                    <xdr:colOff>0</xdr:colOff>
                    <xdr:row>852035</xdr:row>
                    <xdr:rowOff>0</xdr:rowOff>
                  </from>
                  <to>
                    <xdr:col>3580</xdr:col>
                    <xdr:colOff>0</xdr:colOff>
                    <xdr:row>852035</xdr:row>
                    <xdr:rowOff>0</xdr:rowOff>
                  </to>
                </anchor>
              </controlPr>
            </control>
          </mc:Choice>
        </mc:AlternateContent>
        <mc:AlternateContent xmlns:mc="http://schemas.openxmlformats.org/markup-compatibility/2006">
          <mc:Choice Requires="x14">
            <control shapeId="61740" r:id="rId243" name="Button 300">
              <controlPr locked="0" defaultSize="0" autoFill="0" autoLine="0" autoPict="0">
                <anchor moveWithCells="1" sizeWithCells="1">
                  <from>
                    <xdr:col>3580</xdr:col>
                    <xdr:colOff>0</xdr:colOff>
                    <xdr:row>917571</xdr:row>
                    <xdr:rowOff>0</xdr:rowOff>
                  </from>
                  <to>
                    <xdr:col>3580</xdr:col>
                    <xdr:colOff>0</xdr:colOff>
                    <xdr:row>917571</xdr:row>
                    <xdr:rowOff>0</xdr:rowOff>
                  </to>
                </anchor>
              </controlPr>
            </control>
          </mc:Choice>
        </mc:AlternateContent>
        <mc:AlternateContent xmlns:mc="http://schemas.openxmlformats.org/markup-compatibility/2006">
          <mc:Choice Requires="x14">
            <control shapeId="61741" r:id="rId244" name="Button 301">
              <controlPr locked="0" defaultSize="0" autoFill="0" autoLine="0" autoPict="0">
                <anchor moveWithCells="1" sizeWithCells="1">
                  <from>
                    <xdr:col>3580</xdr:col>
                    <xdr:colOff>0</xdr:colOff>
                    <xdr:row>983107</xdr:row>
                    <xdr:rowOff>0</xdr:rowOff>
                  </from>
                  <to>
                    <xdr:col>3580</xdr:col>
                    <xdr:colOff>0</xdr:colOff>
                    <xdr:row>983107</xdr:row>
                    <xdr:rowOff>0</xdr:rowOff>
                  </to>
                </anchor>
              </controlPr>
            </control>
          </mc:Choice>
        </mc:AlternateContent>
        <mc:AlternateContent xmlns:mc="http://schemas.openxmlformats.org/markup-compatibility/2006">
          <mc:Choice Requires="x14">
            <control shapeId="61742" r:id="rId245" name="Button 302">
              <controlPr locked="0" defaultSize="0" autoFill="0" autoLine="0" autoPict="0">
                <anchor moveWithCells="1" sizeWithCells="1">
                  <from>
                    <xdr:col>3836</xdr:col>
                    <xdr:colOff>0</xdr:colOff>
                    <xdr:row>67</xdr:row>
                    <xdr:rowOff>0</xdr:rowOff>
                  </from>
                  <to>
                    <xdr:col>3836</xdr:col>
                    <xdr:colOff>0</xdr:colOff>
                    <xdr:row>67</xdr:row>
                    <xdr:rowOff>0</xdr:rowOff>
                  </to>
                </anchor>
              </controlPr>
            </control>
          </mc:Choice>
        </mc:AlternateContent>
        <mc:AlternateContent xmlns:mc="http://schemas.openxmlformats.org/markup-compatibility/2006">
          <mc:Choice Requires="x14">
            <control shapeId="61743" r:id="rId246" name="Button 303">
              <controlPr locked="0" defaultSize="0" autoFill="0" autoLine="0" autoPict="0">
                <anchor moveWithCells="1" sizeWithCells="1">
                  <from>
                    <xdr:col>3836</xdr:col>
                    <xdr:colOff>0</xdr:colOff>
                    <xdr:row>65603</xdr:row>
                    <xdr:rowOff>0</xdr:rowOff>
                  </from>
                  <to>
                    <xdr:col>3836</xdr:col>
                    <xdr:colOff>0</xdr:colOff>
                    <xdr:row>65603</xdr:row>
                    <xdr:rowOff>0</xdr:rowOff>
                  </to>
                </anchor>
              </controlPr>
            </control>
          </mc:Choice>
        </mc:AlternateContent>
        <mc:AlternateContent xmlns:mc="http://schemas.openxmlformats.org/markup-compatibility/2006">
          <mc:Choice Requires="x14">
            <control shapeId="61744" r:id="rId247" name="Button 304">
              <controlPr locked="0" defaultSize="0" autoFill="0" autoLine="0" autoPict="0">
                <anchor moveWithCells="1" sizeWithCells="1">
                  <from>
                    <xdr:col>3836</xdr:col>
                    <xdr:colOff>0</xdr:colOff>
                    <xdr:row>131139</xdr:row>
                    <xdr:rowOff>0</xdr:rowOff>
                  </from>
                  <to>
                    <xdr:col>3836</xdr:col>
                    <xdr:colOff>0</xdr:colOff>
                    <xdr:row>131139</xdr:row>
                    <xdr:rowOff>0</xdr:rowOff>
                  </to>
                </anchor>
              </controlPr>
            </control>
          </mc:Choice>
        </mc:AlternateContent>
        <mc:AlternateContent xmlns:mc="http://schemas.openxmlformats.org/markup-compatibility/2006">
          <mc:Choice Requires="x14">
            <control shapeId="61745" r:id="rId248" name="Button 305">
              <controlPr locked="0" defaultSize="0" autoFill="0" autoLine="0" autoPict="0">
                <anchor moveWithCells="1" sizeWithCells="1">
                  <from>
                    <xdr:col>3836</xdr:col>
                    <xdr:colOff>0</xdr:colOff>
                    <xdr:row>196675</xdr:row>
                    <xdr:rowOff>0</xdr:rowOff>
                  </from>
                  <to>
                    <xdr:col>3836</xdr:col>
                    <xdr:colOff>0</xdr:colOff>
                    <xdr:row>196675</xdr:row>
                    <xdr:rowOff>0</xdr:rowOff>
                  </to>
                </anchor>
              </controlPr>
            </control>
          </mc:Choice>
        </mc:AlternateContent>
        <mc:AlternateContent xmlns:mc="http://schemas.openxmlformats.org/markup-compatibility/2006">
          <mc:Choice Requires="x14">
            <control shapeId="61746" r:id="rId249" name="Button 306">
              <controlPr locked="0" defaultSize="0" autoFill="0" autoLine="0" autoPict="0">
                <anchor moveWithCells="1" sizeWithCells="1">
                  <from>
                    <xdr:col>3836</xdr:col>
                    <xdr:colOff>0</xdr:colOff>
                    <xdr:row>262211</xdr:row>
                    <xdr:rowOff>0</xdr:rowOff>
                  </from>
                  <to>
                    <xdr:col>3836</xdr:col>
                    <xdr:colOff>0</xdr:colOff>
                    <xdr:row>262211</xdr:row>
                    <xdr:rowOff>0</xdr:rowOff>
                  </to>
                </anchor>
              </controlPr>
            </control>
          </mc:Choice>
        </mc:AlternateContent>
        <mc:AlternateContent xmlns:mc="http://schemas.openxmlformats.org/markup-compatibility/2006">
          <mc:Choice Requires="x14">
            <control shapeId="61747" r:id="rId250" name="Button 307">
              <controlPr locked="0" defaultSize="0" autoFill="0" autoLine="0" autoPict="0">
                <anchor moveWithCells="1" sizeWithCells="1">
                  <from>
                    <xdr:col>3836</xdr:col>
                    <xdr:colOff>0</xdr:colOff>
                    <xdr:row>327747</xdr:row>
                    <xdr:rowOff>0</xdr:rowOff>
                  </from>
                  <to>
                    <xdr:col>3836</xdr:col>
                    <xdr:colOff>0</xdr:colOff>
                    <xdr:row>327747</xdr:row>
                    <xdr:rowOff>0</xdr:rowOff>
                  </to>
                </anchor>
              </controlPr>
            </control>
          </mc:Choice>
        </mc:AlternateContent>
        <mc:AlternateContent xmlns:mc="http://schemas.openxmlformats.org/markup-compatibility/2006">
          <mc:Choice Requires="x14">
            <control shapeId="61748" r:id="rId251" name="Button 308">
              <controlPr locked="0" defaultSize="0" autoFill="0" autoLine="0" autoPict="0">
                <anchor moveWithCells="1" sizeWithCells="1">
                  <from>
                    <xdr:col>3836</xdr:col>
                    <xdr:colOff>0</xdr:colOff>
                    <xdr:row>393283</xdr:row>
                    <xdr:rowOff>0</xdr:rowOff>
                  </from>
                  <to>
                    <xdr:col>3836</xdr:col>
                    <xdr:colOff>0</xdr:colOff>
                    <xdr:row>393283</xdr:row>
                    <xdr:rowOff>0</xdr:rowOff>
                  </to>
                </anchor>
              </controlPr>
            </control>
          </mc:Choice>
        </mc:AlternateContent>
        <mc:AlternateContent xmlns:mc="http://schemas.openxmlformats.org/markup-compatibility/2006">
          <mc:Choice Requires="x14">
            <control shapeId="61749" r:id="rId252" name="Button 309">
              <controlPr locked="0" defaultSize="0" autoFill="0" autoLine="0" autoPict="0">
                <anchor moveWithCells="1" sizeWithCells="1">
                  <from>
                    <xdr:col>3836</xdr:col>
                    <xdr:colOff>0</xdr:colOff>
                    <xdr:row>458819</xdr:row>
                    <xdr:rowOff>0</xdr:rowOff>
                  </from>
                  <to>
                    <xdr:col>3836</xdr:col>
                    <xdr:colOff>0</xdr:colOff>
                    <xdr:row>458819</xdr:row>
                    <xdr:rowOff>0</xdr:rowOff>
                  </to>
                </anchor>
              </controlPr>
            </control>
          </mc:Choice>
        </mc:AlternateContent>
        <mc:AlternateContent xmlns:mc="http://schemas.openxmlformats.org/markup-compatibility/2006">
          <mc:Choice Requires="x14">
            <control shapeId="61750" r:id="rId253" name="Button 310">
              <controlPr locked="0" defaultSize="0" autoFill="0" autoLine="0" autoPict="0">
                <anchor moveWithCells="1" sizeWithCells="1">
                  <from>
                    <xdr:col>3836</xdr:col>
                    <xdr:colOff>0</xdr:colOff>
                    <xdr:row>524355</xdr:row>
                    <xdr:rowOff>0</xdr:rowOff>
                  </from>
                  <to>
                    <xdr:col>3836</xdr:col>
                    <xdr:colOff>0</xdr:colOff>
                    <xdr:row>524355</xdr:row>
                    <xdr:rowOff>0</xdr:rowOff>
                  </to>
                </anchor>
              </controlPr>
            </control>
          </mc:Choice>
        </mc:AlternateContent>
        <mc:AlternateContent xmlns:mc="http://schemas.openxmlformats.org/markup-compatibility/2006">
          <mc:Choice Requires="x14">
            <control shapeId="61751" r:id="rId254" name="Button 311">
              <controlPr locked="0" defaultSize="0" autoFill="0" autoLine="0" autoPict="0">
                <anchor moveWithCells="1" sizeWithCells="1">
                  <from>
                    <xdr:col>3836</xdr:col>
                    <xdr:colOff>0</xdr:colOff>
                    <xdr:row>589891</xdr:row>
                    <xdr:rowOff>0</xdr:rowOff>
                  </from>
                  <to>
                    <xdr:col>3836</xdr:col>
                    <xdr:colOff>0</xdr:colOff>
                    <xdr:row>589891</xdr:row>
                    <xdr:rowOff>0</xdr:rowOff>
                  </to>
                </anchor>
              </controlPr>
            </control>
          </mc:Choice>
        </mc:AlternateContent>
        <mc:AlternateContent xmlns:mc="http://schemas.openxmlformats.org/markup-compatibility/2006">
          <mc:Choice Requires="x14">
            <control shapeId="61752" r:id="rId255" name="Button 312">
              <controlPr locked="0" defaultSize="0" autoFill="0" autoLine="0" autoPict="0">
                <anchor moveWithCells="1" sizeWithCells="1">
                  <from>
                    <xdr:col>3836</xdr:col>
                    <xdr:colOff>0</xdr:colOff>
                    <xdr:row>655427</xdr:row>
                    <xdr:rowOff>0</xdr:rowOff>
                  </from>
                  <to>
                    <xdr:col>3836</xdr:col>
                    <xdr:colOff>0</xdr:colOff>
                    <xdr:row>655427</xdr:row>
                    <xdr:rowOff>0</xdr:rowOff>
                  </to>
                </anchor>
              </controlPr>
            </control>
          </mc:Choice>
        </mc:AlternateContent>
        <mc:AlternateContent xmlns:mc="http://schemas.openxmlformats.org/markup-compatibility/2006">
          <mc:Choice Requires="x14">
            <control shapeId="61753" r:id="rId256" name="Button 313">
              <controlPr locked="0" defaultSize="0" autoFill="0" autoLine="0" autoPict="0">
                <anchor moveWithCells="1" sizeWithCells="1">
                  <from>
                    <xdr:col>3836</xdr:col>
                    <xdr:colOff>0</xdr:colOff>
                    <xdr:row>720963</xdr:row>
                    <xdr:rowOff>0</xdr:rowOff>
                  </from>
                  <to>
                    <xdr:col>3836</xdr:col>
                    <xdr:colOff>0</xdr:colOff>
                    <xdr:row>720963</xdr:row>
                    <xdr:rowOff>0</xdr:rowOff>
                  </to>
                </anchor>
              </controlPr>
            </control>
          </mc:Choice>
        </mc:AlternateContent>
        <mc:AlternateContent xmlns:mc="http://schemas.openxmlformats.org/markup-compatibility/2006">
          <mc:Choice Requires="x14">
            <control shapeId="61754" r:id="rId257" name="Button 314">
              <controlPr locked="0" defaultSize="0" autoFill="0" autoLine="0" autoPict="0">
                <anchor moveWithCells="1" sizeWithCells="1">
                  <from>
                    <xdr:col>3836</xdr:col>
                    <xdr:colOff>0</xdr:colOff>
                    <xdr:row>786499</xdr:row>
                    <xdr:rowOff>0</xdr:rowOff>
                  </from>
                  <to>
                    <xdr:col>3836</xdr:col>
                    <xdr:colOff>0</xdr:colOff>
                    <xdr:row>786499</xdr:row>
                    <xdr:rowOff>0</xdr:rowOff>
                  </to>
                </anchor>
              </controlPr>
            </control>
          </mc:Choice>
        </mc:AlternateContent>
        <mc:AlternateContent xmlns:mc="http://schemas.openxmlformats.org/markup-compatibility/2006">
          <mc:Choice Requires="x14">
            <control shapeId="61755" r:id="rId258" name="Button 315">
              <controlPr locked="0" defaultSize="0" autoFill="0" autoLine="0" autoPict="0">
                <anchor moveWithCells="1" sizeWithCells="1">
                  <from>
                    <xdr:col>3836</xdr:col>
                    <xdr:colOff>0</xdr:colOff>
                    <xdr:row>852035</xdr:row>
                    <xdr:rowOff>0</xdr:rowOff>
                  </from>
                  <to>
                    <xdr:col>3836</xdr:col>
                    <xdr:colOff>0</xdr:colOff>
                    <xdr:row>852035</xdr:row>
                    <xdr:rowOff>0</xdr:rowOff>
                  </to>
                </anchor>
              </controlPr>
            </control>
          </mc:Choice>
        </mc:AlternateContent>
        <mc:AlternateContent xmlns:mc="http://schemas.openxmlformats.org/markup-compatibility/2006">
          <mc:Choice Requires="x14">
            <control shapeId="61756" r:id="rId259" name="Button 316">
              <controlPr locked="0" defaultSize="0" autoFill="0" autoLine="0" autoPict="0">
                <anchor moveWithCells="1" sizeWithCells="1">
                  <from>
                    <xdr:col>3836</xdr:col>
                    <xdr:colOff>0</xdr:colOff>
                    <xdr:row>917571</xdr:row>
                    <xdr:rowOff>0</xdr:rowOff>
                  </from>
                  <to>
                    <xdr:col>3836</xdr:col>
                    <xdr:colOff>0</xdr:colOff>
                    <xdr:row>917571</xdr:row>
                    <xdr:rowOff>0</xdr:rowOff>
                  </to>
                </anchor>
              </controlPr>
            </control>
          </mc:Choice>
        </mc:AlternateContent>
        <mc:AlternateContent xmlns:mc="http://schemas.openxmlformats.org/markup-compatibility/2006">
          <mc:Choice Requires="x14">
            <control shapeId="61757" r:id="rId260" name="Button 317">
              <controlPr locked="0" defaultSize="0" autoFill="0" autoLine="0" autoPict="0">
                <anchor moveWithCells="1" sizeWithCells="1">
                  <from>
                    <xdr:col>3836</xdr:col>
                    <xdr:colOff>0</xdr:colOff>
                    <xdr:row>983107</xdr:row>
                    <xdr:rowOff>0</xdr:rowOff>
                  </from>
                  <to>
                    <xdr:col>3836</xdr:col>
                    <xdr:colOff>0</xdr:colOff>
                    <xdr:row>983107</xdr:row>
                    <xdr:rowOff>0</xdr:rowOff>
                  </to>
                </anchor>
              </controlPr>
            </control>
          </mc:Choice>
        </mc:AlternateContent>
        <mc:AlternateContent xmlns:mc="http://schemas.openxmlformats.org/markup-compatibility/2006">
          <mc:Choice Requires="x14">
            <control shapeId="61758" r:id="rId261" name="Button 318">
              <controlPr locked="0" defaultSize="0" autoFill="0" autoLine="0" autoPict="0">
                <anchor moveWithCells="1" sizeWithCells="1">
                  <from>
                    <xdr:col>4092</xdr:col>
                    <xdr:colOff>0</xdr:colOff>
                    <xdr:row>67</xdr:row>
                    <xdr:rowOff>0</xdr:rowOff>
                  </from>
                  <to>
                    <xdr:col>4092</xdr:col>
                    <xdr:colOff>0</xdr:colOff>
                    <xdr:row>67</xdr:row>
                    <xdr:rowOff>0</xdr:rowOff>
                  </to>
                </anchor>
              </controlPr>
            </control>
          </mc:Choice>
        </mc:AlternateContent>
        <mc:AlternateContent xmlns:mc="http://schemas.openxmlformats.org/markup-compatibility/2006">
          <mc:Choice Requires="x14">
            <control shapeId="61759" r:id="rId262" name="Button 319">
              <controlPr locked="0" defaultSize="0" autoFill="0" autoLine="0" autoPict="0">
                <anchor moveWithCells="1" sizeWithCells="1">
                  <from>
                    <xdr:col>4092</xdr:col>
                    <xdr:colOff>0</xdr:colOff>
                    <xdr:row>65603</xdr:row>
                    <xdr:rowOff>0</xdr:rowOff>
                  </from>
                  <to>
                    <xdr:col>4092</xdr:col>
                    <xdr:colOff>0</xdr:colOff>
                    <xdr:row>65603</xdr:row>
                    <xdr:rowOff>0</xdr:rowOff>
                  </to>
                </anchor>
              </controlPr>
            </control>
          </mc:Choice>
        </mc:AlternateContent>
        <mc:AlternateContent xmlns:mc="http://schemas.openxmlformats.org/markup-compatibility/2006">
          <mc:Choice Requires="x14">
            <control shapeId="61760" r:id="rId263" name="Button 320">
              <controlPr locked="0" defaultSize="0" autoFill="0" autoLine="0" autoPict="0">
                <anchor moveWithCells="1" sizeWithCells="1">
                  <from>
                    <xdr:col>4092</xdr:col>
                    <xdr:colOff>0</xdr:colOff>
                    <xdr:row>131139</xdr:row>
                    <xdr:rowOff>0</xdr:rowOff>
                  </from>
                  <to>
                    <xdr:col>4092</xdr:col>
                    <xdr:colOff>0</xdr:colOff>
                    <xdr:row>131139</xdr:row>
                    <xdr:rowOff>0</xdr:rowOff>
                  </to>
                </anchor>
              </controlPr>
            </control>
          </mc:Choice>
        </mc:AlternateContent>
        <mc:AlternateContent xmlns:mc="http://schemas.openxmlformats.org/markup-compatibility/2006">
          <mc:Choice Requires="x14">
            <control shapeId="61761" r:id="rId264" name="Button 321">
              <controlPr locked="0" defaultSize="0" autoFill="0" autoLine="0" autoPict="0">
                <anchor moveWithCells="1" sizeWithCells="1">
                  <from>
                    <xdr:col>4092</xdr:col>
                    <xdr:colOff>0</xdr:colOff>
                    <xdr:row>196675</xdr:row>
                    <xdr:rowOff>0</xdr:rowOff>
                  </from>
                  <to>
                    <xdr:col>4092</xdr:col>
                    <xdr:colOff>0</xdr:colOff>
                    <xdr:row>196675</xdr:row>
                    <xdr:rowOff>0</xdr:rowOff>
                  </to>
                </anchor>
              </controlPr>
            </control>
          </mc:Choice>
        </mc:AlternateContent>
        <mc:AlternateContent xmlns:mc="http://schemas.openxmlformats.org/markup-compatibility/2006">
          <mc:Choice Requires="x14">
            <control shapeId="61762" r:id="rId265" name="Button 322">
              <controlPr locked="0" defaultSize="0" autoFill="0" autoLine="0" autoPict="0">
                <anchor moveWithCells="1" sizeWithCells="1">
                  <from>
                    <xdr:col>4092</xdr:col>
                    <xdr:colOff>0</xdr:colOff>
                    <xdr:row>262211</xdr:row>
                    <xdr:rowOff>0</xdr:rowOff>
                  </from>
                  <to>
                    <xdr:col>4092</xdr:col>
                    <xdr:colOff>0</xdr:colOff>
                    <xdr:row>262211</xdr:row>
                    <xdr:rowOff>0</xdr:rowOff>
                  </to>
                </anchor>
              </controlPr>
            </control>
          </mc:Choice>
        </mc:AlternateContent>
        <mc:AlternateContent xmlns:mc="http://schemas.openxmlformats.org/markup-compatibility/2006">
          <mc:Choice Requires="x14">
            <control shapeId="61763" r:id="rId266" name="Button 323">
              <controlPr locked="0" defaultSize="0" autoFill="0" autoLine="0" autoPict="0">
                <anchor moveWithCells="1" sizeWithCells="1">
                  <from>
                    <xdr:col>4092</xdr:col>
                    <xdr:colOff>0</xdr:colOff>
                    <xdr:row>327747</xdr:row>
                    <xdr:rowOff>0</xdr:rowOff>
                  </from>
                  <to>
                    <xdr:col>4092</xdr:col>
                    <xdr:colOff>0</xdr:colOff>
                    <xdr:row>327747</xdr:row>
                    <xdr:rowOff>0</xdr:rowOff>
                  </to>
                </anchor>
              </controlPr>
            </control>
          </mc:Choice>
        </mc:AlternateContent>
        <mc:AlternateContent xmlns:mc="http://schemas.openxmlformats.org/markup-compatibility/2006">
          <mc:Choice Requires="x14">
            <control shapeId="61764" r:id="rId267" name="Button 324">
              <controlPr locked="0" defaultSize="0" autoFill="0" autoLine="0" autoPict="0">
                <anchor moveWithCells="1" sizeWithCells="1">
                  <from>
                    <xdr:col>4092</xdr:col>
                    <xdr:colOff>0</xdr:colOff>
                    <xdr:row>393283</xdr:row>
                    <xdr:rowOff>0</xdr:rowOff>
                  </from>
                  <to>
                    <xdr:col>4092</xdr:col>
                    <xdr:colOff>0</xdr:colOff>
                    <xdr:row>393283</xdr:row>
                    <xdr:rowOff>0</xdr:rowOff>
                  </to>
                </anchor>
              </controlPr>
            </control>
          </mc:Choice>
        </mc:AlternateContent>
        <mc:AlternateContent xmlns:mc="http://schemas.openxmlformats.org/markup-compatibility/2006">
          <mc:Choice Requires="x14">
            <control shapeId="61765" r:id="rId268" name="Button 325">
              <controlPr locked="0" defaultSize="0" autoFill="0" autoLine="0" autoPict="0">
                <anchor moveWithCells="1" sizeWithCells="1">
                  <from>
                    <xdr:col>4092</xdr:col>
                    <xdr:colOff>0</xdr:colOff>
                    <xdr:row>458819</xdr:row>
                    <xdr:rowOff>0</xdr:rowOff>
                  </from>
                  <to>
                    <xdr:col>4092</xdr:col>
                    <xdr:colOff>0</xdr:colOff>
                    <xdr:row>458819</xdr:row>
                    <xdr:rowOff>0</xdr:rowOff>
                  </to>
                </anchor>
              </controlPr>
            </control>
          </mc:Choice>
        </mc:AlternateContent>
        <mc:AlternateContent xmlns:mc="http://schemas.openxmlformats.org/markup-compatibility/2006">
          <mc:Choice Requires="x14">
            <control shapeId="61766" r:id="rId269" name="Button 326">
              <controlPr locked="0" defaultSize="0" autoFill="0" autoLine="0" autoPict="0">
                <anchor moveWithCells="1" sizeWithCells="1">
                  <from>
                    <xdr:col>4092</xdr:col>
                    <xdr:colOff>0</xdr:colOff>
                    <xdr:row>524355</xdr:row>
                    <xdr:rowOff>0</xdr:rowOff>
                  </from>
                  <to>
                    <xdr:col>4092</xdr:col>
                    <xdr:colOff>0</xdr:colOff>
                    <xdr:row>524355</xdr:row>
                    <xdr:rowOff>0</xdr:rowOff>
                  </to>
                </anchor>
              </controlPr>
            </control>
          </mc:Choice>
        </mc:AlternateContent>
        <mc:AlternateContent xmlns:mc="http://schemas.openxmlformats.org/markup-compatibility/2006">
          <mc:Choice Requires="x14">
            <control shapeId="61767" r:id="rId270" name="Button 327">
              <controlPr locked="0" defaultSize="0" autoFill="0" autoLine="0" autoPict="0">
                <anchor moveWithCells="1" sizeWithCells="1">
                  <from>
                    <xdr:col>4092</xdr:col>
                    <xdr:colOff>0</xdr:colOff>
                    <xdr:row>589891</xdr:row>
                    <xdr:rowOff>0</xdr:rowOff>
                  </from>
                  <to>
                    <xdr:col>4092</xdr:col>
                    <xdr:colOff>0</xdr:colOff>
                    <xdr:row>589891</xdr:row>
                    <xdr:rowOff>0</xdr:rowOff>
                  </to>
                </anchor>
              </controlPr>
            </control>
          </mc:Choice>
        </mc:AlternateContent>
        <mc:AlternateContent xmlns:mc="http://schemas.openxmlformats.org/markup-compatibility/2006">
          <mc:Choice Requires="x14">
            <control shapeId="61768" r:id="rId271" name="Button 328">
              <controlPr locked="0" defaultSize="0" autoFill="0" autoLine="0" autoPict="0">
                <anchor moveWithCells="1" sizeWithCells="1">
                  <from>
                    <xdr:col>4092</xdr:col>
                    <xdr:colOff>0</xdr:colOff>
                    <xdr:row>655427</xdr:row>
                    <xdr:rowOff>0</xdr:rowOff>
                  </from>
                  <to>
                    <xdr:col>4092</xdr:col>
                    <xdr:colOff>0</xdr:colOff>
                    <xdr:row>655427</xdr:row>
                    <xdr:rowOff>0</xdr:rowOff>
                  </to>
                </anchor>
              </controlPr>
            </control>
          </mc:Choice>
        </mc:AlternateContent>
        <mc:AlternateContent xmlns:mc="http://schemas.openxmlformats.org/markup-compatibility/2006">
          <mc:Choice Requires="x14">
            <control shapeId="61769" r:id="rId272" name="Button 329">
              <controlPr locked="0" defaultSize="0" autoFill="0" autoLine="0" autoPict="0">
                <anchor moveWithCells="1" sizeWithCells="1">
                  <from>
                    <xdr:col>4092</xdr:col>
                    <xdr:colOff>0</xdr:colOff>
                    <xdr:row>720963</xdr:row>
                    <xdr:rowOff>0</xdr:rowOff>
                  </from>
                  <to>
                    <xdr:col>4092</xdr:col>
                    <xdr:colOff>0</xdr:colOff>
                    <xdr:row>720963</xdr:row>
                    <xdr:rowOff>0</xdr:rowOff>
                  </to>
                </anchor>
              </controlPr>
            </control>
          </mc:Choice>
        </mc:AlternateContent>
        <mc:AlternateContent xmlns:mc="http://schemas.openxmlformats.org/markup-compatibility/2006">
          <mc:Choice Requires="x14">
            <control shapeId="61770" r:id="rId273" name="Button 330">
              <controlPr locked="0" defaultSize="0" autoFill="0" autoLine="0" autoPict="0">
                <anchor moveWithCells="1" sizeWithCells="1">
                  <from>
                    <xdr:col>4092</xdr:col>
                    <xdr:colOff>0</xdr:colOff>
                    <xdr:row>786499</xdr:row>
                    <xdr:rowOff>0</xdr:rowOff>
                  </from>
                  <to>
                    <xdr:col>4092</xdr:col>
                    <xdr:colOff>0</xdr:colOff>
                    <xdr:row>786499</xdr:row>
                    <xdr:rowOff>0</xdr:rowOff>
                  </to>
                </anchor>
              </controlPr>
            </control>
          </mc:Choice>
        </mc:AlternateContent>
        <mc:AlternateContent xmlns:mc="http://schemas.openxmlformats.org/markup-compatibility/2006">
          <mc:Choice Requires="x14">
            <control shapeId="61771" r:id="rId274" name="Button 331">
              <controlPr locked="0" defaultSize="0" autoFill="0" autoLine="0" autoPict="0">
                <anchor moveWithCells="1" sizeWithCells="1">
                  <from>
                    <xdr:col>4092</xdr:col>
                    <xdr:colOff>0</xdr:colOff>
                    <xdr:row>852035</xdr:row>
                    <xdr:rowOff>0</xdr:rowOff>
                  </from>
                  <to>
                    <xdr:col>4092</xdr:col>
                    <xdr:colOff>0</xdr:colOff>
                    <xdr:row>852035</xdr:row>
                    <xdr:rowOff>0</xdr:rowOff>
                  </to>
                </anchor>
              </controlPr>
            </control>
          </mc:Choice>
        </mc:AlternateContent>
        <mc:AlternateContent xmlns:mc="http://schemas.openxmlformats.org/markup-compatibility/2006">
          <mc:Choice Requires="x14">
            <control shapeId="61772" r:id="rId275" name="Button 332">
              <controlPr locked="0" defaultSize="0" autoFill="0" autoLine="0" autoPict="0">
                <anchor moveWithCells="1" sizeWithCells="1">
                  <from>
                    <xdr:col>4092</xdr:col>
                    <xdr:colOff>0</xdr:colOff>
                    <xdr:row>917571</xdr:row>
                    <xdr:rowOff>0</xdr:rowOff>
                  </from>
                  <to>
                    <xdr:col>4092</xdr:col>
                    <xdr:colOff>0</xdr:colOff>
                    <xdr:row>917571</xdr:row>
                    <xdr:rowOff>0</xdr:rowOff>
                  </to>
                </anchor>
              </controlPr>
            </control>
          </mc:Choice>
        </mc:AlternateContent>
        <mc:AlternateContent xmlns:mc="http://schemas.openxmlformats.org/markup-compatibility/2006">
          <mc:Choice Requires="x14">
            <control shapeId="61773" r:id="rId276" name="Button 333">
              <controlPr locked="0" defaultSize="0" autoFill="0" autoLine="0" autoPict="0">
                <anchor moveWithCells="1" sizeWithCells="1">
                  <from>
                    <xdr:col>4092</xdr:col>
                    <xdr:colOff>0</xdr:colOff>
                    <xdr:row>983107</xdr:row>
                    <xdr:rowOff>0</xdr:rowOff>
                  </from>
                  <to>
                    <xdr:col>4092</xdr:col>
                    <xdr:colOff>0</xdr:colOff>
                    <xdr:row>983107</xdr:row>
                    <xdr:rowOff>0</xdr:rowOff>
                  </to>
                </anchor>
              </controlPr>
            </control>
          </mc:Choice>
        </mc:AlternateContent>
        <mc:AlternateContent xmlns:mc="http://schemas.openxmlformats.org/markup-compatibility/2006">
          <mc:Choice Requires="x14">
            <control shapeId="61774" r:id="rId277" name="Button 334">
              <controlPr locked="0" defaultSize="0" autoFill="0" autoLine="0" autoPict="0">
                <anchor moveWithCells="1" sizeWithCells="1">
                  <from>
                    <xdr:col>4348</xdr:col>
                    <xdr:colOff>0</xdr:colOff>
                    <xdr:row>67</xdr:row>
                    <xdr:rowOff>0</xdr:rowOff>
                  </from>
                  <to>
                    <xdr:col>4348</xdr:col>
                    <xdr:colOff>0</xdr:colOff>
                    <xdr:row>67</xdr:row>
                    <xdr:rowOff>0</xdr:rowOff>
                  </to>
                </anchor>
              </controlPr>
            </control>
          </mc:Choice>
        </mc:AlternateContent>
        <mc:AlternateContent xmlns:mc="http://schemas.openxmlformats.org/markup-compatibility/2006">
          <mc:Choice Requires="x14">
            <control shapeId="61775" r:id="rId278" name="Button 335">
              <controlPr locked="0" defaultSize="0" autoFill="0" autoLine="0" autoPict="0">
                <anchor moveWithCells="1" sizeWithCells="1">
                  <from>
                    <xdr:col>4348</xdr:col>
                    <xdr:colOff>0</xdr:colOff>
                    <xdr:row>65603</xdr:row>
                    <xdr:rowOff>0</xdr:rowOff>
                  </from>
                  <to>
                    <xdr:col>4348</xdr:col>
                    <xdr:colOff>0</xdr:colOff>
                    <xdr:row>65603</xdr:row>
                    <xdr:rowOff>0</xdr:rowOff>
                  </to>
                </anchor>
              </controlPr>
            </control>
          </mc:Choice>
        </mc:AlternateContent>
        <mc:AlternateContent xmlns:mc="http://schemas.openxmlformats.org/markup-compatibility/2006">
          <mc:Choice Requires="x14">
            <control shapeId="61776" r:id="rId279" name="Button 336">
              <controlPr locked="0" defaultSize="0" autoFill="0" autoLine="0" autoPict="0">
                <anchor moveWithCells="1" sizeWithCells="1">
                  <from>
                    <xdr:col>4348</xdr:col>
                    <xdr:colOff>0</xdr:colOff>
                    <xdr:row>131139</xdr:row>
                    <xdr:rowOff>0</xdr:rowOff>
                  </from>
                  <to>
                    <xdr:col>4348</xdr:col>
                    <xdr:colOff>0</xdr:colOff>
                    <xdr:row>131139</xdr:row>
                    <xdr:rowOff>0</xdr:rowOff>
                  </to>
                </anchor>
              </controlPr>
            </control>
          </mc:Choice>
        </mc:AlternateContent>
        <mc:AlternateContent xmlns:mc="http://schemas.openxmlformats.org/markup-compatibility/2006">
          <mc:Choice Requires="x14">
            <control shapeId="61777" r:id="rId280" name="Button 337">
              <controlPr locked="0" defaultSize="0" autoFill="0" autoLine="0" autoPict="0">
                <anchor moveWithCells="1" sizeWithCells="1">
                  <from>
                    <xdr:col>4348</xdr:col>
                    <xdr:colOff>0</xdr:colOff>
                    <xdr:row>196675</xdr:row>
                    <xdr:rowOff>0</xdr:rowOff>
                  </from>
                  <to>
                    <xdr:col>4348</xdr:col>
                    <xdr:colOff>0</xdr:colOff>
                    <xdr:row>196675</xdr:row>
                    <xdr:rowOff>0</xdr:rowOff>
                  </to>
                </anchor>
              </controlPr>
            </control>
          </mc:Choice>
        </mc:AlternateContent>
        <mc:AlternateContent xmlns:mc="http://schemas.openxmlformats.org/markup-compatibility/2006">
          <mc:Choice Requires="x14">
            <control shapeId="61778" r:id="rId281" name="Button 338">
              <controlPr locked="0" defaultSize="0" autoFill="0" autoLine="0" autoPict="0">
                <anchor moveWithCells="1" sizeWithCells="1">
                  <from>
                    <xdr:col>4348</xdr:col>
                    <xdr:colOff>0</xdr:colOff>
                    <xdr:row>262211</xdr:row>
                    <xdr:rowOff>0</xdr:rowOff>
                  </from>
                  <to>
                    <xdr:col>4348</xdr:col>
                    <xdr:colOff>0</xdr:colOff>
                    <xdr:row>262211</xdr:row>
                    <xdr:rowOff>0</xdr:rowOff>
                  </to>
                </anchor>
              </controlPr>
            </control>
          </mc:Choice>
        </mc:AlternateContent>
        <mc:AlternateContent xmlns:mc="http://schemas.openxmlformats.org/markup-compatibility/2006">
          <mc:Choice Requires="x14">
            <control shapeId="61779" r:id="rId282" name="Button 339">
              <controlPr locked="0" defaultSize="0" autoFill="0" autoLine="0" autoPict="0">
                <anchor moveWithCells="1" sizeWithCells="1">
                  <from>
                    <xdr:col>4348</xdr:col>
                    <xdr:colOff>0</xdr:colOff>
                    <xdr:row>327747</xdr:row>
                    <xdr:rowOff>0</xdr:rowOff>
                  </from>
                  <to>
                    <xdr:col>4348</xdr:col>
                    <xdr:colOff>0</xdr:colOff>
                    <xdr:row>327747</xdr:row>
                    <xdr:rowOff>0</xdr:rowOff>
                  </to>
                </anchor>
              </controlPr>
            </control>
          </mc:Choice>
        </mc:AlternateContent>
        <mc:AlternateContent xmlns:mc="http://schemas.openxmlformats.org/markup-compatibility/2006">
          <mc:Choice Requires="x14">
            <control shapeId="61780" r:id="rId283" name="Button 340">
              <controlPr locked="0" defaultSize="0" autoFill="0" autoLine="0" autoPict="0">
                <anchor moveWithCells="1" sizeWithCells="1">
                  <from>
                    <xdr:col>4348</xdr:col>
                    <xdr:colOff>0</xdr:colOff>
                    <xdr:row>393283</xdr:row>
                    <xdr:rowOff>0</xdr:rowOff>
                  </from>
                  <to>
                    <xdr:col>4348</xdr:col>
                    <xdr:colOff>0</xdr:colOff>
                    <xdr:row>393283</xdr:row>
                    <xdr:rowOff>0</xdr:rowOff>
                  </to>
                </anchor>
              </controlPr>
            </control>
          </mc:Choice>
        </mc:AlternateContent>
        <mc:AlternateContent xmlns:mc="http://schemas.openxmlformats.org/markup-compatibility/2006">
          <mc:Choice Requires="x14">
            <control shapeId="61781" r:id="rId284" name="Button 341">
              <controlPr locked="0" defaultSize="0" autoFill="0" autoLine="0" autoPict="0">
                <anchor moveWithCells="1" sizeWithCells="1">
                  <from>
                    <xdr:col>4348</xdr:col>
                    <xdr:colOff>0</xdr:colOff>
                    <xdr:row>458819</xdr:row>
                    <xdr:rowOff>0</xdr:rowOff>
                  </from>
                  <to>
                    <xdr:col>4348</xdr:col>
                    <xdr:colOff>0</xdr:colOff>
                    <xdr:row>458819</xdr:row>
                    <xdr:rowOff>0</xdr:rowOff>
                  </to>
                </anchor>
              </controlPr>
            </control>
          </mc:Choice>
        </mc:AlternateContent>
        <mc:AlternateContent xmlns:mc="http://schemas.openxmlformats.org/markup-compatibility/2006">
          <mc:Choice Requires="x14">
            <control shapeId="61782" r:id="rId285" name="Button 342">
              <controlPr locked="0" defaultSize="0" autoFill="0" autoLine="0" autoPict="0">
                <anchor moveWithCells="1" sizeWithCells="1">
                  <from>
                    <xdr:col>4348</xdr:col>
                    <xdr:colOff>0</xdr:colOff>
                    <xdr:row>524355</xdr:row>
                    <xdr:rowOff>0</xdr:rowOff>
                  </from>
                  <to>
                    <xdr:col>4348</xdr:col>
                    <xdr:colOff>0</xdr:colOff>
                    <xdr:row>524355</xdr:row>
                    <xdr:rowOff>0</xdr:rowOff>
                  </to>
                </anchor>
              </controlPr>
            </control>
          </mc:Choice>
        </mc:AlternateContent>
        <mc:AlternateContent xmlns:mc="http://schemas.openxmlformats.org/markup-compatibility/2006">
          <mc:Choice Requires="x14">
            <control shapeId="61783" r:id="rId286" name="Button 343">
              <controlPr locked="0" defaultSize="0" autoFill="0" autoLine="0" autoPict="0">
                <anchor moveWithCells="1" sizeWithCells="1">
                  <from>
                    <xdr:col>4348</xdr:col>
                    <xdr:colOff>0</xdr:colOff>
                    <xdr:row>589891</xdr:row>
                    <xdr:rowOff>0</xdr:rowOff>
                  </from>
                  <to>
                    <xdr:col>4348</xdr:col>
                    <xdr:colOff>0</xdr:colOff>
                    <xdr:row>589891</xdr:row>
                    <xdr:rowOff>0</xdr:rowOff>
                  </to>
                </anchor>
              </controlPr>
            </control>
          </mc:Choice>
        </mc:AlternateContent>
        <mc:AlternateContent xmlns:mc="http://schemas.openxmlformats.org/markup-compatibility/2006">
          <mc:Choice Requires="x14">
            <control shapeId="61784" r:id="rId287" name="Button 344">
              <controlPr locked="0" defaultSize="0" autoFill="0" autoLine="0" autoPict="0">
                <anchor moveWithCells="1" sizeWithCells="1">
                  <from>
                    <xdr:col>4348</xdr:col>
                    <xdr:colOff>0</xdr:colOff>
                    <xdr:row>655427</xdr:row>
                    <xdr:rowOff>0</xdr:rowOff>
                  </from>
                  <to>
                    <xdr:col>4348</xdr:col>
                    <xdr:colOff>0</xdr:colOff>
                    <xdr:row>655427</xdr:row>
                    <xdr:rowOff>0</xdr:rowOff>
                  </to>
                </anchor>
              </controlPr>
            </control>
          </mc:Choice>
        </mc:AlternateContent>
        <mc:AlternateContent xmlns:mc="http://schemas.openxmlformats.org/markup-compatibility/2006">
          <mc:Choice Requires="x14">
            <control shapeId="61785" r:id="rId288" name="Button 345">
              <controlPr locked="0" defaultSize="0" autoFill="0" autoLine="0" autoPict="0">
                <anchor moveWithCells="1" sizeWithCells="1">
                  <from>
                    <xdr:col>4348</xdr:col>
                    <xdr:colOff>0</xdr:colOff>
                    <xdr:row>720963</xdr:row>
                    <xdr:rowOff>0</xdr:rowOff>
                  </from>
                  <to>
                    <xdr:col>4348</xdr:col>
                    <xdr:colOff>0</xdr:colOff>
                    <xdr:row>720963</xdr:row>
                    <xdr:rowOff>0</xdr:rowOff>
                  </to>
                </anchor>
              </controlPr>
            </control>
          </mc:Choice>
        </mc:AlternateContent>
        <mc:AlternateContent xmlns:mc="http://schemas.openxmlformats.org/markup-compatibility/2006">
          <mc:Choice Requires="x14">
            <control shapeId="61786" r:id="rId289" name="Button 346">
              <controlPr locked="0" defaultSize="0" autoFill="0" autoLine="0" autoPict="0">
                <anchor moveWithCells="1" sizeWithCells="1">
                  <from>
                    <xdr:col>4348</xdr:col>
                    <xdr:colOff>0</xdr:colOff>
                    <xdr:row>786499</xdr:row>
                    <xdr:rowOff>0</xdr:rowOff>
                  </from>
                  <to>
                    <xdr:col>4348</xdr:col>
                    <xdr:colOff>0</xdr:colOff>
                    <xdr:row>786499</xdr:row>
                    <xdr:rowOff>0</xdr:rowOff>
                  </to>
                </anchor>
              </controlPr>
            </control>
          </mc:Choice>
        </mc:AlternateContent>
        <mc:AlternateContent xmlns:mc="http://schemas.openxmlformats.org/markup-compatibility/2006">
          <mc:Choice Requires="x14">
            <control shapeId="61787" r:id="rId290" name="Button 347">
              <controlPr locked="0" defaultSize="0" autoFill="0" autoLine="0" autoPict="0">
                <anchor moveWithCells="1" sizeWithCells="1">
                  <from>
                    <xdr:col>4348</xdr:col>
                    <xdr:colOff>0</xdr:colOff>
                    <xdr:row>852035</xdr:row>
                    <xdr:rowOff>0</xdr:rowOff>
                  </from>
                  <to>
                    <xdr:col>4348</xdr:col>
                    <xdr:colOff>0</xdr:colOff>
                    <xdr:row>852035</xdr:row>
                    <xdr:rowOff>0</xdr:rowOff>
                  </to>
                </anchor>
              </controlPr>
            </control>
          </mc:Choice>
        </mc:AlternateContent>
        <mc:AlternateContent xmlns:mc="http://schemas.openxmlformats.org/markup-compatibility/2006">
          <mc:Choice Requires="x14">
            <control shapeId="61788" r:id="rId291" name="Button 348">
              <controlPr locked="0" defaultSize="0" autoFill="0" autoLine="0" autoPict="0">
                <anchor moveWithCells="1" sizeWithCells="1">
                  <from>
                    <xdr:col>4348</xdr:col>
                    <xdr:colOff>0</xdr:colOff>
                    <xdr:row>917571</xdr:row>
                    <xdr:rowOff>0</xdr:rowOff>
                  </from>
                  <to>
                    <xdr:col>4348</xdr:col>
                    <xdr:colOff>0</xdr:colOff>
                    <xdr:row>917571</xdr:row>
                    <xdr:rowOff>0</xdr:rowOff>
                  </to>
                </anchor>
              </controlPr>
            </control>
          </mc:Choice>
        </mc:AlternateContent>
        <mc:AlternateContent xmlns:mc="http://schemas.openxmlformats.org/markup-compatibility/2006">
          <mc:Choice Requires="x14">
            <control shapeId="61789" r:id="rId292" name="Button 349">
              <controlPr locked="0" defaultSize="0" autoFill="0" autoLine="0" autoPict="0">
                <anchor moveWithCells="1" sizeWithCells="1">
                  <from>
                    <xdr:col>4348</xdr:col>
                    <xdr:colOff>0</xdr:colOff>
                    <xdr:row>983107</xdr:row>
                    <xdr:rowOff>0</xdr:rowOff>
                  </from>
                  <to>
                    <xdr:col>4348</xdr:col>
                    <xdr:colOff>0</xdr:colOff>
                    <xdr:row>983107</xdr:row>
                    <xdr:rowOff>0</xdr:rowOff>
                  </to>
                </anchor>
              </controlPr>
            </control>
          </mc:Choice>
        </mc:AlternateContent>
        <mc:AlternateContent xmlns:mc="http://schemas.openxmlformats.org/markup-compatibility/2006">
          <mc:Choice Requires="x14">
            <control shapeId="61790" r:id="rId293" name="Button 350">
              <controlPr locked="0" defaultSize="0" autoFill="0" autoLine="0" autoPict="0">
                <anchor moveWithCells="1" sizeWithCells="1">
                  <from>
                    <xdr:col>4604</xdr:col>
                    <xdr:colOff>0</xdr:colOff>
                    <xdr:row>67</xdr:row>
                    <xdr:rowOff>0</xdr:rowOff>
                  </from>
                  <to>
                    <xdr:col>4604</xdr:col>
                    <xdr:colOff>0</xdr:colOff>
                    <xdr:row>67</xdr:row>
                    <xdr:rowOff>0</xdr:rowOff>
                  </to>
                </anchor>
              </controlPr>
            </control>
          </mc:Choice>
        </mc:AlternateContent>
        <mc:AlternateContent xmlns:mc="http://schemas.openxmlformats.org/markup-compatibility/2006">
          <mc:Choice Requires="x14">
            <control shapeId="61791" r:id="rId294" name="Button 351">
              <controlPr locked="0" defaultSize="0" autoFill="0" autoLine="0" autoPict="0">
                <anchor moveWithCells="1" sizeWithCells="1">
                  <from>
                    <xdr:col>4604</xdr:col>
                    <xdr:colOff>0</xdr:colOff>
                    <xdr:row>65603</xdr:row>
                    <xdr:rowOff>0</xdr:rowOff>
                  </from>
                  <to>
                    <xdr:col>4604</xdr:col>
                    <xdr:colOff>0</xdr:colOff>
                    <xdr:row>65603</xdr:row>
                    <xdr:rowOff>0</xdr:rowOff>
                  </to>
                </anchor>
              </controlPr>
            </control>
          </mc:Choice>
        </mc:AlternateContent>
        <mc:AlternateContent xmlns:mc="http://schemas.openxmlformats.org/markup-compatibility/2006">
          <mc:Choice Requires="x14">
            <control shapeId="61792" r:id="rId295" name="Button 352">
              <controlPr locked="0" defaultSize="0" autoFill="0" autoLine="0" autoPict="0">
                <anchor moveWithCells="1" sizeWithCells="1">
                  <from>
                    <xdr:col>4604</xdr:col>
                    <xdr:colOff>0</xdr:colOff>
                    <xdr:row>131139</xdr:row>
                    <xdr:rowOff>0</xdr:rowOff>
                  </from>
                  <to>
                    <xdr:col>4604</xdr:col>
                    <xdr:colOff>0</xdr:colOff>
                    <xdr:row>131139</xdr:row>
                    <xdr:rowOff>0</xdr:rowOff>
                  </to>
                </anchor>
              </controlPr>
            </control>
          </mc:Choice>
        </mc:AlternateContent>
        <mc:AlternateContent xmlns:mc="http://schemas.openxmlformats.org/markup-compatibility/2006">
          <mc:Choice Requires="x14">
            <control shapeId="61793" r:id="rId296" name="Button 353">
              <controlPr locked="0" defaultSize="0" autoFill="0" autoLine="0" autoPict="0">
                <anchor moveWithCells="1" sizeWithCells="1">
                  <from>
                    <xdr:col>4604</xdr:col>
                    <xdr:colOff>0</xdr:colOff>
                    <xdr:row>196675</xdr:row>
                    <xdr:rowOff>0</xdr:rowOff>
                  </from>
                  <to>
                    <xdr:col>4604</xdr:col>
                    <xdr:colOff>0</xdr:colOff>
                    <xdr:row>196675</xdr:row>
                    <xdr:rowOff>0</xdr:rowOff>
                  </to>
                </anchor>
              </controlPr>
            </control>
          </mc:Choice>
        </mc:AlternateContent>
        <mc:AlternateContent xmlns:mc="http://schemas.openxmlformats.org/markup-compatibility/2006">
          <mc:Choice Requires="x14">
            <control shapeId="61794" r:id="rId297" name="Button 354">
              <controlPr locked="0" defaultSize="0" autoFill="0" autoLine="0" autoPict="0">
                <anchor moveWithCells="1" sizeWithCells="1">
                  <from>
                    <xdr:col>4604</xdr:col>
                    <xdr:colOff>0</xdr:colOff>
                    <xdr:row>262211</xdr:row>
                    <xdr:rowOff>0</xdr:rowOff>
                  </from>
                  <to>
                    <xdr:col>4604</xdr:col>
                    <xdr:colOff>0</xdr:colOff>
                    <xdr:row>262211</xdr:row>
                    <xdr:rowOff>0</xdr:rowOff>
                  </to>
                </anchor>
              </controlPr>
            </control>
          </mc:Choice>
        </mc:AlternateContent>
        <mc:AlternateContent xmlns:mc="http://schemas.openxmlformats.org/markup-compatibility/2006">
          <mc:Choice Requires="x14">
            <control shapeId="61795" r:id="rId298" name="Button 355">
              <controlPr locked="0" defaultSize="0" autoFill="0" autoLine="0" autoPict="0">
                <anchor moveWithCells="1" sizeWithCells="1">
                  <from>
                    <xdr:col>4604</xdr:col>
                    <xdr:colOff>0</xdr:colOff>
                    <xdr:row>327747</xdr:row>
                    <xdr:rowOff>0</xdr:rowOff>
                  </from>
                  <to>
                    <xdr:col>4604</xdr:col>
                    <xdr:colOff>0</xdr:colOff>
                    <xdr:row>327747</xdr:row>
                    <xdr:rowOff>0</xdr:rowOff>
                  </to>
                </anchor>
              </controlPr>
            </control>
          </mc:Choice>
        </mc:AlternateContent>
        <mc:AlternateContent xmlns:mc="http://schemas.openxmlformats.org/markup-compatibility/2006">
          <mc:Choice Requires="x14">
            <control shapeId="61796" r:id="rId299" name="Button 356">
              <controlPr locked="0" defaultSize="0" autoFill="0" autoLine="0" autoPict="0">
                <anchor moveWithCells="1" sizeWithCells="1">
                  <from>
                    <xdr:col>4604</xdr:col>
                    <xdr:colOff>0</xdr:colOff>
                    <xdr:row>393283</xdr:row>
                    <xdr:rowOff>0</xdr:rowOff>
                  </from>
                  <to>
                    <xdr:col>4604</xdr:col>
                    <xdr:colOff>0</xdr:colOff>
                    <xdr:row>393283</xdr:row>
                    <xdr:rowOff>0</xdr:rowOff>
                  </to>
                </anchor>
              </controlPr>
            </control>
          </mc:Choice>
        </mc:AlternateContent>
        <mc:AlternateContent xmlns:mc="http://schemas.openxmlformats.org/markup-compatibility/2006">
          <mc:Choice Requires="x14">
            <control shapeId="61797" r:id="rId300" name="Button 357">
              <controlPr locked="0" defaultSize="0" autoFill="0" autoLine="0" autoPict="0">
                <anchor moveWithCells="1" sizeWithCells="1">
                  <from>
                    <xdr:col>4604</xdr:col>
                    <xdr:colOff>0</xdr:colOff>
                    <xdr:row>458819</xdr:row>
                    <xdr:rowOff>0</xdr:rowOff>
                  </from>
                  <to>
                    <xdr:col>4604</xdr:col>
                    <xdr:colOff>0</xdr:colOff>
                    <xdr:row>458819</xdr:row>
                    <xdr:rowOff>0</xdr:rowOff>
                  </to>
                </anchor>
              </controlPr>
            </control>
          </mc:Choice>
        </mc:AlternateContent>
        <mc:AlternateContent xmlns:mc="http://schemas.openxmlformats.org/markup-compatibility/2006">
          <mc:Choice Requires="x14">
            <control shapeId="61798" r:id="rId301" name="Button 358">
              <controlPr locked="0" defaultSize="0" autoFill="0" autoLine="0" autoPict="0">
                <anchor moveWithCells="1" sizeWithCells="1">
                  <from>
                    <xdr:col>4604</xdr:col>
                    <xdr:colOff>0</xdr:colOff>
                    <xdr:row>524355</xdr:row>
                    <xdr:rowOff>0</xdr:rowOff>
                  </from>
                  <to>
                    <xdr:col>4604</xdr:col>
                    <xdr:colOff>0</xdr:colOff>
                    <xdr:row>524355</xdr:row>
                    <xdr:rowOff>0</xdr:rowOff>
                  </to>
                </anchor>
              </controlPr>
            </control>
          </mc:Choice>
        </mc:AlternateContent>
        <mc:AlternateContent xmlns:mc="http://schemas.openxmlformats.org/markup-compatibility/2006">
          <mc:Choice Requires="x14">
            <control shapeId="61799" r:id="rId302" name="Button 359">
              <controlPr locked="0" defaultSize="0" autoFill="0" autoLine="0" autoPict="0">
                <anchor moveWithCells="1" sizeWithCells="1">
                  <from>
                    <xdr:col>4604</xdr:col>
                    <xdr:colOff>0</xdr:colOff>
                    <xdr:row>589891</xdr:row>
                    <xdr:rowOff>0</xdr:rowOff>
                  </from>
                  <to>
                    <xdr:col>4604</xdr:col>
                    <xdr:colOff>0</xdr:colOff>
                    <xdr:row>589891</xdr:row>
                    <xdr:rowOff>0</xdr:rowOff>
                  </to>
                </anchor>
              </controlPr>
            </control>
          </mc:Choice>
        </mc:AlternateContent>
        <mc:AlternateContent xmlns:mc="http://schemas.openxmlformats.org/markup-compatibility/2006">
          <mc:Choice Requires="x14">
            <control shapeId="61800" r:id="rId303" name="Button 360">
              <controlPr locked="0" defaultSize="0" autoFill="0" autoLine="0" autoPict="0">
                <anchor moveWithCells="1" sizeWithCells="1">
                  <from>
                    <xdr:col>4604</xdr:col>
                    <xdr:colOff>0</xdr:colOff>
                    <xdr:row>655427</xdr:row>
                    <xdr:rowOff>0</xdr:rowOff>
                  </from>
                  <to>
                    <xdr:col>4604</xdr:col>
                    <xdr:colOff>0</xdr:colOff>
                    <xdr:row>655427</xdr:row>
                    <xdr:rowOff>0</xdr:rowOff>
                  </to>
                </anchor>
              </controlPr>
            </control>
          </mc:Choice>
        </mc:AlternateContent>
        <mc:AlternateContent xmlns:mc="http://schemas.openxmlformats.org/markup-compatibility/2006">
          <mc:Choice Requires="x14">
            <control shapeId="61801" r:id="rId304" name="Button 361">
              <controlPr locked="0" defaultSize="0" autoFill="0" autoLine="0" autoPict="0">
                <anchor moveWithCells="1" sizeWithCells="1">
                  <from>
                    <xdr:col>4604</xdr:col>
                    <xdr:colOff>0</xdr:colOff>
                    <xdr:row>720963</xdr:row>
                    <xdr:rowOff>0</xdr:rowOff>
                  </from>
                  <to>
                    <xdr:col>4604</xdr:col>
                    <xdr:colOff>0</xdr:colOff>
                    <xdr:row>720963</xdr:row>
                    <xdr:rowOff>0</xdr:rowOff>
                  </to>
                </anchor>
              </controlPr>
            </control>
          </mc:Choice>
        </mc:AlternateContent>
        <mc:AlternateContent xmlns:mc="http://schemas.openxmlformats.org/markup-compatibility/2006">
          <mc:Choice Requires="x14">
            <control shapeId="61802" r:id="rId305" name="Button 362">
              <controlPr locked="0" defaultSize="0" autoFill="0" autoLine="0" autoPict="0">
                <anchor moveWithCells="1" sizeWithCells="1">
                  <from>
                    <xdr:col>4604</xdr:col>
                    <xdr:colOff>0</xdr:colOff>
                    <xdr:row>786499</xdr:row>
                    <xdr:rowOff>0</xdr:rowOff>
                  </from>
                  <to>
                    <xdr:col>4604</xdr:col>
                    <xdr:colOff>0</xdr:colOff>
                    <xdr:row>786499</xdr:row>
                    <xdr:rowOff>0</xdr:rowOff>
                  </to>
                </anchor>
              </controlPr>
            </control>
          </mc:Choice>
        </mc:AlternateContent>
        <mc:AlternateContent xmlns:mc="http://schemas.openxmlformats.org/markup-compatibility/2006">
          <mc:Choice Requires="x14">
            <control shapeId="61803" r:id="rId306" name="Button 363">
              <controlPr locked="0" defaultSize="0" autoFill="0" autoLine="0" autoPict="0">
                <anchor moveWithCells="1" sizeWithCells="1">
                  <from>
                    <xdr:col>4604</xdr:col>
                    <xdr:colOff>0</xdr:colOff>
                    <xdr:row>852035</xdr:row>
                    <xdr:rowOff>0</xdr:rowOff>
                  </from>
                  <to>
                    <xdr:col>4604</xdr:col>
                    <xdr:colOff>0</xdr:colOff>
                    <xdr:row>852035</xdr:row>
                    <xdr:rowOff>0</xdr:rowOff>
                  </to>
                </anchor>
              </controlPr>
            </control>
          </mc:Choice>
        </mc:AlternateContent>
        <mc:AlternateContent xmlns:mc="http://schemas.openxmlformats.org/markup-compatibility/2006">
          <mc:Choice Requires="x14">
            <control shapeId="61804" r:id="rId307" name="Button 364">
              <controlPr locked="0" defaultSize="0" autoFill="0" autoLine="0" autoPict="0">
                <anchor moveWithCells="1" sizeWithCells="1">
                  <from>
                    <xdr:col>4604</xdr:col>
                    <xdr:colOff>0</xdr:colOff>
                    <xdr:row>917571</xdr:row>
                    <xdr:rowOff>0</xdr:rowOff>
                  </from>
                  <to>
                    <xdr:col>4604</xdr:col>
                    <xdr:colOff>0</xdr:colOff>
                    <xdr:row>917571</xdr:row>
                    <xdr:rowOff>0</xdr:rowOff>
                  </to>
                </anchor>
              </controlPr>
            </control>
          </mc:Choice>
        </mc:AlternateContent>
        <mc:AlternateContent xmlns:mc="http://schemas.openxmlformats.org/markup-compatibility/2006">
          <mc:Choice Requires="x14">
            <control shapeId="61805" r:id="rId308" name="Button 365">
              <controlPr locked="0" defaultSize="0" autoFill="0" autoLine="0" autoPict="0">
                <anchor moveWithCells="1" sizeWithCells="1">
                  <from>
                    <xdr:col>4604</xdr:col>
                    <xdr:colOff>0</xdr:colOff>
                    <xdr:row>983107</xdr:row>
                    <xdr:rowOff>0</xdr:rowOff>
                  </from>
                  <to>
                    <xdr:col>4604</xdr:col>
                    <xdr:colOff>0</xdr:colOff>
                    <xdr:row>983107</xdr:row>
                    <xdr:rowOff>0</xdr:rowOff>
                  </to>
                </anchor>
              </controlPr>
            </control>
          </mc:Choice>
        </mc:AlternateContent>
        <mc:AlternateContent xmlns:mc="http://schemas.openxmlformats.org/markup-compatibility/2006">
          <mc:Choice Requires="x14">
            <control shapeId="61806" r:id="rId309" name="Button 366">
              <controlPr locked="0" defaultSize="0" autoFill="0" autoLine="0" autoPict="0">
                <anchor moveWithCells="1" sizeWithCells="1">
                  <from>
                    <xdr:col>4860</xdr:col>
                    <xdr:colOff>0</xdr:colOff>
                    <xdr:row>67</xdr:row>
                    <xdr:rowOff>0</xdr:rowOff>
                  </from>
                  <to>
                    <xdr:col>4860</xdr:col>
                    <xdr:colOff>0</xdr:colOff>
                    <xdr:row>67</xdr:row>
                    <xdr:rowOff>0</xdr:rowOff>
                  </to>
                </anchor>
              </controlPr>
            </control>
          </mc:Choice>
        </mc:AlternateContent>
        <mc:AlternateContent xmlns:mc="http://schemas.openxmlformats.org/markup-compatibility/2006">
          <mc:Choice Requires="x14">
            <control shapeId="61807" r:id="rId310" name="Button 367">
              <controlPr locked="0" defaultSize="0" autoFill="0" autoLine="0" autoPict="0">
                <anchor moveWithCells="1" sizeWithCells="1">
                  <from>
                    <xdr:col>4860</xdr:col>
                    <xdr:colOff>0</xdr:colOff>
                    <xdr:row>65603</xdr:row>
                    <xdr:rowOff>0</xdr:rowOff>
                  </from>
                  <to>
                    <xdr:col>4860</xdr:col>
                    <xdr:colOff>0</xdr:colOff>
                    <xdr:row>65603</xdr:row>
                    <xdr:rowOff>0</xdr:rowOff>
                  </to>
                </anchor>
              </controlPr>
            </control>
          </mc:Choice>
        </mc:AlternateContent>
        <mc:AlternateContent xmlns:mc="http://schemas.openxmlformats.org/markup-compatibility/2006">
          <mc:Choice Requires="x14">
            <control shapeId="61808" r:id="rId311" name="Button 368">
              <controlPr locked="0" defaultSize="0" autoFill="0" autoLine="0" autoPict="0">
                <anchor moveWithCells="1" sizeWithCells="1">
                  <from>
                    <xdr:col>4860</xdr:col>
                    <xdr:colOff>0</xdr:colOff>
                    <xdr:row>131139</xdr:row>
                    <xdr:rowOff>0</xdr:rowOff>
                  </from>
                  <to>
                    <xdr:col>4860</xdr:col>
                    <xdr:colOff>0</xdr:colOff>
                    <xdr:row>131139</xdr:row>
                    <xdr:rowOff>0</xdr:rowOff>
                  </to>
                </anchor>
              </controlPr>
            </control>
          </mc:Choice>
        </mc:AlternateContent>
        <mc:AlternateContent xmlns:mc="http://schemas.openxmlformats.org/markup-compatibility/2006">
          <mc:Choice Requires="x14">
            <control shapeId="61809" r:id="rId312" name="Button 369">
              <controlPr locked="0" defaultSize="0" autoFill="0" autoLine="0" autoPict="0">
                <anchor moveWithCells="1" sizeWithCells="1">
                  <from>
                    <xdr:col>4860</xdr:col>
                    <xdr:colOff>0</xdr:colOff>
                    <xdr:row>196675</xdr:row>
                    <xdr:rowOff>0</xdr:rowOff>
                  </from>
                  <to>
                    <xdr:col>4860</xdr:col>
                    <xdr:colOff>0</xdr:colOff>
                    <xdr:row>196675</xdr:row>
                    <xdr:rowOff>0</xdr:rowOff>
                  </to>
                </anchor>
              </controlPr>
            </control>
          </mc:Choice>
        </mc:AlternateContent>
        <mc:AlternateContent xmlns:mc="http://schemas.openxmlformats.org/markup-compatibility/2006">
          <mc:Choice Requires="x14">
            <control shapeId="61810" r:id="rId313" name="Button 370">
              <controlPr locked="0" defaultSize="0" autoFill="0" autoLine="0" autoPict="0">
                <anchor moveWithCells="1" sizeWithCells="1">
                  <from>
                    <xdr:col>4860</xdr:col>
                    <xdr:colOff>0</xdr:colOff>
                    <xdr:row>262211</xdr:row>
                    <xdr:rowOff>0</xdr:rowOff>
                  </from>
                  <to>
                    <xdr:col>4860</xdr:col>
                    <xdr:colOff>0</xdr:colOff>
                    <xdr:row>262211</xdr:row>
                    <xdr:rowOff>0</xdr:rowOff>
                  </to>
                </anchor>
              </controlPr>
            </control>
          </mc:Choice>
        </mc:AlternateContent>
        <mc:AlternateContent xmlns:mc="http://schemas.openxmlformats.org/markup-compatibility/2006">
          <mc:Choice Requires="x14">
            <control shapeId="61811" r:id="rId314" name="Button 371">
              <controlPr locked="0" defaultSize="0" autoFill="0" autoLine="0" autoPict="0">
                <anchor moveWithCells="1" sizeWithCells="1">
                  <from>
                    <xdr:col>4860</xdr:col>
                    <xdr:colOff>0</xdr:colOff>
                    <xdr:row>327747</xdr:row>
                    <xdr:rowOff>0</xdr:rowOff>
                  </from>
                  <to>
                    <xdr:col>4860</xdr:col>
                    <xdr:colOff>0</xdr:colOff>
                    <xdr:row>327747</xdr:row>
                    <xdr:rowOff>0</xdr:rowOff>
                  </to>
                </anchor>
              </controlPr>
            </control>
          </mc:Choice>
        </mc:AlternateContent>
        <mc:AlternateContent xmlns:mc="http://schemas.openxmlformats.org/markup-compatibility/2006">
          <mc:Choice Requires="x14">
            <control shapeId="61812" r:id="rId315" name="Button 372">
              <controlPr locked="0" defaultSize="0" autoFill="0" autoLine="0" autoPict="0">
                <anchor moveWithCells="1" sizeWithCells="1">
                  <from>
                    <xdr:col>4860</xdr:col>
                    <xdr:colOff>0</xdr:colOff>
                    <xdr:row>393283</xdr:row>
                    <xdr:rowOff>0</xdr:rowOff>
                  </from>
                  <to>
                    <xdr:col>4860</xdr:col>
                    <xdr:colOff>0</xdr:colOff>
                    <xdr:row>393283</xdr:row>
                    <xdr:rowOff>0</xdr:rowOff>
                  </to>
                </anchor>
              </controlPr>
            </control>
          </mc:Choice>
        </mc:AlternateContent>
        <mc:AlternateContent xmlns:mc="http://schemas.openxmlformats.org/markup-compatibility/2006">
          <mc:Choice Requires="x14">
            <control shapeId="61813" r:id="rId316" name="Button 373">
              <controlPr locked="0" defaultSize="0" autoFill="0" autoLine="0" autoPict="0">
                <anchor moveWithCells="1" sizeWithCells="1">
                  <from>
                    <xdr:col>4860</xdr:col>
                    <xdr:colOff>0</xdr:colOff>
                    <xdr:row>458819</xdr:row>
                    <xdr:rowOff>0</xdr:rowOff>
                  </from>
                  <to>
                    <xdr:col>4860</xdr:col>
                    <xdr:colOff>0</xdr:colOff>
                    <xdr:row>458819</xdr:row>
                    <xdr:rowOff>0</xdr:rowOff>
                  </to>
                </anchor>
              </controlPr>
            </control>
          </mc:Choice>
        </mc:AlternateContent>
        <mc:AlternateContent xmlns:mc="http://schemas.openxmlformats.org/markup-compatibility/2006">
          <mc:Choice Requires="x14">
            <control shapeId="61814" r:id="rId317" name="Button 374">
              <controlPr locked="0" defaultSize="0" autoFill="0" autoLine="0" autoPict="0">
                <anchor moveWithCells="1" sizeWithCells="1">
                  <from>
                    <xdr:col>4860</xdr:col>
                    <xdr:colOff>0</xdr:colOff>
                    <xdr:row>524355</xdr:row>
                    <xdr:rowOff>0</xdr:rowOff>
                  </from>
                  <to>
                    <xdr:col>4860</xdr:col>
                    <xdr:colOff>0</xdr:colOff>
                    <xdr:row>524355</xdr:row>
                    <xdr:rowOff>0</xdr:rowOff>
                  </to>
                </anchor>
              </controlPr>
            </control>
          </mc:Choice>
        </mc:AlternateContent>
        <mc:AlternateContent xmlns:mc="http://schemas.openxmlformats.org/markup-compatibility/2006">
          <mc:Choice Requires="x14">
            <control shapeId="61815" r:id="rId318" name="Button 375">
              <controlPr locked="0" defaultSize="0" autoFill="0" autoLine="0" autoPict="0">
                <anchor moveWithCells="1" sizeWithCells="1">
                  <from>
                    <xdr:col>4860</xdr:col>
                    <xdr:colOff>0</xdr:colOff>
                    <xdr:row>589891</xdr:row>
                    <xdr:rowOff>0</xdr:rowOff>
                  </from>
                  <to>
                    <xdr:col>4860</xdr:col>
                    <xdr:colOff>0</xdr:colOff>
                    <xdr:row>589891</xdr:row>
                    <xdr:rowOff>0</xdr:rowOff>
                  </to>
                </anchor>
              </controlPr>
            </control>
          </mc:Choice>
        </mc:AlternateContent>
        <mc:AlternateContent xmlns:mc="http://schemas.openxmlformats.org/markup-compatibility/2006">
          <mc:Choice Requires="x14">
            <control shapeId="61816" r:id="rId319" name="Button 376">
              <controlPr locked="0" defaultSize="0" autoFill="0" autoLine="0" autoPict="0">
                <anchor moveWithCells="1" sizeWithCells="1">
                  <from>
                    <xdr:col>4860</xdr:col>
                    <xdr:colOff>0</xdr:colOff>
                    <xdr:row>655427</xdr:row>
                    <xdr:rowOff>0</xdr:rowOff>
                  </from>
                  <to>
                    <xdr:col>4860</xdr:col>
                    <xdr:colOff>0</xdr:colOff>
                    <xdr:row>655427</xdr:row>
                    <xdr:rowOff>0</xdr:rowOff>
                  </to>
                </anchor>
              </controlPr>
            </control>
          </mc:Choice>
        </mc:AlternateContent>
        <mc:AlternateContent xmlns:mc="http://schemas.openxmlformats.org/markup-compatibility/2006">
          <mc:Choice Requires="x14">
            <control shapeId="61817" r:id="rId320" name="Button 377">
              <controlPr locked="0" defaultSize="0" autoFill="0" autoLine="0" autoPict="0">
                <anchor moveWithCells="1" sizeWithCells="1">
                  <from>
                    <xdr:col>4860</xdr:col>
                    <xdr:colOff>0</xdr:colOff>
                    <xdr:row>720963</xdr:row>
                    <xdr:rowOff>0</xdr:rowOff>
                  </from>
                  <to>
                    <xdr:col>4860</xdr:col>
                    <xdr:colOff>0</xdr:colOff>
                    <xdr:row>720963</xdr:row>
                    <xdr:rowOff>0</xdr:rowOff>
                  </to>
                </anchor>
              </controlPr>
            </control>
          </mc:Choice>
        </mc:AlternateContent>
        <mc:AlternateContent xmlns:mc="http://schemas.openxmlformats.org/markup-compatibility/2006">
          <mc:Choice Requires="x14">
            <control shapeId="61818" r:id="rId321" name="Button 378">
              <controlPr locked="0" defaultSize="0" autoFill="0" autoLine="0" autoPict="0">
                <anchor moveWithCells="1" sizeWithCells="1">
                  <from>
                    <xdr:col>4860</xdr:col>
                    <xdr:colOff>0</xdr:colOff>
                    <xdr:row>786499</xdr:row>
                    <xdr:rowOff>0</xdr:rowOff>
                  </from>
                  <to>
                    <xdr:col>4860</xdr:col>
                    <xdr:colOff>0</xdr:colOff>
                    <xdr:row>786499</xdr:row>
                    <xdr:rowOff>0</xdr:rowOff>
                  </to>
                </anchor>
              </controlPr>
            </control>
          </mc:Choice>
        </mc:AlternateContent>
        <mc:AlternateContent xmlns:mc="http://schemas.openxmlformats.org/markup-compatibility/2006">
          <mc:Choice Requires="x14">
            <control shapeId="61819" r:id="rId322" name="Button 379">
              <controlPr locked="0" defaultSize="0" autoFill="0" autoLine="0" autoPict="0">
                <anchor moveWithCells="1" sizeWithCells="1">
                  <from>
                    <xdr:col>4860</xdr:col>
                    <xdr:colOff>0</xdr:colOff>
                    <xdr:row>852035</xdr:row>
                    <xdr:rowOff>0</xdr:rowOff>
                  </from>
                  <to>
                    <xdr:col>4860</xdr:col>
                    <xdr:colOff>0</xdr:colOff>
                    <xdr:row>852035</xdr:row>
                    <xdr:rowOff>0</xdr:rowOff>
                  </to>
                </anchor>
              </controlPr>
            </control>
          </mc:Choice>
        </mc:AlternateContent>
        <mc:AlternateContent xmlns:mc="http://schemas.openxmlformats.org/markup-compatibility/2006">
          <mc:Choice Requires="x14">
            <control shapeId="61820" r:id="rId323" name="Button 380">
              <controlPr locked="0" defaultSize="0" autoFill="0" autoLine="0" autoPict="0">
                <anchor moveWithCells="1" sizeWithCells="1">
                  <from>
                    <xdr:col>4860</xdr:col>
                    <xdr:colOff>0</xdr:colOff>
                    <xdr:row>917571</xdr:row>
                    <xdr:rowOff>0</xdr:rowOff>
                  </from>
                  <to>
                    <xdr:col>4860</xdr:col>
                    <xdr:colOff>0</xdr:colOff>
                    <xdr:row>917571</xdr:row>
                    <xdr:rowOff>0</xdr:rowOff>
                  </to>
                </anchor>
              </controlPr>
            </control>
          </mc:Choice>
        </mc:AlternateContent>
        <mc:AlternateContent xmlns:mc="http://schemas.openxmlformats.org/markup-compatibility/2006">
          <mc:Choice Requires="x14">
            <control shapeId="61821" r:id="rId324" name="Button 381">
              <controlPr locked="0" defaultSize="0" autoFill="0" autoLine="0" autoPict="0">
                <anchor moveWithCells="1" sizeWithCells="1">
                  <from>
                    <xdr:col>4860</xdr:col>
                    <xdr:colOff>0</xdr:colOff>
                    <xdr:row>983107</xdr:row>
                    <xdr:rowOff>0</xdr:rowOff>
                  </from>
                  <to>
                    <xdr:col>4860</xdr:col>
                    <xdr:colOff>0</xdr:colOff>
                    <xdr:row>983107</xdr:row>
                    <xdr:rowOff>0</xdr:rowOff>
                  </to>
                </anchor>
              </controlPr>
            </control>
          </mc:Choice>
        </mc:AlternateContent>
        <mc:AlternateContent xmlns:mc="http://schemas.openxmlformats.org/markup-compatibility/2006">
          <mc:Choice Requires="x14">
            <control shapeId="61822" r:id="rId325" name="Button 382">
              <controlPr locked="0" defaultSize="0" autoFill="0" autoLine="0" autoPict="0">
                <anchor moveWithCells="1" sizeWithCells="1">
                  <from>
                    <xdr:col>5116</xdr:col>
                    <xdr:colOff>0</xdr:colOff>
                    <xdr:row>67</xdr:row>
                    <xdr:rowOff>0</xdr:rowOff>
                  </from>
                  <to>
                    <xdr:col>5116</xdr:col>
                    <xdr:colOff>0</xdr:colOff>
                    <xdr:row>67</xdr:row>
                    <xdr:rowOff>0</xdr:rowOff>
                  </to>
                </anchor>
              </controlPr>
            </control>
          </mc:Choice>
        </mc:AlternateContent>
        <mc:AlternateContent xmlns:mc="http://schemas.openxmlformats.org/markup-compatibility/2006">
          <mc:Choice Requires="x14">
            <control shapeId="61823" r:id="rId326" name="Button 383">
              <controlPr locked="0" defaultSize="0" autoFill="0" autoLine="0" autoPict="0">
                <anchor moveWithCells="1" sizeWithCells="1">
                  <from>
                    <xdr:col>5116</xdr:col>
                    <xdr:colOff>0</xdr:colOff>
                    <xdr:row>65603</xdr:row>
                    <xdr:rowOff>0</xdr:rowOff>
                  </from>
                  <to>
                    <xdr:col>5116</xdr:col>
                    <xdr:colOff>0</xdr:colOff>
                    <xdr:row>65603</xdr:row>
                    <xdr:rowOff>0</xdr:rowOff>
                  </to>
                </anchor>
              </controlPr>
            </control>
          </mc:Choice>
        </mc:AlternateContent>
        <mc:AlternateContent xmlns:mc="http://schemas.openxmlformats.org/markup-compatibility/2006">
          <mc:Choice Requires="x14">
            <control shapeId="61824" r:id="rId327" name="Button 384">
              <controlPr locked="0" defaultSize="0" autoFill="0" autoLine="0" autoPict="0">
                <anchor moveWithCells="1" sizeWithCells="1">
                  <from>
                    <xdr:col>5116</xdr:col>
                    <xdr:colOff>0</xdr:colOff>
                    <xdr:row>131139</xdr:row>
                    <xdr:rowOff>0</xdr:rowOff>
                  </from>
                  <to>
                    <xdr:col>5116</xdr:col>
                    <xdr:colOff>0</xdr:colOff>
                    <xdr:row>131139</xdr:row>
                    <xdr:rowOff>0</xdr:rowOff>
                  </to>
                </anchor>
              </controlPr>
            </control>
          </mc:Choice>
        </mc:AlternateContent>
        <mc:AlternateContent xmlns:mc="http://schemas.openxmlformats.org/markup-compatibility/2006">
          <mc:Choice Requires="x14">
            <control shapeId="61825" r:id="rId328" name="Button 385">
              <controlPr locked="0" defaultSize="0" autoFill="0" autoLine="0" autoPict="0">
                <anchor moveWithCells="1" sizeWithCells="1">
                  <from>
                    <xdr:col>5116</xdr:col>
                    <xdr:colOff>0</xdr:colOff>
                    <xdr:row>196675</xdr:row>
                    <xdr:rowOff>0</xdr:rowOff>
                  </from>
                  <to>
                    <xdr:col>5116</xdr:col>
                    <xdr:colOff>0</xdr:colOff>
                    <xdr:row>196675</xdr:row>
                    <xdr:rowOff>0</xdr:rowOff>
                  </to>
                </anchor>
              </controlPr>
            </control>
          </mc:Choice>
        </mc:AlternateContent>
        <mc:AlternateContent xmlns:mc="http://schemas.openxmlformats.org/markup-compatibility/2006">
          <mc:Choice Requires="x14">
            <control shapeId="61826" r:id="rId329" name="Button 386">
              <controlPr locked="0" defaultSize="0" autoFill="0" autoLine="0" autoPict="0">
                <anchor moveWithCells="1" sizeWithCells="1">
                  <from>
                    <xdr:col>5116</xdr:col>
                    <xdr:colOff>0</xdr:colOff>
                    <xdr:row>262211</xdr:row>
                    <xdr:rowOff>0</xdr:rowOff>
                  </from>
                  <to>
                    <xdr:col>5116</xdr:col>
                    <xdr:colOff>0</xdr:colOff>
                    <xdr:row>262211</xdr:row>
                    <xdr:rowOff>0</xdr:rowOff>
                  </to>
                </anchor>
              </controlPr>
            </control>
          </mc:Choice>
        </mc:AlternateContent>
        <mc:AlternateContent xmlns:mc="http://schemas.openxmlformats.org/markup-compatibility/2006">
          <mc:Choice Requires="x14">
            <control shapeId="61827" r:id="rId330" name="Button 387">
              <controlPr locked="0" defaultSize="0" autoFill="0" autoLine="0" autoPict="0">
                <anchor moveWithCells="1" sizeWithCells="1">
                  <from>
                    <xdr:col>5116</xdr:col>
                    <xdr:colOff>0</xdr:colOff>
                    <xdr:row>327747</xdr:row>
                    <xdr:rowOff>0</xdr:rowOff>
                  </from>
                  <to>
                    <xdr:col>5116</xdr:col>
                    <xdr:colOff>0</xdr:colOff>
                    <xdr:row>327747</xdr:row>
                    <xdr:rowOff>0</xdr:rowOff>
                  </to>
                </anchor>
              </controlPr>
            </control>
          </mc:Choice>
        </mc:AlternateContent>
        <mc:AlternateContent xmlns:mc="http://schemas.openxmlformats.org/markup-compatibility/2006">
          <mc:Choice Requires="x14">
            <control shapeId="61828" r:id="rId331" name="Button 388">
              <controlPr locked="0" defaultSize="0" autoFill="0" autoLine="0" autoPict="0">
                <anchor moveWithCells="1" sizeWithCells="1">
                  <from>
                    <xdr:col>5116</xdr:col>
                    <xdr:colOff>0</xdr:colOff>
                    <xdr:row>393283</xdr:row>
                    <xdr:rowOff>0</xdr:rowOff>
                  </from>
                  <to>
                    <xdr:col>5116</xdr:col>
                    <xdr:colOff>0</xdr:colOff>
                    <xdr:row>393283</xdr:row>
                    <xdr:rowOff>0</xdr:rowOff>
                  </to>
                </anchor>
              </controlPr>
            </control>
          </mc:Choice>
        </mc:AlternateContent>
        <mc:AlternateContent xmlns:mc="http://schemas.openxmlformats.org/markup-compatibility/2006">
          <mc:Choice Requires="x14">
            <control shapeId="61829" r:id="rId332" name="Button 389">
              <controlPr locked="0" defaultSize="0" autoFill="0" autoLine="0" autoPict="0">
                <anchor moveWithCells="1" sizeWithCells="1">
                  <from>
                    <xdr:col>5116</xdr:col>
                    <xdr:colOff>0</xdr:colOff>
                    <xdr:row>458819</xdr:row>
                    <xdr:rowOff>0</xdr:rowOff>
                  </from>
                  <to>
                    <xdr:col>5116</xdr:col>
                    <xdr:colOff>0</xdr:colOff>
                    <xdr:row>458819</xdr:row>
                    <xdr:rowOff>0</xdr:rowOff>
                  </to>
                </anchor>
              </controlPr>
            </control>
          </mc:Choice>
        </mc:AlternateContent>
        <mc:AlternateContent xmlns:mc="http://schemas.openxmlformats.org/markup-compatibility/2006">
          <mc:Choice Requires="x14">
            <control shapeId="61830" r:id="rId333" name="Button 390">
              <controlPr locked="0" defaultSize="0" autoFill="0" autoLine="0" autoPict="0">
                <anchor moveWithCells="1" sizeWithCells="1">
                  <from>
                    <xdr:col>5116</xdr:col>
                    <xdr:colOff>0</xdr:colOff>
                    <xdr:row>524355</xdr:row>
                    <xdr:rowOff>0</xdr:rowOff>
                  </from>
                  <to>
                    <xdr:col>5116</xdr:col>
                    <xdr:colOff>0</xdr:colOff>
                    <xdr:row>524355</xdr:row>
                    <xdr:rowOff>0</xdr:rowOff>
                  </to>
                </anchor>
              </controlPr>
            </control>
          </mc:Choice>
        </mc:AlternateContent>
        <mc:AlternateContent xmlns:mc="http://schemas.openxmlformats.org/markup-compatibility/2006">
          <mc:Choice Requires="x14">
            <control shapeId="61831" r:id="rId334" name="Button 391">
              <controlPr locked="0" defaultSize="0" autoFill="0" autoLine="0" autoPict="0">
                <anchor moveWithCells="1" sizeWithCells="1">
                  <from>
                    <xdr:col>5116</xdr:col>
                    <xdr:colOff>0</xdr:colOff>
                    <xdr:row>589891</xdr:row>
                    <xdr:rowOff>0</xdr:rowOff>
                  </from>
                  <to>
                    <xdr:col>5116</xdr:col>
                    <xdr:colOff>0</xdr:colOff>
                    <xdr:row>589891</xdr:row>
                    <xdr:rowOff>0</xdr:rowOff>
                  </to>
                </anchor>
              </controlPr>
            </control>
          </mc:Choice>
        </mc:AlternateContent>
        <mc:AlternateContent xmlns:mc="http://schemas.openxmlformats.org/markup-compatibility/2006">
          <mc:Choice Requires="x14">
            <control shapeId="61832" r:id="rId335" name="Button 392">
              <controlPr locked="0" defaultSize="0" autoFill="0" autoLine="0" autoPict="0">
                <anchor moveWithCells="1" sizeWithCells="1">
                  <from>
                    <xdr:col>5116</xdr:col>
                    <xdr:colOff>0</xdr:colOff>
                    <xdr:row>655427</xdr:row>
                    <xdr:rowOff>0</xdr:rowOff>
                  </from>
                  <to>
                    <xdr:col>5116</xdr:col>
                    <xdr:colOff>0</xdr:colOff>
                    <xdr:row>655427</xdr:row>
                    <xdr:rowOff>0</xdr:rowOff>
                  </to>
                </anchor>
              </controlPr>
            </control>
          </mc:Choice>
        </mc:AlternateContent>
        <mc:AlternateContent xmlns:mc="http://schemas.openxmlformats.org/markup-compatibility/2006">
          <mc:Choice Requires="x14">
            <control shapeId="61833" r:id="rId336" name="Button 393">
              <controlPr locked="0" defaultSize="0" autoFill="0" autoLine="0" autoPict="0">
                <anchor moveWithCells="1" sizeWithCells="1">
                  <from>
                    <xdr:col>5116</xdr:col>
                    <xdr:colOff>0</xdr:colOff>
                    <xdr:row>720963</xdr:row>
                    <xdr:rowOff>0</xdr:rowOff>
                  </from>
                  <to>
                    <xdr:col>5116</xdr:col>
                    <xdr:colOff>0</xdr:colOff>
                    <xdr:row>720963</xdr:row>
                    <xdr:rowOff>0</xdr:rowOff>
                  </to>
                </anchor>
              </controlPr>
            </control>
          </mc:Choice>
        </mc:AlternateContent>
        <mc:AlternateContent xmlns:mc="http://schemas.openxmlformats.org/markup-compatibility/2006">
          <mc:Choice Requires="x14">
            <control shapeId="61834" r:id="rId337" name="Button 394">
              <controlPr locked="0" defaultSize="0" autoFill="0" autoLine="0" autoPict="0">
                <anchor moveWithCells="1" sizeWithCells="1">
                  <from>
                    <xdr:col>5116</xdr:col>
                    <xdr:colOff>0</xdr:colOff>
                    <xdr:row>786499</xdr:row>
                    <xdr:rowOff>0</xdr:rowOff>
                  </from>
                  <to>
                    <xdr:col>5116</xdr:col>
                    <xdr:colOff>0</xdr:colOff>
                    <xdr:row>786499</xdr:row>
                    <xdr:rowOff>0</xdr:rowOff>
                  </to>
                </anchor>
              </controlPr>
            </control>
          </mc:Choice>
        </mc:AlternateContent>
        <mc:AlternateContent xmlns:mc="http://schemas.openxmlformats.org/markup-compatibility/2006">
          <mc:Choice Requires="x14">
            <control shapeId="61835" r:id="rId338" name="Button 395">
              <controlPr locked="0" defaultSize="0" autoFill="0" autoLine="0" autoPict="0">
                <anchor moveWithCells="1" sizeWithCells="1">
                  <from>
                    <xdr:col>5116</xdr:col>
                    <xdr:colOff>0</xdr:colOff>
                    <xdr:row>852035</xdr:row>
                    <xdr:rowOff>0</xdr:rowOff>
                  </from>
                  <to>
                    <xdr:col>5116</xdr:col>
                    <xdr:colOff>0</xdr:colOff>
                    <xdr:row>852035</xdr:row>
                    <xdr:rowOff>0</xdr:rowOff>
                  </to>
                </anchor>
              </controlPr>
            </control>
          </mc:Choice>
        </mc:AlternateContent>
        <mc:AlternateContent xmlns:mc="http://schemas.openxmlformats.org/markup-compatibility/2006">
          <mc:Choice Requires="x14">
            <control shapeId="61836" r:id="rId339" name="Button 396">
              <controlPr locked="0" defaultSize="0" autoFill="0" autoLine="0" autoPict="0">
                <anchor moveWithCells="1" sizeWithCells="1">
                  <from>
                    <xdr:col>5116</xdr:col>
                    <xdr:colOff>0</xdr:colOff>
                    <xdr:row>917571</xdr:row>
                    <xdr:rowOff>0</xdr:rowOff>
                  </from>
                  <to>
                    <xdr:col>5116</xdr:col>
                    <xdr:colOff>0</xdr:colOff>
                    <xdr:row>917571</xdr:row>
                    <xdr:rowOff>0</xdr:rowOff>
                  </to>
                </anchor>
              </controlPr>
            </control>
          </mc:Choice>
        </mc:AlternateContent>
        <mc:AlternateContent xmlns:mc="http://schemas.openxmlformats.org/markup-compatibility/2006">
          <mc:Choice Requires="x14">
            <control shapeId="61837" r:id="rId340" name="Button 397">
              <controlPr locked="0" defaultSize="0" autoFill="0" autoLine="0" autoPict="0">
                <anchor moveWithCells="1" sizeWithCells="1">
                  <from>
                    <xdr:col>5116</xdr:col>
                    <xdr:colOff>0</xdr:colOff>
                    <xdr:row>983107</xdr:row>
                    <xdr:rowOff>0</xdr:rowOff>
                  </from>
                  <to>
                    <xdr:col>5116</xdr:col>
                    <xdr:colOff>0</xdr:colOff>
                    <xdr:row>983107</xdr:row>
                    <xdr:rowOff>0</xdr:rowOff>
                  </to>
                </anchor>
              </controlPr>
            </control>
          </mc:Choice>
        </mc:AlternateContent>
        <mc:AlternateContent xmlns:mc="http://schemas.openxmlformats.org/markup-compatibility/2006">
          <mc:Choice Requires="x14">
            <control shapeId="61838" r:id="rId341" name="Button 398">
              <controlPr locked="0" defaultSize="0" autoFill="0" autoLine="0" autoPict="0">
                <anchor moveWithCells="1" sizeWithCells="1">
                  <from>
                    <xdr:col>5372</xdr:col>
                    <xdr:colOff>0</xdr:colOff>
                    <xdr:row>67</xdr:row>
                    <xdr:rowOff>0</xdr:rowOff>
                  </from>
                  <to>
                    <xdr:col>5372</xdr:col>
                    <xdr:colOff>0</xdr:colOff>
                    <xdr:row>67</xdr:row>
                    <xdr:rowOff>0</xdr:rowOff>
                  </to>
                </anchor>
              </controlPr>
            </control>
          </mc:Choice>
        </mc:AlternateContent>
        <mc:AlternateContent xmlns:mc="http://schemas.openxmlformats.org/markup-compatibility/2006">
          <mc:Choice Requires="x14">
            <control shapeId="61839" r:id="rId342" name="Button 399">
              <controlPr locked="0" defaultSize="0" autoFill="0" autoLine="0" autoPict="0">
                <anchor moveWithCells="1" sizeWithCells="1">
                  <from>
                    <xdr:col>5372</xdr:col>
                    <xdr:colOff>0</xdr:colOff>
                    <xdr:row>65603</xdr:row>
                    <xdr:rowOff>0</xdr:rowOff>
                  </from>
                  <to>
                    <xdr:col>5372</xdr:col>
                    <xdr:colOff>0</xdr:colOff>
                    <xdr:row>65603</xdr:row>
                    <xdr:rowOff>0</xdr:rowOff>
                  </to>
                </anchor>
              </controlPr>
            </control>
          </mc:Choice>
        </mc:AlternateContent>
        <mc:AlternateContent xmlns:mc="http://schemas.openxmlformats.org/markup-compatibility/2006">
          <mc:Choice Requires="x14">
            <control shapeId="61840" r:id="rId343" name="Button 400">
              <controlPr locked="0" defaultSize="0" autoFill="0" autoLine="0" autoPict="0">
                <anchor moveWithCells="1" sizeWithCells="1">
                  <from>
                    <xdr:col>5372</xdr:col>
                    <xdr:colOff>0</xdr:colOff>
                    <xdr:row>131139</xdr:row>
                    <xdr:rowOff>0</xdr:rowOff>
                  </from>
                  <to>
                    <xdr:col>5372</xdr:col>
                    <xdr:colOff>0</xdr:colOff>
                    <xdr:row>131139</xdr:row>
                    <xdr:rowOff>0</xdr:rowOff>
                  </to>
                </anchor>
              </controlPr>
            </control>
          </mc:Choice>
        </mc:AlternateContent>
        <mc:AlternateContent xmlns:mc="http://schemas.openxmlformats.org/markup-compatibility/2006">
          <mc:Choice Requires="x14">
            <control shapeId="61841" r:id="rId344" name="Button 401">
              <controlPr locked="0" defaultSize="0" autoFill="0" autoLine="0" autoPict="0">
                <anchor moveWithCells="1" sizeWithCells="1">
                  <from>
                    <xdr:col>5372</xdr:col>
                    <xdr:colOff>0</xdr:colOff>
                    <xdr:row>196675</xdr:row>
                    <xdr:rowOff>0</xdr:rowOff>
                  </from>
                  <to>
                    <xdr:col>5372</xdr:col>
                    <xdr:colOff>0</xdr:colOff>
                    <xdr:row>196675</xdr:row>
                    <xdr:rowOff>0</xdr:rowOff>
                  </to>
                </anchor>
              </controlPr>
            </control>
          </mc:Choice>
        </mc:AlternateContent>
        <mc:AlternateContent xmlns:mc="http://schemas.openxmlformats.org/markup-compatibility/2006">
          <mc:Choice Requires="x14">
            <control shapeId="61842" r:id="rId345" name="Button 402">
              <controlPr locked="0" defaultSize="0" autoFill="0" autoLine="0" autoPict="0">
                <anchor moveWithCells="1" sizeWithCells="1">
                  <from>
                    <xdr:col>5372</xdr:col>
                    <xdr:colOff>0</xdr:colOff>
                    <xdr:row>262211</xdr:row>
                    <xdr:rowOff>0</xdr:rowOff>
                  </from>
                  <to>
                    <xdr:col>5372</xdr:col>
                    <xdr:colOff>0</xdr:colOff>
                    <xdr:row>262211</xdr:row>
                    <xdr:rowOff>0</xdr:rowOff>
                  </to>
                </anchor>
              </controlPr>
            </control>
          </mc:Choice>
        </mc:AlternateContent>
        <mc:AlternateContent xmlns:mc="http://schemas.openxmlformats.org/markup-compatibility/2006">
          <mc:Choice Requires="x14">
            <control shapeId="61843" r:id="rId346" name="Button 403">
              <controlPr locked="0" defaultSize="0" autoFill="0" autoLine="0" autoPict="0">
                <anchor moveWithCells="1" sizeWithCells="1">
                  <from>
                    <xdr:col>5372</xdr:col>
                    <xdr:colOff>0</xdr:colOff>
                    <xdr:row>327747</xdr:row>
                    <xdr:rowOff>0</xdr:rowOff>
                  </from>
                  <to>
                    <xdr:col>5372</xdr:col>
                    <xdr:colOff>0</xdr:colOff>
                    <xdr:row>327747</xdr:row>
                    <xdr:rowOff>0</xdr:rowOff>
                  </to>
                </anchor>
              </controlPr>
            </control>
          </mc:Choice>
        </mc:AlternateContent>
        <mc:AlternateContent xmlns:mc="http://schemas.openxmlformats.org/markup-compatibility/2006">
          <mc:Choice Requires="x14">
            <control shapeId="61844" r:id="rId347" name="Button 404">
              <controlPr locked="0" defaultSize="0" autoFill="0" autoLine="0" autoPict="0">
                <anchor moveWithCells="1" sizeWithCells="1">
                  <from>
                    <xdr:col>5372</xdr:col>
                    <xdr:colOff>0</xdr:colOff>
                    <xdr:row>393283</xdr:row>
                    <xdr:rowOff>0</xdr:rowOff>
                  </from>
                  <to>
                    <xdr:col>5372</xdr:col>
                    <xdr:colOff>0</xdr:colOff>
                    <xdr:row>393283</xdr:row>
                    <xdr:rowOff>0</xdr:rowOff>
                  </to>
                </anchor>
              </controlPr>
            </control>
          </mc:Choice>
        </mc:AlternateContent>
        <mc:AlternateContent xmlns:mc="http://schemas.openxmlformats.org/markup-compatibility/2006">
          <mc:Choice Requires="x14">
            <control shapeId="61845" r:id="rId348" name="Button 405">
              <controlPr locked="0" defaultSize="0" autoFill="0" autoLine="0" autoPict="0">
                <anchor moveWithCells="1" sizeWithCells="1">
                  <from>
                    <xdr:col>5372</xdr:col>
                    <xdr:colOff>0</xdr:colOff>
                    <xdr:row>458819</xdr:row>
                    <xdr:rowOff>0</xdr:rowOff>
                  </from>
                  <to>
                    <xdr:col>5372</xdr:col>
                    <xdr:colOff>0</xdr:colOff>
                    <xdr:row>458819</xdr:row>
                    <xdr:rowOff>0</xdr:rowOff>
                  </to>
                </anchor>
              </controlPr>
            </control>
          </mc:Choice>
        </mc:AlternateContent>
        <mc:AlternateContent xmlns:mc="http://schemas.openxmlformats.org/markup-compatibility/2006">
          <mc:Choice Requires="x14">
            <control shapeId="61846" r:id="rId349" name="Button 406">
              <controlPr locked="0" defaultSize="0" autoFill="0" autoLine="0" autoPict="0">
                <anchor moveWithCells="1" sizeWithCells="1">
                  <from>
                    <xdr:col>5372</xdr:col>
                    <xdr:colOff>0</xdr:colOff>
                    <xdr:row>524355</xdr:row>
                    <xdr:rowOff>0</xdr:rowOff>
                  </from>
                  <to>
                    <xdr:col>5372</xdr:col>
                    <xdr:colOff>0</xdr:colOff>
                    <xdr:row>524355</xdr:row>
                    <xdr:rowOff>0</xdr:rowOff>
                  </to>
                </anchor>
              </controlPr>
            </control>
          </mc:Choice>
        </mc:AlternateContent>
        <mc:AlternateContent xmlns:mc="http://schemas.openxmlformats.org/markup-compatibility/2006">
          <mc:Choice Requires="x14">
            <control shapeId="61847" r:id="rId350" name="Button 407">
              <controlPr locked="0" defaultSize="0" autoFill="0" autoLine="0" autoPict="0">
                <anchor moveWithCells="1" sizeWithCells="1">
                  <from>
                    <xdr:col>5372</xdr:col>
                    <xdr:colOff>0</xdr:colOff>
                    <xdr:row>589891</xdr:row>
                    <xdr:rowOff>0</xdr:rowOff>
                  </from>
                  <to>
                    <xdr:col>5372</xdr:col>
                    <xdr:colOff>0</xdr:colOff>
                    <xdr:row>589891</xdr:row>
                    <xdr:rowOff>0</xdr:rowOff>
                  </to>
                </anchor>
              </controlPr>
            </control>
          </mc:Choice>
        </mc:AlternateContent>
        <mc:AlternateContent xmlns:mc="http://schemas.openxmlformats.org/markup-compatibility/2006">
          <mc:Choice Requires="x14">
            <control shapeId="61848" r:id="rId351" name="Button 408">
              <controlPr locked="0" defaultSize="0" autoFill="0" autoLine="0" autoPict="0">
                <anchor moveWithCells="1" sizeWithCells="1">
                  <from>
                    <xdr:col>5372</xdr:col>
                    <xdr:colOff>0</xdr:colOff>
                    <xdr:row>655427</xdr:row>
                    <xdr:rowOff>0</xdr:rowOff>
                  </from>
                  <to>
                    <xdr:col>5372</xdr:col>
                    <xdr:colOff>0</xdr:colOff>
                    <xdr:row>655427</xdr:row>
                    <xdr:rowOff>0</xdr:rowOff>
                  </to>
                </anchor>
              </controlPr>
            </control>
          </mc:Choice>
        </mc:AlternateContent>
        <mc:AlternateContent xmlns:mc="http://schemas.openxmlformats.org/markup-compatibility/2006">
          <mc:Choice Requires="x14">
            <control shapeId="61849" r:id="rId352" name="Button 409">
              <controlPr locked="0" defaultSize="0" autoFill="0" autoLine="0" autoPict="0">
                <anchor moveWithCells="1" sizeWithCells="1">
                  <from>
                    <xdr:col>5372</xdr:col>
                    <xdr:colOff>0</xdr:colOff>
                    <xdr:row>720963</xdr:row>
                    <xdr:rowOff>0</xdr:rowOff>
                  </from>
                  <to>
                    <xdr:col>5372</xdr:col>
                    <xdr:colOff>0</xdr:colOff>
                    <xdr:row>720963</xdr:row>
                    <xdr:rowOff>0</xdr:rowOff>
                  </to>
                </anchor>
              </controlPr>
            </control>
          </mc:Choice>
        </mc:AlternateContent>
        <mc:AlternateContent xmlns:mc="http://schemas.openxmlformats.org/markup-compatibility/2006">
          <mc:Choice Requires="x14">
            <control shapeId="61850" r:id="rId353" name="Button 410">
              <controlPr locked="0" defaultSize="0" autoFill="0" autoLine="0" autoPict="0">
                <anchor moveWithCells="1" sizeWithCells="1">
                  <from>
                    <xdr:col>5372</xdr:col>
                    <xdr:colOff>0</xdr:colOff>
                    <xdr:row>786499</xdr:row>
                    <xdr:rowOff>0</xdr:rowOff>
                  </from>
                  <to>
                    <xdr:col>5372</xdr:col>
                    <xdr:colOff>0</xdr:colOff>
                    <xdr:row>786499</xdr:row>
                    <xdr:rowOff>0</xdr:rowOff>
                  </to>
                </anchor>
              </controlPr>
            </control>
          </mc:Choice>
        </mc:AlternateContent>
        <mc:AlternateContent xmlns:mc="http://schemas.openxmlformats.org/markup-compatibility/2006">
          <mc:Choice Requires="x14">
            <control shapeId="61851" r:id="rId354" name="Button 411">
              <controlPr locked="0" defaultSize="0" autoFill="0" autoLine="0" autoPict="0">
                <anchor moveWithCells="1" sizeWithCells="1">
                  <from>
                    <xdr:col>5372</xdr:col>
                    <xdr:colOff>0</xdr:colOff>
                    <xdr:row>852035</xdr:row>
                    <xdr:rowOff>0</xdr:rowOff>
                  </from>
                  <to>
                    <xdr:col>5372</xdr:col>
                    <xdr:colOff>0</xdr:colOff>
                    <xdr:row>852035</xdr:row>
                    <xdr:rowOff>0</xdr:rowOff>
                  </to>
                </anchor>
              </controlPr>
            </control>
          </mc:Choice>
        </mc:AlternateContent>
        <mc:AlternateContent xmlns:mc="http://schemas.openxmlformats.org/markup-compatibility/2006">
          <mc:Choice Requires="x14">
            <control shapeId="61852" r:id="rId355" name="Button 412">
              <controlPr locked="0" defaultSize="0" autoFill="0" autoLine="0" autoPict="0">
                <anchor moveWithCells="1" sizeWithCells="1">
                  <from>
                    <xdr:col>5372</xdr:col>
                    <xdr:colOff>0</xdr:colOff>
                    <xdr:row>917571</xdr:row>
                    <xdr:rowOff>0</xdr:rowOff>
                  </from>
                  <to>
                    <xdr:col>5372</xdr:col>
                    <xdr:colOff>0</xdr:colOff>
                    <xdr:row>917571</xdr:row>
                    <xdr:rowOff>0</xdr:rowOff>
                  </to>
                </anchor>
              </controlPr>
            </control>
          </mc:Choice>
        </mc:AlternateContent>
        <mc:AlternateContent xmlns:mc="http://schemas.openxmlformats.org/markup-compatibility/2006">
          <mc:Choice Requires="x14">
            <control shapeId="61853" r:id="rId356" name="Button 413">
              <controlPr locked="0" defaultSize="0" autoFill="0" autoLine="0" autoPict="0">
                <anchor moveWithCells="1" sizeWithCells="1">
                  <from>
                    <xdr:col>5372</xdr:col>
                    <xdr:colOff>0</xdr:colOff>
                    <xdr:row>983107</xdr:row>
                    <xdr:rowOff>0</xdr:rowOff>
                  </from>
                  <to>
                    <xdr:col>5372</xdr:col>
                    <xdr:colOff>0</xdr:colOff>
                    <xdr:row>983107</xdr:row>
                    <xdr:rowOff>0</xdr:rowOff>
                  </to>
                </anchor>
              </controlPr>
            </control>
          </mc:Choice>
        </mc:AlternateContent>
        <mc:AlternateContent xmlns:mc="http://schemas.openxmlformats.org/markup-compatibility/2006">
          <mc:Choice Requires="x14">
            <control shapeId="61854" r:id="rId357" name="Button 414">
              <controlPr locked="0" defaultSize="0" autoFill="0" autoLine="0" autoPict="0">
                <anchor moveWithCells="1" sizeWithCells="1">
                  <from>
                    <xdr:col>5628</xdr:col>
                    <xdr:colOff>0</xdr:colOff>
                    <xdr:row>67</xdr:row>
                    <xdr:rowOff>0</xdr:rowOff>
                  </from>
                  <to>
                    <xdr:col>5628</xdr:col>
                    <xdr:colOff>0</xdr:colOff>
                    <xdr:row>67</xdr:row>
                    <xdr:rowOff>0</xdr:rowOff>
                  </to>
                </anchor>
              </controlPr>
            </control>
          </mc:Choice>
        </mc:AlternateContent>
        <mc:AlternateContent xmlns:mc="http://schemas.openxmlformats.org/markup-compatibility/2006">
          <mc:Choice Requires="x14">
            <control shapeId="61855" r:id="rId358" name="Button 415">
              <controlPr locked="0" defaultSize="0" autoFill="0" autoLine="0" autoPict="0">
                <anchor moveWithCells="1" sizeWithCells="1">
                  <from>
                    <xdr:col>5628</xdr:col>
                    <xdr:colOff>0</xdr:colOff>
                    <xdr:row>65603</xdr:row>
                    <xdr:rowOff>0</xdr:rowOff>
                  </from>
                  <to>
                    <xdr:col>5628</xdr:col>
                    <xdr:colOff>0</xdr:colOff>
                    <xdr:row>65603</xdr:row>
                    <xdr:rowOff>0</xdr:rowOff>
                  </to>
                </anchor>
              </controlPr>
            </control>
          </mc:Choice>
        </mc:AlternateContent>
        <mc:AlternateContent xmlns:mc="http://schemas.openxmlformats.org/markup-compatibility/2006">
          <mc:Choice Requires="x14">
            <control shapeId="61856" r:id="rId359" name="Button 416">
              <controlPr locked="0" defaultSize="0" autoFill="0" autoLine="0" autoPict="0">
                <anchor moveWithCells="1" sizeWithCells="1">
                  <from>
                    <xdr:col>5628</xdr:col>
                    <xdr:colOff>0</xdr:colOff>
                    <xdr:row>131139</xdr:row>
                    <xdr:rowOff>0</xdr:rowOff>
                  </from>
                  <to>
                    <xdr:col>5628</xdr:col>
                    <xdr:colOff>0</xdr:colOff>
                    <xdr:row>131139</xdr:row>
                    <xdr:rowOff>0</xdr:rowOff>
                  </to>
                </anchor>
              </controlPr>
            </control>
          </mc:Choice>
        </mc:AlternateContent>
        <mc:AlternateContent xmlns:mc="http://schemas.openxmlformats.org/markup-compatibility/2006">
          <mc:Choice Requires="x14">
            <control shapeId="61857" r:id="rId360" name="Button 417">
              <controlPr locked="0" defaultSize="0" autoFill="0" autoLine="0" autoPict="0">
                <anchor moveWithCells="1" sizeWithCells="1">
                  <from>
                    <xdr:col>5628</xdr:col>
                    <xdr:colOff>0</xdr:colOff>
                    <xdr:row>196675</xdr:row>
                    <xdr:rowOff>0</xdr:rowOff>
                  </from>
                  <to>
                    <xdr:col>5628</xdr:col>
                    <xdr:colOff>0</xdr:colOff>
                    <xdr:row>196675</xdr:row>
                    <xdr:rowOff>0</xdr:rowOff>
                  </to>
                </anchor>
              </controlPr>
            </control>
          </mc:Choice>
        </mc:AlternateContent>
        <mc:AlternateContent xmlns:mc="http://schemas.openxmlformats.org/markup-compatibility/2006">
          <mc:Choice Requires="x14">
            <control shapeId="61858" r:id="rId361" name="Button 418">
              <controlPr locked="0" defaultSize="0" autoFill="0" autoLine="0" autoPict="0">
                <anchor moveWithCells="1" sizeWithCells="1">
                  <from>
                    <xdr:col>5628</xdr:col>
                    <xdr:colOff>0</xdr:colOff>
                    <xdr:row>262211</xdr:row>
                    <xdr:rowOff>0</xdr:rowOff>
                  </from>
                  <to>
                    <xdr:col>5628</xdr:col>
                    <xdr:colOff>0</xdr:colOff>
                    <xdr:row>262211</xdr:row>
                    <xdr:rowOff>0</xdr:rowOff>
                  </to>
                </anchor>
              </controlPr>
            </control>
          </mc:Choice>
        </mc:AlternateContent>
        <mc:AlternateContent xmlns:mc="http://schemas.openxmlformats.org/markup-compatibility/2006">
          <mc:Choice Requires="x14">
            <control shapeId="61859" r:id="rId362" name="Button 419">
              <controlPr locked="0" defaultSize="0" autoFill="0" autoLine="0" autoPict="0">
                <anchor moveWithCells="1" sizeWithCells="1">
                  <from>
                    <xdr:col>5628</xdr:col>
                    <xdr:colOff>0</xdr:colOff>
                    <xdr:row>327747</xdr:row>
                    <xdr:rowOff>0</xdr:rowOff>
                  </from>
                  <to>
                    <xdr:col>5628</xdr:col>
                    <xdr:colOff>0</xdr:colOff>
                    <xdr:row>327747</xdr:row>
                    <xdr:rowOff>0</xdr:rowOff>
                  </to>
                </anchor>
              </controlPr>
            </control>
          </mc:Choice>
        </mc:AlternateContent>
        <mc:AlternateContent xmlns:mc="http://schemas.openxmlformats.org/markup-compatibility/2006">
          <mc:Choice Requires="x14">
            <control shapeId="61860" r:id="rId363" name="Button 420">
              <controlPr locked="0" defaultSize="0" autoFill="0" autoLine="0" autoPict="0">
                <anchor moveWithCells="1" sizeWithCells="1">
                  <from>
                    <xdr:col>5628</xdr:col>
                    <xdr:colOff>0</xdr:colOff>
                    <xdr:row>393283</xdr:row>
                    <xdr:rowOff>0</xdr:rowOff>
                  </from>
                  <to>
                    <xdr:col>5628</xdr:col>
                    <xdr:colOff>0</xdr:colOff>
                    <xdr:row>393283</xdr:row>
                    <xdr:rowOff>0</xdr:rowOff>
                  </to>
                </anchor>
              </controlPr>
            </control>
          </mc:Choice>
        </mc:AlternateContent>
        <mc:AlternateContent xmlns:mc="http://schemas.openxmlformats.org/markup-compatibility/2006">
          <mc:Choice Requires="x14">
            <control shapeId="61861" r:id="rId364" name="Button 421">
              <controlPr locked="0" defaultSize="0" autoFill="0" autoLine="0" autoPict="0">
                <anchor moveWithCells="1" sizeWithCells="1">
                  <from>
                    <xdr:col>5628</xdr:col>
                    <xdr:colOff>0</xdr:colOff>
                    <xdr:row>458819</xdr:row>
                    <xdr:rowOff>0</xdr:rowOff>
                  </from>
                  <to>
                    <xdr:col>5628</xdr:col>
                    <xdr:colOff>0</xdr:colOff>
                    <xdr:row>458819</xdr:row>
                    <xdr:rowOff>0</xdr:rowOff>
                  </to>
                </anchor>
              </controlPr>
            </control>
          </mc:Choice>
        </mc:AlternateContent>
        <mc:AlternateContent xmlns:mc="http://schemas.openxmlformats.org/markup-compatibility/2006">
          <mc:Choice Requires="x14">
            <control shapeId="61862" r:id="rId365" name="Button 422">
              <controlPr locked="0" defaultSize="0" autoFill="0" autoLine="0" autoPict="0">
                <anchor moveWithCells="1" sizeWithCells="1">
                  <from>
                    <xdr:col>5628</xdr:col>
                    <xdr:colOff>0</xdr:colOff>
                    <xdr:row>524355</xdr:row>
                    <xdr:rowOff>0</xdr:rowOff>
                  </from>
                  <to>
                    <xdr:col>5628</xdr:col>
                    <xdr:colOff>0</xdr:colOff>
                    <xdr:row>524355</xdr:row>
                    <xdr:rowOff>0</xdr:rowOff>
                  </to>
                </anchor>
              </controlPr>
            </control>
          </mc:Choice>
        </mc:AlternateContent>
        <mc:AlternateContent xmlns:mc="http://schemas.openxmlformats.org/markup-compatibility/2006">
          <mc:Choice Requires="x14">
            <control shapeId="61863" r:id="rId366" name="Button 423">
              <controlPr locked="0" defaultSize="0" autoFill="0" autoLine="0" autoPict="0">
                <anchor moveWithCells="1" sizeWithCells="1">
                  <from>
                    <xdr:col>5628</xdr:col>
                    <xdr:colOff>0</xdr:colOff>
                    <xdr:row>589891</xdr:row>
                    <xdr:rowOff>0</xdr:rowOff>
                  </from>
                  <to>
                    <xdr:col>5628</xdr:col>
                    <xdr:colOff>0</xdr:colOff>
                    <xdr:row>589891</xdr:row>
                    <xdr:rowOff>0</xdr:rowOff>
                  </to>
                </anchor>
              </controlPr>
            </control>
          </mc:Choice>
        </mc:AlternateContent>
        <mc:AlternateContent xmlns:mc="http://schemas.openxmlformats.org/markup-compatibility/2006">
          <mc:Choice Requires="x14">
            <control shapeId="61864" r:id="rId367" name="Button 424">
              <controlPr locked="0" defaultSize="0" autoFill="0" autoLine="0" autoPict="0">
                <anchor moveWithCells="1" sizeWithCells="1">
                  <from>
                    <xdr:col>5628</xdr:col>
                    <xdr:colOff>0</xdr:colOff>
                    <xdr:row>655427</xdr:row>
                    <xdr:rowOff>0</xdr:rowOff>
                  </from>
                  <to>
                    <xdr:col>5628</xdr:col>
                    <xdr:colOff>0</xdr:colOff>
                    <xdr:row>655427</xdr:row>
                    <xdr:rowOff>0</xdr:rowOff>
                  </to>
                </anchor>
              </controlPr>
            </control>
          </mc:Choice>
        </mc:AlternateContent>
        <mc:AlternateContent xmlns:mc="http://schemas.openxmlformats.org/markup-compatibility/2006">
          <mc:Choice Requires="x14">
            <control shapeId="61865" r:id="rId368" name="Button 425">
              <controlPr locked="0" defaultSize="0" autoFill="0" autoLine="0" autoPict="0">
                <anchor moveWithCells="1" sizeWithCells="1">
                  <from>
                    <xdr:col>5628</xdr:col>
                    <xdr:colOff>0</xdr:colOff>
                    <xdr:row>720963</xdr:row>
                    <xdr:rowOff>0</xdr:rowOff>
                  </from>
                  <to>
                    <xdr:col>5628</xdr:col>
                    <xdr:colOff>0</xdr:colOff>
                    <xdr:row>720963</xdr:row>
                    <xdr:rowOff>0</xdr:rowOff>
                  </to>
                </anchor>
              </controlPr>
            </control>
          </mc:Choice>
        </mc:AlternateContent>
        <mc:AlternateContent xmlns:mc="http://schemas.openxmlformats.org/markup-compatibility/2006">
          <mc:Choice Requires="x14">
            <control shapeId="61866" r:id="rId369" name="Button 426">
              <controlPr locked="0" defaultSize="0" autoFill="0" autoLine="0" autoPict="0">
                <anchor moveWithCells="1" sizeWithCells="1">
                  <from>
                    <xdr:col>5628</xdr:col>
                    <xdr:colOff>0</xdr:colOff>
                    <xdr:row>786499</xdr:row>
                    <xdr:rowOff>0</xdr:rowOff>
                  </from>
                  <to>
                    <xdr:col>5628</xdr:col>
                    <xdr:colOff>0</xdr:colOff>
                    <xdr:row>786499</xdr:row>
                    <xdr:rowOff>0</xdr:rowOff>
                  </to>
                </anchor>
              </controlPr>
            </control>
          </mc:Choice>
        </mc:AlternateContent>
        <mc:AlternateContent xmlns:mc="http://schemas.openxmlformats.org/markup-compatibility/2006">
          <mc:Choice Requires="x14">
            <control shapeId="61867" r:id="rId370" name="Button 427">
              <controlPr locked="0" defaultSize="0" autoFill="0" autoLine="0" autoPict="0">
                <anchor moveWithCells="1" sizeWithCells="1">
                  <from>
                    <xdr:col>5628</xdr:col>
                    <xdr:colOff>0</xdr:colOff>
                    <xdr:row>852035</xdr:row>
                    <xdr:rowOff>0</xdr:rowOff>
                  </from>
                  <to>
                    <xdr:col>5628</xdr:col>
                    <xdr:colOff>0</xdr:colOff>
                    <xdr:row>852035</xdr:row>
                    <xdr:rowOff>0</xdr:rowOff>
                  </to>
                </anchor>
              </controlPr>
            </control>
          </mc:Choice>
        </mc:AlternateContent>
        <mc:AlternateContent xmlns:mc="http://schemas.openxmlformats.org/markup-compatibility/2006">
          <mc:Choice Requires="x14">
            <control shapeId="61868" r:id="rId371" name="Button 428">
              <controlPr locked="0" defaultSize="0" autoFill="0" autoLine="0" autoPict="0">
                <anchor moveWithCells="1" sizeWithCells="1">
                  <from>
                    <xdr:col>5628</xdr:col>
                    <xdr:colOff>0</xdr:colOff>
                    <xdr:row>917571</xdr:row>
                    <xdr:rowOff>0</xdr:rowOff>
                  </from>
                  <to>
                    <xdr:col>5628</xdr:col>
                    <xdr:colOff>0</xdr:colOff>
                    <xdr:row>917571</xdr:row>
                    <xdr:rowOff>0</xdr:rowOff>
                  </to>
                </anchor>
              </controlPr>
            </control>
          </mc:Choice>
        </mc:AlternateContent>
        <mc:AlternateContent xmlns:mc="http://schemas.openxmlformats.org/markup-compatibility/2006">
          <mc:Choice Requires="x14">
            <control shapeId="61869" r:id="rId372" name="Button 429">
              <controlPr locked="0" defaultSize="0" autoFill="0" autoLine="0" autoPict="0">
                <anchor moveWithCells="1" sizeWithCells="1">
                  <from>
                    <xdr:col>5628</xdr:col>
                    <xdr:colOff>0</xdr:colOff>
                    <xdr:row>983107</xdr:row>
                    <xdr:rowOff>0</xdr:rowOff>
                  </from>
                  <to>
                    <xdr:col>5628</xdr:col>
                    <xdr:colOff>0</xdr:colOff>
                    <xdr:row>983107</xdr:row>
                    <xdr:rowOff>0</xdr:rowOff>
                  </to>
                </anchor>
              </controlPr>
            </control>
          </mc:Choice>
        </mc:AlternateContent>
        <mc:AlternateContent xmlns:mc="http://schemas.openxmlformats.org/markup-compatibility/2006">
          <mc:Choice Requires="x14">
            <control shapeId="61870" r:id="rId373" name="Button 430">
              <controlPr locked="0" defaultSize="0" autoFill="0" autoLine="0" autoPict="0">
                <anchor moveWithCells="1" sizeWithCells="1">
                  <from>
                    <xdr:col>5884</xdr:col>
                    <xdr:colOff>0</xdr:colOff>
                    <xdr:row>67</xdr:row>
                    <xdr:rowOff>0</xdr:rowOff>
                  </from>
                  <to>
                    <xdr:col>5884</xdr:col>
                    <xdr:colOff>0</xdr:colOff>
                    <xdr:row>67</xdr:row>
                    <xdr:rowOff>0</xdr:rowOff>
                  </to>
                </anchor>
              </controlPr>
            </control>
          </mc:Choice>
        </mc:AlternateContent>
        <mc:AlternateContent xmlns:mc="http://schemas.openxmlformats.org/markup-compatibility/2006">
          <mc:Choice Requires="x14">
            <control shapeId="61871" r:id="rId374" name="Button 431">
              <controlPr locked="0" defaultSize="0" autoFill="0" autoLine="0" autoPict="0">
                <anchor moveWithCells="1" sizeWithCells="1">
                  <from>
                    <xdr:col>5884</xdr:col>
                    <xdr:colOff>0</xdr:colOff>
                    <xdr:row>65603</xdr:row>
                    <xdr:rowOff>0</xdr:rowOff>
                  </from>
                  <to>
                    <xdr:col>5884</xdr:col>
                    <xdr:colOff>0</xdr:colOff>
                    <xdr:row>65603</xdr:row>
                    <xdr:rowOff>0</xdr:rowOff>
                  </to>
                </anchor>
              </controlPr>
            </control>
          </mc:Choice>
        </mc:AlternateContent>
        <mc:AlternateContent xmlns:mc="http://schemas.openxmlformats.org/markup-compatibility/2006">
          <mc:Choice Requires="x14">
            <control shapeId="61872" r:id="rId375" name="Button 432">
              <controlPr locked="0" defaultSize="0" autoFill="0" autoLine="0" autoPict="0">
                <anchor moveWithCells="1" sizeWithCells="1">
                  <from>
                    <xdr:col>5884</xdr:col>
                    <xdr:colOff>0</xdr:colOff>
                    <xdr:row>131139</xdr:row>
                    <xdr:rowOff>0</xdr:rowOff>
                  </from>
                  <to>
                    <xdr:col>5884</xdr:col>
                    <xdr:colOff>0</xdr:colOff>
                    <xdr:row>131139</xdr:row>
                    <xdr:rowOff>0</xdr:rowOff>
                  </to>
                </anchor>
              </controlPr>
            </control>
          </mc:Choice>
        </mc:AlternateContent>
        <mc:AlternateContent xmlns:mc="http://schemas.openxmlformats.org/markup-compatibility/2006">
          <mc:Choice Requires="x14">
            <control shapeId="61873" r:id="rId376" name="Button 433">
              <controlPr locked="0" defaultSize="0" autoFill="0" autoLine="0" autoPict="0">
                <anchor moveWithCells="1" sizeWithCells="1">
                  <from>
                    <xdr:col>5884</xdr:col>
                    <xdr:colOff>0</xdr:colOff>
                    <xdr:row>196675</xdr:row>
                    <xdr:rowOff>0</xdr:rowOff>
                  </from>
                  <to>
                    <xdr:col>5884</xdr:col>
                    <xdr:colOff>0</xdr:colOff>
                    <xdr:row>196675</xdr:row>
                    <xdr:rowOff>0</xdr:rowOff>
                  </to>
                </anchor>
              </controlPr>
            </control>
          </mc:Choice>
        </mc:AlternateContent>
        <mc:AlternateContent xmlns:mc="http://schemas.openxmlformats.org/markup-compatibility/2006">
          <mc:Choice Requires="x14">
            <control shapeId="61874" r:id="rId377" name="Button 434">
              <controlPr locked="0" defaultSize="0" autoFill="0" autoLine="0" autoPict="0">
                <anchor moveWithCells="1" sizeWithCells="1">
                  <from>
                    <xdr:col>5884</xdr:col>
                    <xdr:colOff>0</xdr:colOff>
                    <xdr:row>262211</xdr:row>
                    <xdr:rowOff>0</xdr:rowOff>
                  </from>
                  <to>
                    <xdr:col>5884</xdr:col>
                    <xdr:colOff>0</xdr:colOff>
                    <xdr:row>262211</xdr:row>
                    <xdr:rowOff>0</xdr:rowOff>
                  </to>
                </anchor>
              </controlPr>
            </control>
          </mc:Choice>
        </mc:AlternateContent>
        <mc:AlternateContent xmlns:mc="http://schemas.openxmlformats.org/markup-compatibility/2006">
          <mc:Choice Requires="x14">
            <control shapeId="61875" r:id="rId378" name="Button 435">
              <controlPr locked="0" defaultSize="0" autoFill="0" autoLine="0" autoPict="0">
                <anchor moveWithCells="1" sizeWithCells="1">
                  <from>
                    <xdr:col>5884</xdr:col>
                    <xdr:colOff>0</xdr:colOff>
                    <xdr:row>327747</xdr:row>
                    <xdr:rowOff>0</xdr:rowOff>
                  </from>
                  <to>
                    <xdr:col>5884</xdr:col>
                    <xdr:colOff>0</xdr:colOff>
                    <xdr:row>327747</xdr:row>
                    <xdr:rowOff>0</xdr:rowOff>
                  </to>
                </anchor>
              </controlPr>
            </control>
          </mc:Choice>
        </mc:AlternateContent>
        <mc:AlternateContent xmlns:mc="http://schemas.openxmlformats.org/markup-compatibility/2006">
          <mc:Choice Requires="x14">
            <control shapeId="61876" r:id="rId379" name="Button 436">
              <controlPr locked="0" defaultSize="0" autoFill="0" autoLine="0" autoPict="0">
                <anchor moveWithCells="1" sizeWithCells="1">
                  <from>
                    <xdr:col>5884</xdr:col>
                    <xdr:colOff>0</xdr:colOff>
                    <xdr:row>393283</xdr:row>
                    <xdr:rowOff>0</xdr:rowOff>
                  </from>
                  <to>
                    <xdr:col>5884</xdr:col>
                    <xdr:colOff>0</xdr:colOff>
                    <xdr:row>393283</xdr:row>
                    <xdr:rowOff>0</xdr:rowOff>
                  </to>
                </anchor>
              </controlPr>
            </control>
          </mc:Choice>
        </mc:AlternateContent>
        <mc:AlternateContent xmlns:mc="http://schemas.openxmlformats.org/markup-compatibility/2006">
          <mc:Choice Requires="x14">
            <control shapeId="61877" r:id="rId380" name="Button 437">
              <controlPr locked="0" defaultSize="0" autoFill="0" autoLine="0" autoPict="0">
                <anchor moveWithCells="1" sizeWithCells="1">
                  <from>
                    <xdr:col>5884</xdr:col>
                    <xdr:colOff>0</xdr:colOff>
                    <xdr:row>458819</xdr:row>
                    <xdr:rowOff>0</xdr:rowOff>
                  </from>
                  <to>
                    <xdr:col>5884</xdr:col>
                    <xdr:colOff>0</xdr:colOff>
                    <xdr:row>458819</xdr:row>
                    <xdr:rowOff>0</xdr:rowOff>
                  </to>
                </anchor>
              </controlPr>
            </control>
          </mc:Choice>
        </mc:AlternateContent>
        <mc:AlternateContent xmlns:mc="http://schemas.openxmlformats.org/markup-compatibility/2006">
          <mc:Choice Requires="x14">
            <control shapeId="61878" r:id="rId381" name="Button 438">
              <controlPr locked="0" defaultSize="0" autoFill="0" autoLine="0" autoPict="0">
                <anchor moveWithCells="1" sizeWithCells="1">
                  <from>
                    <xdr:col>5884</xdr:col>
                    <xdr:colOff>0</xdr:colOff>
                    <xdr:row>524355</xdr:row>
                    <xdr:rowOff>0</xdr:rowOff>
                  </from>
                  <to>
                    <xdr:col>5884</xdr:col>
                    <xdr:colOff>0</xdr:colOff>
                    <xdr:row>524355</xdr:row>
                    <xdr:rowOff>0</xdr:rowOff>
                  </to>
                </anchor>
              </controlPr>
            </control>
          </mc:Choice>
        </mc:AlternateContent>
        <mc:AlternateContent xmlns:mc="http://schemas.openxmlformats.org/markup-compatibility/2006">
          <mc:Choice Requires="x14">
            <control shapeId="61879" r:id="rId382" name="Button 439">
              <controlPr locked="0" defaultSize="0" autoFill="0" autoLine="0" autoPict="0">
                <anchor moveWithCells="1" sizeWithCells="1">
                  <from>
                    <xdr:col>5884</xdr:col>
                    <xdr:colOff>0</xdr:colOff>
                    <xdr:row>589891</xdr:row>
                    <xdr:rowOff>0</xdr:rowOff>
                  </from>
                  <to>
                    <xdr:col>5884</xdr:col>
                    <xdr:colOff>0</xdr:colOff>
                    <xdr:row>589891</xdr:row>
                    <xdr:rowOff>0</xdr:rowOff>
                  </to>
                </anchor>
              </controlPr>
            </control>
          </mc:Choice>
        </mc:AlternateContent>
        <mc:AlternateContent xmlns:mc="http://schemas.openxmlformats.org/markup-compatibility/2006">
          <mc:Choice Requires="x14">
            <control shapeId="61880" r:id="rId383" name="Button 440">
              <controlPr locked="0" defaultSize="0" autoFill="0" autoLine="0" autoPict="0">
                <anchor moveWithCells="1" sizeWithCells="1">
                  <from>
                    <xdr:col>5884</xdr:col>
                    <xdr:colOff>0</xdr:colOff>
                    <xdr:row>655427</xdr:row>
                    <xdr:rowOff>0</xdr:rowOff>
                  </from>
                  <to>
                    <xdr:col>5884</xdr:col>
                    <xdr:colOff>0</xdr:colOff>
                    <xdr:row>655427</xdr:row>
                    <xdr:rowOff>0</xdr:rowOff>
                  </to>
                </anchor>
              </controlPr>
            </control>
          </mc:Choice>
        </mc:AlternateContent>
        <mc:AlternateContent xmlns:mc="http://schemas.openxmlformats.org/markup-compatibility/2006">
          <mc:Choice Requires="x14">
            <control shapeId="61881" r:id="rId384" name="Button 441">
              <controlPr locked="0" defaultSize="0" autoFill="0" autoLine="0" autoPict="0">
                <anchor moveWithCells="1" sizeWithCells="1">
                  <from>
                    <xdr:col>5884</xdr:col>
                    <xdr:colOff>0</xdr:colOff>
                    <xdr:row>720963</xdr:row>
                    <xdr:rowOff>0</xdr:rowOff>
                  </from>
                  <to>
                    <xdr:col>5884</xdr:col>
                    <xdr:colOff>0</xdr:colOff>
                    <xdr:row>720963</xdr:row>
                    <xdr:rowOff>0</xdr:rowOff>
                  </to>
                </anchor>
              </controlPr>
            </control>
          </mc:Choice>
        </mc:AlternateContent>
        <mc:AlternateContent xmlns:mc="http://schemas.openxmlformats.org/markup-compatibility/2006">
          <mc:Choice Requires="x14">
            <control shapeId="61882" r:id="rId385" name="Button 442">
              <controlPr locked="0" defaultSize="0" autoFill="0" autoLine="0" autoPict="0">
                <anchor moveWithCells="1" sizeWithCells="1">
                  <from>
                    <xdr:col>5884</xdr:col>
                    <xdr:colOff>0</xdr:colOff>
                    <xdr:row>786499</xdr:row>
                    <xdr:rowOff>0</xdr:rowOff>
                  </from>
                  <to>
                    <xdr:col>5884</xdr:col>
                    <xdr:colOff>0</xdr:colOff>
                    <xdr:row>786499</xdr:row>
                    <xdr:rowOff>0</xdr:rowOff>
                  </to>
                </anchor>
              </controlPr>
            </control>
          </mc:Choice>
        </mc:AlternateContent>
        <mc:AlternateContent xmlns:mc="http://schemas.openxmlformats.org/markup-compatibility/2006">
          <mc:Choice Requires="x14">
            <control shapeId="61883" r:id="rId386" name="Button 443">
              <controlPr locked="0" defaultSize="0" autoFill="0" autoLine="0" autoPict="0">
                <anchor moveWithCells="1" sizeWithCells="1">
                  <from>
                    <xdr:col>5884</xdr:col>
                    <xdr:colOff>0</xdr:colOff>
                    <xdr:row>852035</xdr:row>
                    <xdr:rowOff>0</xdr:rowOff>
                  </from>
                  <to>
                    <xdr:col>5884</xdr:col>
                    <xdr:colOff>0</xdr:colOff>
                    <xdr:row>852035</xdr:row>
                    <xdr:rowOff>0</xdr:rowOff>
                  </to>
                </anchor>
              </controlPr>
            </control>
          </mc:Choice>
        </mc:AlternateContent>
        <mc:AlternateContent xmlns:mc="http://schemas.openxmlformats.org/markup-compatibility/2006">
          <mc:Choice Requires="x14">
            <control shapeId="61884" r:id="rId387" name="Button 444">
              <controlPr locked="0" defaultSize="0" autoFill="0" autoLine="0" autoPict="0">
                <anchor moveWithCells="1" sizeWithCells="1">
                  <from>
                    <xdr:col>5884</xdr:col>
                    <xdr:colOff>0</xdr:colOff>
                    <xdr:row>917571</xdr:row>
                    <xdr:rowOff>0</xdr:rowOff>
                  </from>
                  <to>
                    <xdr:col>5884</xdr:col>
                    <xdr:colOff>0</xdr:colOff>
                    <xdr:row>917571</xdr:row>
                    <xdr:rowOff>0</xdr:rowOff>
                  </to>
                </anchor>
              </controlPr>
            </control>
          </mc:Choice>
        </mc:AlternateContent>
        <mc:AlternateContent xmlns:mc="http://schemas.openxmlformats.org/markup-compatibility/2006">
          <mc:Choice Requires="x14">
            <control shapeId="61885" r:id="rId388" name="Button 445">
              <controlPr locked="0" defaultSize="0" autoFill="0" autoLine="0" autoPict="0">
                <anchor moveWithCells="1" sizeWithCells="1">
                  <from>
                    <xdr:col>5884</xdr:col>
                    <xdr:colOff>0</xdr:colOff>
                    <xdr:row>983107</xdr:row>
                    <xdr:rowOff>0</xdr:rowOff>
                  </from>
                  <to>
                    <xdr:col>5884</xdr:col>
                    <xdr:colOff>0</xdr:colOff>
                    <xdr:row>983107</xdr:row>
                    <xdr:rowOff>0</xdr:rowOff>
                  </to>
                </anchor>
              </controlPr>
            </control>
          </mc:Choice>
        </mc:AlternateContent>
        <mc:AlternateContent xmlns:mc="http://schemas.openxmlformats.org/markup-compatibility/2006">
          <mc:Choice Requires="x14">
            <control shapeId="61886" r:id="rId389" name="Button 446">
              <controlPr locked="0" defaultSize="0" autoFill="0" autoLine="0" autoPict="0">
                <anchor moveWithCells="1" sizeWithCells="1">
                  <from>
                    <xdr:col>6140</xdr:col>
                    <xdr:colOff>0</xdr:colOff>
                    <xdr:row>67</xdr:row>
                    <xdr:rowOff>0</xdr:rowOff>
                  </from>
                  <to>
                    <xdr:col>6140</xdr:col>
                    <xdr:colOff>0</xdr:colOff>
                    <xdr:row>67</xdr:row>
                    <xdr:rowOff>0</xdr:rowOff>
                  </to>
                </anchor>
              </controlPr>
            </control>
          </mc:Choice>
        </mc:AlternateContent>
        <mc:AlternateContent xmlns:mc="http://schemas.openxmlformats.org/markup-compatibility/2006">
          <mc:Choice Requires="x14">
            <control shapeId="61887" r:id="rId390" name="Button 447">
              <controlPr locked="0" defaultSize="0" autoFill="0" autoLine="0" autoPict="0">
                <anchor moveWithCells="1" sizeWithCells="1">
                  <from>
                    <xdr:col>6140</xdr:col>
                    <xdr:colOff>0</xdr:colOff>
                    <xdr:row>65603</xdr:row>
                    <xdr:rowOff>0</xdr:rowOff>
                  </from>
                  <to>
                    <xdr:col>6140</xdr:col>
                    <xdr:colOff>0</xdr:colOff>
                    <xdr:row>65603</xdr:row>
                    <xdr:rowOff>0</xdr:rowOff>
                  </to>
                </anchor>
              </controlPr>
            </control>
          </mc:Choice>
        </mc:AlternateContent>
        <mc:AlternateContent xmlns:mc="http://schemas.openxmlformats.org/markup-compatibility/2006">
          <mc:Choice Requires="x14">
            <control shapeId="61888" r:id="rId391" name="Button 448">
              <controlPr locked="0" defaultSize="0" autoFill="0" autoLine="0" autoPict="0">
                <anchor moveWithCells="1" sizeWithCells="1">
                  <from>
                    <xdr:col>6140</xdr:col>
                    <xdr:colOff>0</xdr:colOff>
                    <xdr:row>131139</xdr:row>
                    <xdr:rowOff>0</xdr:rowOff>
                  </from>
                  <to>
                    <xdr:col>6140</xdr:col>
                    <xdr:colOff>0</xdr:colOff>
                    <xdr:row>131139</xdr:row>
                    <xdr:rowOff>0</xdr:rowOff>
                  </to>
                </anchor>
              </controlPr>
            </control>
          </mc:Choice>
        </mc:AlternateContent>
        <mc:AlternateContent xmlns:mc="http://schemas.openxmlformats.org/markup-compatibility/2006">
          <mc:Choice Requires="x14">
            <control shapeId="61889" r:id="rId392" name="Button 449">
              <controlPr locked="0" defaultSize="0" autoFill="0" autoLine="0" autoPict="0">
                <anchor moveWithCells="1" sizeWithCells="1">
                  <from>
                    <xdr:col>6140</xdr:col>
                    <xdr:colOff>0</xdr:colOff>
                    <xdr:row>196675</xdr:row>
                    <xdr:rowOff>0</xdr:rowOff>
                  </from>
                  <to>
                    <xdr:col>6140</xdr:col>
                    <xdr:colOff>0</xdr:colOff>
                    <xdr:row>196675</xdr:row>
                    <xdr:rowOff>0</xdr:rowOff>
                  </to>
                </anchor>
              </controlPr>
            </control>
          </mc:Choice>
        </mc:AlternateContent>
        <mc:AlternateContent xmlns:mc="http://schemas.openxmlformats.org/markup-compatibility/2006">
          <mc:Choice Requires="x14">
            <control shapeId="61890" r:id="rId393" name="Button 450">
              <controlPr locked="0" defaultSize="0" autoFill="0" autoLine="0" autoPict="0">
                <anchor moveWithCells="1" sizeWithCells="1">
                  <from>
                    <xdr:col>6140</xdr:col>
                    <xdr:colOff>0</xdr:colOff>
                    <xdr:row>262211</xdr:row>
                    <xdr:rowOff>0</xdr:rowOff>
                  </from>
                  <to>
                    <xdr:col>6140</xdr:col>
                    <xdr:colOff>0</xdr:colOff>
                    <xdr:row>262211</xdr:row>
                    <xdr:rowOff>0</xdr:rowOff>
                  </to>
                </anchor>
              </controlPr>
            </control>
          </mc:Choice>
        </mc:AlternateContent>
        <mc:AlternateContent xmlns:mc="http://schemas.openxmlformats.org/markup-compatibility/2006">
          <mc:Choice Requires="x14">
            <control shapeId="61891" r:id="rId394" name="Button 451">
              <controlPr locked="0" defaultSize="0" autoFill="0" autoLine="0" autoPict="0">
                <anchor moveWithCells="1" sizeWithCells="1">
                  <from>
                    <xdr:col>6140</xdr:col>
                    <xdr:colOff>0</xdr:colOff>
                    <xdr:row>327747</xdr:row>
                    <xdr:rowOff>0</xdr:rowOff>
                  </from>
                  <to>
                    <xdr:col>6140</xdr:col>
                    <xdr:colOff>0</xdr:colOff>
                    <xdr:row>327747</xdr:row>
                    <xdr:rowOff>0</xdr:rowOff>
                  </to>
                </anchor>
              </controlPr>
            </control>
          </mc:Choice>
        </mc:AlternateContent>
        <mc:AlternateContent xmlns:mc="http://schemas.openxmlformats.org/markup-compatibility/2006">
          <mc:Choice Requires="x14">
            <control shapeId="61892" r:id="rId395" name="Button 452">
              <controlPr locked="0" defaultSize="0" autoFill="0" autoLine="0" autoPict="0">
                <anchor moveWithCells="1" sizeWithCells="1">
                  <from>
                    <xdr:col>6140</xdr:col>
                    <xdr:colOff>0</xdr:colOff>
                    <xdr:row>393283</xdr:row>
                    <xdr:rowOff>0</xdr:rowOff>
                  </from>
                  <to>
                    <xdr:col>6140</xdr:col>
                    <xdr:colOff>0</xdr:colOff>
                    <xdr:row>393283</xdr:row>
                    <xdr:rowOff>0</xdr:rowOff>
                  </to>
                </anchor>
              </controlPr>
            </control>
          </mc:Choice>
        </mc:AlternateContent>
        <mc:AlternateContent xmlns:mc="http://schemas.openxmlformats.org/markup-compatibility/2006">
          <mc:Choice Requires="x14">
            <control shapeId="61893" r:id="rId396" name="Button 453">
              <controlPr locked="0" defaultSize="0" autoFill="0" autoLine="0" autoPict="0">
                <anchor moveWithCells="1" sizeWithCells="1">
                  <from>
                    <xdr:col>6140</xdr:col>
                    <xdr:colOff>0</xdr:colOff>
                    <xdr:row>458819</xdr:row>
                    <xdr:rowOff>0</xdr:rowOff>
                  </from>
                  <to>
                    <xdr:col>6140</xdr:col>
                    <xdr:colOff>0</xdr:colOff>
                    <xdr:row>458819</xdr:row>
                    <xdr:rowOff>0</xdr:rowOff>
                  </to>
                </anchor>
              </controlPr>
            </control>
          </mc:Choice>
        </mc:AlternateContent>
        <mc:AlternateContent xmlns:mc="http://schemas.openxmlformats.org/markup-compatibility/2006">
          <mc:Choice Requires="x14">
            <control shapeId="61894" r:id="rId397" name="Button 454">
              <controlPr locked="0" defaultSize="0" autoFill="0" autoLine="0" autoPict="0">
                <anchor moveWithCells="1" sizeWithCells="1">
                  <from>
                    <xdr:col>6140</xdr:col>
                    <xdr:colOff>0</xdr:colOff>
                    <xdr:row>524355</xdr:row>
                    <xdr:rowOff>0</xdr:rowOff>
                  </from>
                  <to>
                    <xdr:col>6140</xdr:col>
                    <xdr:colOff>0</xdr:colOff>
                    <xdr:row>524355</xdr:row>
                    <xdr:rowOff>0</xdr:rowOff>
                  </to>
                </anchor>
              </controlPr>
            </control>
          </mc:Choice>
        </mc:AlternateContent>
        <mc:AlternateContent xmlns:mc="http://schemas.openxmlformats.org/markup-compatibility/2006">
          <mc:Choice Requires="x14">
            <control shapeId="61895" r:id="rId398" name="Button 455">
              <controlPr locked="0" defaultSize="0" autoFill="0" autoLine="0" autoPict="0">
                <anchor moveWithCells="1" sizeWithCells="1">
                  <from>
                    <xdr:col>6140</xdr:col>
                    <xdr:colOff>0</xdr:colOff>
                    <xdr:row>589891</xdr:row>
                    <xdr:rowOff>0</xdr:rowOff>
                  </from>
                  <to>
                    <xdr:col>6140</xdr:col>
                    <xdr:colOff>0</xdr:colOff>
                    <xdr:row>589891</xdr:row>
                    <xdr:rowOff>0</xdr:rowOff>
                  </to>
                </anchor>
              </controlPr>
            </control>
          </mc:Choice>
        </mc:AlternateContent>
        <mc:AlternateContent xmlns:mc="http://schemas.openxmlformats.org/markup-compatibility/2006">
          <mc:Choice Requires="x14">
            <control shapeId="61896" r:id="rId399" name="Button 456">
              <controlPr locked="0" defaultSize="0" autoFill="0" autoLine="0" autoPict="0">
                <anchor moveWithCells="1" sizeWithCells="1">
                  <from>
                    <xdr:col>6140</xdr:col>
                    <xdr:colOff>0</xdr:colOff>
                    <xdr:row>655427</xdr:row>
                    <xdr:rowOff>0</xdr:rowOff>
                  </from>
                  <to>
                    <xdr:col>6140</xdr:col>
                    <xdr:colOff>0</xdr:colOff>
                    <xdr:row>655427</xdr:row>
                    <xdr:rowOff>0</xdr:rowOff>
                  </to>
                </anchor>
              </controlPr>
            </control>
          </mc:Choice>
        </mc:AlternateContent>
        <mc:AlternateContent xmlns:mc="http://schemas.openxmlformats.org/markup-compatibility/2006">
          <mc:Choice Requires="x14">
            <control shapeId="61897" r:id="rId400" name="Button 457">
              <controlPr locked="0" defaultSize="0" autoFill="0" autoLine="0" autoPict="0">
                <anchor moveWithCells="1" sizeWithCells="1">
                  <from>
                    <xdr:col>6140</xdr:col>
                    <xdr:colOff>0</xdr:colOff>
                    <xdr:row>720963</xdr:row>
                    <xdr:rowOff>0</xdr:rowOff>
                  </from>
                  <to>
                    <xdr:col>6140</xdr:col>
                    <xdr:colOff>0</xdr:colOff>
                    <xdr:row>720963</xdr:row>
                    <xdr:rowOff>0</xdr:rowOff>
                  </to>
                </anchor>
              </controlPr>
            </control>
          </mc:Choice>
        </mc:AlternateContent>
        <mc:AlternateContent xmlns:mc="http://schemas.openxmlformats.org/markup-compatibility/2006">
          <mc:Choice Requires="x14">
            <control shapeId="61898" r:id="rId401" name="Button 458">
              <controlPr locked="0" defaultSize="0" autoFill="0" autoLine="0" autoPict="0">
                <anchor moveWithCells="1" sizeWithCells="1">
                  <from>
                    <xdr:col>6140</xdr:col>
                    <xdr:colOff>0</xdr:colOff>
                    <xdr:row>786499</xdr:row>
                    <xdr:rowOff>0</xdr:rowOff>
                  </from>
                  <to>
                    <xdr:col>6140</xdr:col>
                    <xdr:colOff>0</xdr:colOff>
                    <xdr:row>786499</xdr:row>
                    <xdr:rowOff>0</xdr:rowOff>
                  </to>
                </anchor>
              </controlPr>
            </control>
          </mc:Choice>
        </mc:AlternateContent>
        <mc:AlternateContent xmlns:mc="http://schemas.openxmlformats.org/markup-compatibility/2006">
          <mc:Choice Requires="x14">
            <control shapeId="61899" r:id="rId402" name="Button 459">
              <controlPr locked="0" defaultSize="0" autoFill="0" autoLine="0" autoPict="0">
                <anchor moveWithCells="1" sizeWithCells="1">
                  <from>
                    <xdr:col>6140</xdr:col>
                    <xdr:colOff>0</xdr:colOff>
                    <xdr:row>852035</xdr:row>
                    <xdr:rowOff>0</xdr:rowOff>
                  </from>
                  <to>
                    <xdr:col>6140</xdr:col>
                    <xdr:colOff>0</xdr:colOff>
                    <xdr:row>852035</xdr:row>
                    <xdr:rowOff>0</xdr:rowOff>
                  </to>
                </anchor>
              </controlPr>
            </control>
          </mc:Choice>
        </mc:AlternateContent>
        <mc:AlternateContent xmlns:mc="http://schemas.openxmlformats.org/markup-compatibility/2006">
          <mc:Choice Requires="x14">
            <control shapeId="61900" r:id="rId403" name="Button 460">
              <controlPr locked="0" defaultSize="0" autoFill="0" autoLine="0" autoPict="0">
                <anchor moveWithCells="1" sizeWithCells="1">
                  <from>
                    <xdr:col>6140</xdr:col>
                    <xdr:colOff>0</xdr:colOff>
                    <xdr:row>917571</xdr:row>
                    <xdr:rowOff>0</xdr:rowOff>
                  </from>
                  <to>
                    <xdr:col>6140</xdr:col>
                    <xdr:colOff>0</xdr:colOff>
                    <xdr:row>917571</xdr:row>
                    <xdr:rowOff>0</xdr:rowOff>
                  </to>
                </anchor>
              </controlPr>
            </control>
          </mc:Choice>
        </mc:AlternateContent>
        <mc:AlternateContent xmlns:mc="http://schemas.openxmlformats.org/markup-compatibility/2006">
          <mc:Choice Requires="x14">
            <control shapeId="61901" r:id="rId404" name="Button 461">
              <controlPr locked="0" defaultSize="0" autoFill="0" autoLine="0" autoPict="0">
                <anchor moveWithCells="1" sizeWithCells="1">
                  <from>
                    <xdr:col>6140</xdr:col>
                    <xdr:colOff>0</xdr:colOff>
                    <xdr:row>983107</xdr:row>
                    <xdr:rowOff>0</xdr:rowOff>
                  </from>
                  <to>
                    <xdr:col>6140</xdr:col>
                    <xdr:colOff>0</xdr:colOff>
                    <xdr:row>983107</xdr:row>
                    <xdr:rowOff>0</xdr:rowOff>
                  </to>
                </anchor>
              </controlPr>
            </control>
          </mc:Choice>
        </mc:AlternateContent>
        <mc:AlternateContent xmlns:mc="http://schemas.openxmlformats.org/markup-compatibility/2006">
          <mc:Choice Requires="x14">
            <control shapeId="61902" r:id="rId405" name="Button 462">
              <controlPr locked="0" defaultSize="0" autoFill="0" autoLine="0" autoPict="0">
                <anchor moveWithCells="1" sizeWithCells="1">
                  <from>
                    <xdr:col>6396</xdr:col>
                    <xdr:colOff>0</xdr:colOff>
                    <xdr:row>67</xdr:row>
                    <xdr:rowOff>0</xdr:rowOff>
                  </from>
                  <to>
                    <xdr:col>6396</xdr:col>
                    <xdr:colOff>0</xdr:colOff>
                    <xdr:row>67</xdr:row>
                    <xdr:rowOff>0</xdr:rowOff>
                  </to>
                </anchor>
              </controlPr>
            </control>
          </mc:Choice>
        </mc:AlternateContent>
        <mc:AlternateContent xmlns:mc="http://schemas.openxmlformats.org/markup-compatibility/2006">
          <mc:Choice Requires="x14">
            <control shapeId="61903" r:id="rId406" name="Button 463">
              <controlPr locked="0" defaultSize="0" autoFill="0" autoLine="0" autoPict="0">
                <anchor moveWithCells="1" sizeWithCells="1">
                  <from>
                    <xdr:col>6396</xdr:col>
                    <xdr:colOff>0</xdr:colOff>
                    <xdr:row>65603</xdr:row>
                    <xdr:rowOff>0</xdr:rowOff>
                  </from>
                  <to>
                    <xdr:col>6396</xdr:col>
                    <xdr:colOff>0</xdr:colOff>
                    <xdr:row>65603</xdr:row>
                    <xdr:rowOff>0</xdr:rowOff>
                  </to>
                </anchor>
              </controlPr>
            </control>
          </mc:Choice>
        </mc:AlternateContent>
        <mc:AlternateContent xmlns:mc="http://schemas.openxmlformats.org/markup-compatibility/2006">
          <mc:Choice Requires="x14">
            <control shapeId="61904" r:id="rId407" name="Button 464">
              <controlPr locked="0" defaultSize="0" autoFill="0" autoLine="0" autoPict="0">
                <anchor moveWithCells="1" sizeWithCells="1">
                  <from>
                    <xdr:col>6396</xdr:col>
                    <xdr:colOff>0</xdr:colOff>
                    <xdr:row>131139</xdr:row>
                    <xdr:rowOff>0</xdr:rowOff>
                  </from>
                  <to>
                    <xdr:col>6396</xdr:col>
                    <xdr:colOff>0</xdr:colOff>
                    <xdr:row>131139</xdr:row>
                    <xdr:rowOff>0</xdr:rowOff>
                  </to>
                </anchor>
              </controlPr>
            </control>
          </mc:Choice>
        </mc:AlternateContent>
        <mc:AlternateContent xmlns:mc="http://schemas.openxmlformats.org/markup-compatibility/2006">
          <mc:Choice Requires="x14">
            <control shapeId="61905" r:id="rId408" name="Button 465">
              <controlPr locked="0" defaultSize="0" autoFill="0" autoLine="0" autoPict="0">
                <anchor moveWithCells="1" sizeWithCells="1">
                  <from>
                    <xdr:col>6396</xdr:col>
                    <xdr:colOff>0</xdr:colOff>
                    <xdr:row>196675</xdr:row>
                    <xdr:rowOff>0</xdr:rowOff>
                  </from>
                  <to>
                    <xdr:col>6396</xdr:col>
                    <xdr:colOff>0</xdr:colOff>
                    <xdr:row>196675</xdr:row>
                    <xdr:rowOff>0</xdr:rowOff>
                  </to>
                </anchor>
              </controlPr>
            </control>
          </mc:Choice>
        </mc:AlternateContent>
        <mc:AlternateContent xmlns:mc="http://schemas.openxmlformats.org/markup-compatibility/2006">
          <mc:Choice Requires="x14">
            <control shapeId="61906" r:id="rId409" name="Button 466">
              <controlPr locked="0" defaultSize="0" autoFill="0" autoLine="0" autoPict="0">
                <anchor moveWithCells="1" sizeWithCells="1">
                  <from>
                    <xdr:col>6396</xdr:col>
                    <xdr:colOff>0</xdr:colOff>
                    <xdr:row>262211</xdr:row>
                    <xdr:rowOff>0</xdr:rowOff>
                  </from>
                  <to>
                    <xdr:col>6396</xdr:col>
                    <xdr:colOff>0</xdr:colOff>
                    <xdr:row>262211</xdr:row>
                    <xdr:rowOff>0</xdr:rowOff>
                  </to>
                </anchor>
              </controlPr>
            </control>
          </mc:Choice>
        </mc:AlternateContent>
        <mc:AlternateContent xmlns:mc="http://schemas.openxmlformats.org/markup-compatibility/2006">
          <mc:Choice Requires="x14">
            <control shapeId="61907" r:id="rId410" name="Button 467">
              <controlPr locked="0" defaultSize="0" autoFill="0" autoLine="0" autoPict="0">
                <anchor moveWithCells="1" sizeWithCells="1">
                  <from>
                    <xdr:col>6396</xdr:col>
                    <xdr:colOff>0</xdr:colOff>
                    <xdr:row>327747</xdr:row>
                    <xdr:rowOff>0</xdr:rowOff>
                  </from>
                  <to>
                    <xdr:col>6396</xdr:col>
                    <xdr:colOff>0</xdr:colOff>
                    <xdr:row>327747</xdr:row>
                    <xdr:rowOff>0</xdr:rowOff>
                  </to>
                </anchor>
              </controlPr>
            </control>
          </mc:Choice>
        </mc:AlternateContent>
        <mc:AlternateContent xmlns:mc="http://schemas.openxmlformats.org/markup-compatibility/2006">
          <mc:Choice Requires="x14">
            <control shapeId="61908" r:id="rId411" name="Button 468">
              <controlPr locked="0" defaultSize="0" autoFill="0" autoLine="0" autoPict="0">
                <anchor moveWithCells="1" sizeWithCells="1">
                  <from>
                    <xdr:col>6396</xdr:col>
                    <xdr:colOff>0</xdr:colOff>
                    <xdr:row>393283</xdr:row>
                    <xdr:rowOff>0</xdr:rowOff>
                  </from>
                  <to>
                    <xdr:col>6396</xdr:col>
                    <xdr:colOff>0</xdr:colOff>
                    <xdr:row>393283</xdr:row>
                    <xdr:rowOff>0</xdr:rowOff>
                  </to>
                </anchor>
              </controlPr>
            </control>
          </mc:Choice>
        </mc:AlternateContent>
        <mc:AlternateContent xmlns:mc="http://schemas.openxmlformats.org/markup-compatibility/2006">
          <mc:Choice Requires="x14">
            <control shapeId="61909" r:id="rId412" name="Button 469">
              <controlPr locked="0" defaultSize="0" autoFill="0" autoLine="0" autoPict="0">
                <anchor moveWithCells="1" sizeWithCells="1">
                  <from>
                    <xdr:col>6396</xdr:col>
                    <xdr:colOff>0</xdr:colOff>
                    <xdr:row>458819</xdr:row>
                    <xdr:rowOff>0</xdr:rowOff>
                  </from>
                  <to>
                    <xdr:col>6396</xdr:col>
                    <xdr:colOff>0</xdr:colOff>
                    <xdr:row>458819</xdr:row>
                    <xdr:rowOff>0</xdr:rowOff>
                  </to>
                </anchor>
              </controlPr>
            </control>
          </mc:Choice>
        </mc:AlternateContent>
        <mc:AlternateContent xmlns:mc="http://schemas.openxmlformats.org/markup-compatibility/2006">
          <mc:Choice Requires="x14">
            <control shapeId="61910" r:id="rId413" name="Button 470">
              <controlPr locked="0" defaultSize="0" autoFill="0" autoLine="0" autoPict="0">
                <anchor moveWithCells="1" sizeWithCells="1">
                  <from>
                    <xdr:col>6396</xdr:col>
                    <xdr:colOff>0</xdr:colOff>
                    <xdr:row>524355</xdr:row>
                    <xdr:rowOff>0</xdr:rowOff>
                  </from>
                  <to>
                    <xdr:col>6396</xdr:col>
                    <xdr:colOff>0</xdr:colOff>
                    <xdr:row>524355</xdr:row>
                    <xdr:rowOff>0</xdr:rowOff>
                  </to>
                </anchor>
              </controlPr>
            </control>
          </mc:Choice>
        </mc:AlternateContent>
        <mc:AlternateContent xmlns:mc="http://schemas.openxmlformats.org/markup-compatibility/2006">
          <mc:Choice Requires="x14">
            <control shapeId="61911" r:id="rId414" name="Button 471">
              <controlPr locked="0" defaultSize="0" autoFill="0" autoLine="0" autoPict="0">
                <anchor moveWithCells="1" sizeWithCells="1">
                  <from>
                    <xdr:col>6396</xdr:col>
                    <xdr:colOff>0</xdr:colOff>
                    <xdr:row>589891</xdr:row>
                    <xdr:rowOff>0</xdr:rowOff>
                  </from>
                  <to>
                    <xdr:col>6396</xdr:col>
                    <xdr:colOff>0</xdr:colOff>
                    <xdr:row>589891</xdr:row>
                    <xdr:rowOff>0</xdr:rowOff>
                  </to>
                </anchor>
              </controlPr>
            </control>
          </mc:Choice>
        </mc:AlternateContent>
        <mc:AlternateContent xmlns:mc="http://schemas.openxmlformats.org/markup-compatibility/2006">
          <mc:Choice Requires="x14">
            <control shapeId="61912" r:id="rId415" name="Button 472">
              <controlPr locked="0" defaultSize="0" autoFill="0" autoLine="0" autoPict="0">
                <anchor moveWithCells="1" sizeWithCells="1">
                  <from>
                    <xdr:col>6396</xdr:col>
                    <xdr:colOff>0</xdr:colOff>
                    <xdr:row>655427</xdr:row>
                    <xdr:rowOff>0</xdr:rowOff>
                  </from>
                  <to>
                    <xdr:col>6396</xdr:col>
                    <xdr:colOff>0</xdr:colOff>
                    <xdr:row>655427</xdr:row>
                    <xdr:rowOff>0</xdr:rowOff>
                  </to>
                </anchor>
              </controlPr>
            </control>
          </mc:Choice>
        </mc:AlternateContent>
        <mc:AlternateContent xmlns:mc="http://schemas.openxmlformats.org/markup-compatibility/2006">
          <mc:Choice Requires="x14">
            <control shapeId="61913" r:id="rId416" name="Button 473">
              <controlPr locked="0" defaultSize="0" autoFill="0" autoLine="0" autoPict="0">
                <anchor moveWithCells="1" sizeWithCells="1">
                  <from>
                    <xdr:col>6396</xdr:col>
                    <xdr:colOff>0</xdr:colOff>
                    <xdr:row>720963</xdr:row>
                    <xdr:rowOff>0</xdr:rowOff>
                  </from>
                  <to>
                    <xdr:col>6396</xdr:col>
                    <xdr:colOff>0</xdr:colOff>
                    <xdr:row>720963</xdr:row>
                    <xdr:rowOff>0</xdr:rowOff>
                  </to>
                </anchor>
              </controlPr>
            </control>
          </mc:Choice>
        </mc:AlternateContent>
        <mc:AlternateContent xmlns:mc="http://schemas.openxmlformats.org/markup-compatibility/2006">
          <mc:Choice Requires="x14">
            <control shapeId="61914" r:id="rId417" name="Button 474">
              <controlPr locked="0" defaultSize="0" autoFill="0" autoLine="0" autoPict="0">
                <anchor moveWithCells="1" sizeWithCells="1">
                  <from>
                    <xdr:col>6396</xdr:col>
                    <xdr:colOff>0</xdr:colOff>
                    <xdr:row>786499</xdr:row>
                    <xdr:rowOff>0</xdr:rowOff>
                  </from>
                  <to>
                    <xdr:col>6396</xdr:col>
                    <xdr:colOff>0</xdr:colOff>
                    <xdr:row>786499</xdr:row>
                    <xdr:rowOff>0</xdr:rowOff>
                  </to>
                </anchor>
              </controlPr>
            </control>
          </mc:Choice>
        </mc:AlternateContent>
        <mc:AlternateContent xmlns:mc="http://schemas.openxmlformats.org/markup-compatibility/2006">
          <mc:Choice Requires="x14">
            <control shapeId="61915" r:id="rId418" name="Button 475">
              <controlPr locked="0" defaultSize="0" autoFill="0" autoLine="0" autoPict="0">
                <anchor moveWithCells="1" sizeWithCells="1">
                  <from>
                    <xdr:col>6396</xdr:col>
                    <xdr:colOff>0</xdr:colOff>
                    <xdr:row>852035</xdr:row>
                    <xdr:rowOff>0</xdr:rowOff>
                  </from>
                  <to>
                    <xdr:col>6396</xdr:col>
                    <xdr:colOff>0</xdr:colOff>
                    <xdr:row>852035</xdr:row>
                    <xdr:rowOff>0</xdr:rowOff>
                  </to>
                </anchor>
              </controlPr>
            </control>
          </mc:Choice>
        </mc:AlternateContent>
        <mc:AlternateContent xmlns:mc="http://schemas.openxmlformats.org/markup-compatibility/2006">
          <mc:Choice Requires="x14">
            <control shapeId="61916" r:id="rId419" name="Button 476">
              <controlPr locked="0" defaultSize="0" autoFill="0" autoLine="0" autoPict="0">
                <anchor moveWithCells="1" sizeWithCells="1">
                  <from>
                    <xdr:col>6396</xdr:col>
                    <xdr:colOff>0</xdr:colOff>
                    <xdr:row>917571</xdr:row>
                    <xdr:rowOff>0</xdr:rowOff>
                  </from>
                  <to>
                    <xdr:col>6396</xdr:col>
                    <xdr:colOff>0</xdr:colOff>
                    <xdr:row>917571</xdr:row>
                    <xdr:rowOff>0</xdr:rowOff>
                  </to>
                </anchor>
              </controlPr>
            </control>
          </mc:Choice>
        </mc:AlternateContent>
        <mc:AlternateContent xmlns:mc="http://schemas.openxmlformats.org/markup-compatibility/2006">
          <mc:Choice Requires="x14">
            <control shapeId="61917" r:id="rId420" name="Button 477">
              <controlPr locked="0" defaultSize="0" autoFill="0" autoLine="0" autoPict="0">
                <anchor moveWithCells="1" sizeWithCells="1">
                  <from>
                    <xdr:col>6396</xdr:col>
                    <xdr:colOff>0</xdr:colOff>
                    <xdr:row>983107</xdr:row>
                    <xdr:rowOff>0</xdr:rowOff>
                  </from>
                  <to>
                    <xdr:col>6396</xdr:col>
                    <xdr:colOff>0</xdr:colOff>
                    <xdr:row>983107</xdr:row>
                    <xdr:rowOff>0</xdr:rowOff>
                  </to>
                </anchor>
              </controlPr>
            </control>
          </mc:Choice>
        </mc:AlternateContent>
        <mc:AlternateContent xmlns:mc="http://schemas.openxmlformats.org/markup-compatibility/2006">
          <mc:Choice Requires="x14">
            <control shapeId="61918" r:id="rId421" name="Button 478">
              <controlPr locked="0" defaultSize="0" autoFill="0" autoLine="0" autoPict="0">
                <anchor moveWithCells="1" sizeWithCells="1">
                  <from>
                    <xdr:col>6652</xdr:col>
                    <xdr:colOff>0</xdr:colOff>
                    <xdr:row>67</xdr:row>
                    <xdr:rowOff>0</xdr:rowOff>
                  </from>
                  <to>
                    <xdr:col>6652</xdr:col>
                    <xdr:colOff>0</xdr:colOff>
                    <xdr:row>67</xdr:row>
                    <xdr:rowOff>0</xdr:rowOff>
                  </to>
                </anchor>
              </controlPr>
            </control>
          </mc:Choice>
        </mc:AlternateContent>
        <mc:AlternateContent xmlns:mc="http://schemas.openxmlformats.org/markup-compatibility/2006">
          <mc:Choice Requires="x14">
            <control shapeId="61919" r:id="rId422" name="Button 479">
              <controlPr locked="0" defaultSize="0" autoFill="0" autoLine="0" autoPict="0">
                <anchor moveWithCells="1" sizeWithCells="1">
                  <from>
                    <xdr:col>6652</xdr:col>
                    <xdr:colOff>0</xdr:colOff>
                    <xdr:row>65603</xdr:row>
                    <xdr:rowOff>0</xdr:rowOff>
                  </from>
                  <to>
                    <xdr:col>6652</xdr:col>
                    <xdr:colOff>0</xdr:colOff>
                    <xdr:row>65603</xdr:row>
                    <xdr:rowOff>0</xdr:rowOff>
                  </to>
                </anchor>
              </controlPr>
            </control>
          </mc:Choice>
        </mc:AlternateContent>
        <mc:AlternateContent xmlns:mc="http://schemas.openxmlformats.org/markup-compatibility/2006">
          <mc:Choice Requires="x14">
            <control shapeId="61920" r:id="rId423" name="Button 480">
              <controlPr locked="0" defaultSize="0" autoFill="0" autoLine="0" autoPict="0">
                <anchor moveWithCells="1" sizeWithCells="1">
                  <from>
                    <xdr:col>6652</xdr:col>
                    <xdr:colOff>0</xdr:colOff>
                    <xdr:row>131139</xdr:row>
                    <xdr:rowOff>0</xdr:rowOff>
                  </from>
                  <to>
                    <xdr:col>6652</xdr:col>
                    <xdr:colOff>0</xdr:colOff>
                    <xdr:row>131139</xdr:row>
                    <xdr:rowOff>0</xdr:rowOff>
                  </to>
                </anchor>
              </controlPr>
            </control>
          </mc:Choice>
        </mc:AlternateContent>
        <mc:AlternateContent xmlns:mc="http://schemas.openxmlformats.org/markup-compatibility/2006">
          <mc:Choice Requires="x14">
            <control shapeId="61921" r:id="rId424" name="Button 481">
              <controlPr locked="0" defaultSize="0" autoFill="0" autoLine="0" autoPict="0">
                <anchor moveWithCells="1" sizeWithCells="1">
                  <from>
                    <xdr:col>6652</xdr:col>
                    <xdr:colOff>0</xdr:colOff>
                    <xdr:row>196675</xdr:row>
                    <xdr:rowOff>0</xdr:rowOff>
                  </from>
                  <to>
                    <xdr:col>6652</xdr:col>
                    <xdr:colOff>0</xdr:colOff>
                    <xdr:row>196675</xdr:row>
                    <xdr:rowOff>0</xdr:rowOff>
                  </to>
                </anchor>
              </controlPr>
            </control>
          </mc:Choice>
        </mc:AlternateContent>
        <mc:AlternateContent xmlns:mc="http://schemas.openxmlformats.org/markup-compatibility/2006">
          <mc:Choice Requires="x14">
            <control shapeId="61922" r:id="rId425" name="Button 482">
              <controlPr locked="0" defaultSize="0" autoFill="0" autoLine="0" autoPict="0">
                <anchor moveWithCells="1" sizeWithCells="1">
                  <from>
                    <xdr:col>6652</xdr:col>
                    <xdr:colOff>0</xdr:colOff>
                    <xdr:row>262211</xdr:row>
                    <xdr:rowOff>0</xdr:rowOff>
                  </from>
                  <to>
                    <xdr:col>6652</xdr:col>
                    <xdr:colOff>0</xdr:colOff>
                    <xdr:row>262211</xdr:row>
                    <xdr:rowOff>0</xdr:rowOff>
                  </to>
                </anchor>
              </controlPr>
            </control>
          </mc:Choice>
        </mc:AlternateContent>
        <mc:AlternateContent xmlns:mc="http://schemas.openxmlformats.org/markup-compatibility/2006">
          <mc:Choice Requires="x14">
            <control shapeId="61923" r:id="rId426" name="Button 483">
              <controlPr locked="0" defaultSize="0" autoFill="0" autoLine="0" autoPict="0">
                <anchor moveWithCells="1" sizeWithCells="1">
                  <from>
                    <xdr:col>6652</xdr:col>
                    <xdr:colOff>0</xdr:colOff>
                    <xdr:row>327747</xdr:row>
                    <xdr:rowOff>0</xdr:rowOff>
                  </from>
                  <to>
                    <xdr:col>6652</xdr:col>
                    <xdr:colOff>0</xdr:colOff>
                    <xdr:row>327747</xdr:row>
                    <xdr:rowOff>0</xdr:rowOff>
                  </to>
                </anchor>
              </controlPr>
            </control>
          </mc:Choice>
        </mc:AlternateContent>
        <mc:AlternateContent xmlns:mc="http://schemas.openxmlformats.org/markup-compatibility/2006">
          <mc:Choice Requires="x14">
            <control shapeId="61924" r:id="rId427" name="Button 484">
              <controlPr locked="0" defaultSize="0" autoFill="0" autoLine="0" autoPict="0">
                <anchor moveWithCells="1" sizeWithCells="1">
                  <from>
                    <xdr:col>6652</xdr:col>
                    <xdr:colOff>0</xdr:colOff>
                    <xdr:row>393283</xdr:row>
                    <xdr:rowOff>0</xdr:rowOff>
                  </from>
                  <to>
                    <xdr:col>6652</xdr:col>
                    <xdr:colOff>0</xdr:colOff>
                    <xdr:row>393283</xdr:row>
                    <xdr:rowOff>0</xdr:rowOff>
                  </to>
                </anchor>
              </controlPr>
            </control>
          </mc:Choice>
        </mc:AlternateContent>
        <mc:AlternateContent xmlns:mc="http://schemas.openxmlformats.org/markup-compatibility/2006">
          <mc:Choice Requires="x14">
            <control shapeId="61925" r:id="rId428" name="Button 485">
              <controlPr locked="0" defaultSize="0" autoFill="0" autoLine="0" autoPict="0">
                <anchor moveWithCells="1" sizeWithCells="1">
                  <from>
                    <xdr:col>6652</xdr:col>
                    <xdr:colOff>0</xdr:colOff>
                    <xdr:row>458819</xdr:row>
                    <xdr:rowOff>0</xdr:rowOff>
                  </from>
                  <to>
                    <xdr:col>6652</xdr:col>
                    <xdr:colOff>0</xdr:colOff>
                    <xdr:row>458819</xdr:row>
                    <xdr:rowOff>0</xdr:rowOff>
                  </to>
                </anchor>
              </controlPr>
            </control>
          </mc:Choice>
        </mc:AlternateContent>
        <mc:AlternateContent xmlns:mc="http://schemas.openxmlformats.org/markup-compatibility/2006">
          <mc:Choice Requires="x14">
            <control shapeId="61926" r:id="rId429" name="Button 486">
              <controlPr locked="0" defaultSize="0" autoFill="0" autoLine="0" autoPict="0">
                <anchor moveWithCells="1" sizeWithCells="1">
                  <from>
                    <xdr:col>6652</xdr:col>
                    <xdr:colOff>0</xdr:colOff>
                    <xdr:row>524355</xdr:row>
                    <xdr:rowOff>0</xdr:rowOff>
                  </from>
                  <to>
                    <xdr:col>6652</xdr:col>
                    <xdr:colOff>0</xdr:colOff>
                    <xdr:row>524355</xdr:row>
                    <xdr:rowOff>0</xdr:rowOff>
                  </to>
                </anchor>
              </controlPr>
            </control>
          </mc:Choice>
        </mc:AlternateContent>
        <mc:AlternateContent xmlns:mc="http://schemas.openxmlformats.org/markup-compatibility/2006">
          <mc:Choice Requires="x14">
            <control shapeId="61927" r:id="rId430" name="Button 487">
              <controlPr locked="0" defaultSize="0" autoFill="0" autoLine="0" autoPict="0">
                <anchor moveWithCells="1" sizeWithCells="1">
                  <from>
                    <xdr:col>6652</xdr:col>
                    <xdr:colOff>0</xdr:colOff>
                    <xdr:row>589891</xdr:row>
                    <xdr:rowOff>0</xdr:rowOff>
                  </from>
                  <to>
                    <xdr:col>6652</xdr:col>
                    <xdr:colOff>0</xdr:colOff>
                    <xdr:row>589891</xdr:row>
                    <xdr:rowOff>0</xdr:rowOff>
                  </to>
                </anchor>
              </controlPr>
            </control>
          </mc:Choice>
        </mc:AlternateContent>
        <mc:AlternateContent xmlns:mc="http://schemas.openxmlformats.org/markup-compatibility/2006">
          <mc:Choice Requires="x14">
            <control shapeId="61928" r:id="rId431" name="Button 488">
              <controlPr locked="0" defaultSize="0" autoFill="0" autoLine="0" autoPict="0">
                <anchor moveWithCells="1" sizeWithCells="1">
                  <from>
                    <xdr:col>6652</xdr:col>
                    <xdr:colOff>0</xdr:colOff>
                    <xdr:row>655427</xdr:row>
                    <xdr:rowOff>0</xdr:rowOff>
                  </from>
                  <to>
                    <xdr:col>6652</xdr:col>
                    <xdr:colOff>0</xdr:colOff>
                    <xdr:row>655427</xdr:row>
                    <xdr:rowOff>0</xdr:rowOff>
                  </to>
                </anchor>
              </controlPr>
            </control>
          </mc:Choice>
        </mc:AlternateContent>
        <mc:AlternateContent xmlns:mc="http://schemas.openxmlformats.org/markup-compatibility/2006">
          <mc:Choice Requires="x14">
            <control shapeId="61929" r:id="rId432" name="Button 489">
              <controlPr locked="0" defaultSize="0" autoFill="0" autoLine="0" autoPict="0">
                <anchor moveWithCells="1" sizeWithCells="1">
                  <from>
                    <xdr:col>6652</xdr:col>
                    <xdr:colOff>0</xdr:colOff>
                    <xdr:row>720963</xdr:row>
                    <xdr:rowOff>0</xdr:rowOff>
                  </from>
                  <to>
                    <xdr:col>6652</xdr:col>
                    <xdr:colOff>0</xdr:colOff>
                    <xdr:row>720963</xdr:row>
                    <xdr:rowOff>0</xdr:rowOff>
                  </to>
                </anchor>
              </controlPr>
            </control>
          </mc:Choice>
        </mc:AlternateContent>
        <mc:AlternateContent xmlns:mc="http://schemas.openxmlformats.org/markup-compatibility/2006">
          <mc:Choice Requires="x14">
            <control shapeId="61930" r:id="rId433" name="Button 490">
              <controlPr locked="0" defaultSize="0" autoFill="0" autoLine="0" autoPict="0">
                <anchor moveWithCells="1" sizeWithCells="1">
                  <from>
                    <xdr:col>6652</xdr:col>
                    <xdr:colOff>0</xdr:colOff>
                    <xdr:row>786499</xdr:row>
                    <xdr:rowOff>0</xdr:rowOff>
                  </from>
                  <to>
                    <xdr:col>6652</xdr:col>
                    <xdr:colOff>0</xdr:colOff>
                    <xdr:row>786499</xdr:row>
                    <xdr:rowOff>0</xdr:rowOff>
                  </to>
                </anchor>
              </controlPr>
            </control>
          </mc:Choice>
        </mc:AlternateContent>
        <mc:AlternateContent xmlns:mc="http://schemas.openxmlformats.org/markup-compatibility/2006">
          <mc:Choice Requires="x14">
            <control shapeId="61931" r:id="rId434" name="Button 491">
              <controlPr locked="0" defaultSize="0" autoFill="0" autoLine="0" autoPict="0">
                <anchor moveWithCells="1" sizeWithCells="1">
                  <from>
                    <xdr:col>6652</xdr:col>
                    <xdr:colOff>0</xdr:colOff>
                    <xdr:row>852035</xdr:row>
                    <xdr:rowOff>0</xdr:rowOff>
                  </from>
                  <to>
                    <xdr:col>6652</xdr:col>
                    <xdr:colOff>0</xdr:colOff>
                    <xdr:row>852035</xdr:row>
                    <xdr:rowOff>0</xdr:rowOff>
                  </to>
                </anchor>
              </controlPr>
            </control>
          </mc:Choice>
        </mc:AlternateContent>
        <mc:AlternateContent xmlns:mc="http://schemas.openxmlformats.org/markup-compatibility/2006">
          <mc:Choice Requires="x14">
            <control shapeId="61932" r:id="rId435" name="Button 492">
              <controlPr locked="0" defaultSize="0" autoFill="0" autoLine="0" autoPict="0">
                <anchor moveWithCells="1" sizeWithCells="1">
                  <from>
                    <xdr:col>6652</xdr:col>
                    <xdr:colOff>0</xdr:colOff>
                    <xdr:row>917571</xdr:row>
                    <xdr:rowOff>0</xdr:rowOff>
                  </from>
                  <to>
                    <xdr:col>6652</xdr:col>
                    <xdr:colOff>0</xdr:colOff>
                    <xdr:row>917571</xdr:row>
                    <xdr:rowOff>0</xdr:rowOff>
                  </to>
                </anchor>
              </controlPr>
            </control>
          </mc:Choice>
        </mc:AlternateContent>
        <mc:AlternateContent xmlns:mc="http://schemas.openxmlformats.org/markup-compatibility/2006">
          <mc:Choice Requires="x14">
            <control shapeId="61933" r:id="rId436" name="Button 493">
              <controlPr locked="0" defaultSize="0" autoFill="0" autoLine="0" autoPict="0">
                <anchor moveWithCells="1" sizeWithCells="1">
                  <from>
                    <xdr:col>6652</xdr:col>
                    <xdr:colOff>0</xdr:colOff>
                    <xdr:row>983107</xdr:row>
                    <xdr:rowOff>0</xdr:rowOff>
                  </from>
                  <to>
                    <xdr:col>6652</xdr:col>
                    <xdr:colOff>0</xdr:colOff>
                    <xdr:row>983107</xdr:row>
                    <xdr:rowOff>0</xdr:rowOff>
                  </to>
                </anchor>
              </controlPr>
            </control>
          </mc:Choice>
        </mc:AlternateContent>
        <mc:AlternateContent xmlns:mc="http://schemas.openxmlformats.org/markup-compatibility/2006">
          <mc:Choice Requires="x14">
            <control shapeId="61934" r:id="rId437" name="Button 494">
              <controlPr locked="0" defaultSize="0" autoFill="0" autoLine="0" autoPict="0">
                <anchor moveWithCells="1" sizeWithCells="1">
                  <from>
                    <xdr:col>6908</xdr:col>
                    <xdr:colOff>0</xdr:colOff>
                    <xdr:row>67</xdr:row>
                    <xdr:rowOff>0</xdr:rowOff>
                  </from>
                  <to>
                    <xdr:col>6908</xdr:col>
                    <xdr:colOff>0</xdr:colOff>
                    <xdr:row>67</xdr:row>
                    <xdr:rowOff>0</xdr:rowOff>
                  </to>
                </anchor>
              </controlPr>
            </control>
          </mc:Choice>
        </mc:AlternateContent>
        <mc:AlternateContent xmlns:mc="http://schemas.openxmlformats.org/markup-compatibility/2006">
          <mc:Choice Requires="x14">
            <control shapeId="61935" r:id="rId438" name="Button 495">
              <controlPr locked="0" defaultSize="0" autoFill="0" autoLine="0" autoPict="0">
                <anchor moveWithCells="1" sizeWithCells="1">
                  <from>
                    <xdr:col>6908</xdr:col>
                    <xdr:colOff>0</xdr:colOff>
                    <xdr:row>65603</xdr:row>
                    <xdr:rowOff>0</xdr:rowOff>
                  </from>
                  <to>
                    <xdr:col>6908</xdr:col>
                    <xdr:colOff>0</xdr:colOff>
                    <xdr:row>65603</xdr:row>
                    <xdr:rowOff>0</xdr:rowOff>
                  </to>
                </anchor>
              </controlPr>
            </control>
          </mc:Choice>
        </mc:AlternateContent>
        <mc:AlternateContent xmlns:mc="http://schemas.openxmlformats.org/markup-compatibility/2006">
          <mc:Choice Requires="x14">
            <control shapeId="61936" r:id="rId439" name="Button 496">
              <controlPr locked="0" defaultSize="0" autoFill="0" autoLine="0" autoPict="0">
                <anchor moveWithCells="1" sizeWithCells="1">
                  <from>
                    <xdr:col>6908</xdr:col>
                    <xdr:colOff>0</xdr:colOff>
                    <xdr:row>131139</xdr:row>
                    <xdr:rowOff>0</xdr:rowOff>
                  </from>
                  <to>
                    <xdr:col>6908</xdr:col>
                    <xdr:colOff>0</xdr:colOff>
                    <xdr:row>131139</xdr:row>
                    <xdr:rowOff>0</xdr:rowOff>
                  </to>
                </anchor>
              </controlPr>
            </control>
          </mc:Choice>
        </mc:AlternateContent>
        <mc:AlternateContent xmlns:mc="http://schemas.openxmlformats.org/markup-compatibility/2006">
          <mc:Choice Requires="x14">
            <control shapeId="61937" r:id="rId440" name="Button 497">
              <controlPr locked="0" defaultSize="0" autoFill="0" autoLine="0" autoPict="0">
                <anchor moveWithCells="1" sizeWithCells="1">
                  <from>
                    <xdr:col>6908</xdr:col>
                    <xdr:colOff>0</xdr:colOff>
                    <xdr:row>196675</xdr:row>
                    <xdr:rowOff>0</xdr:rowOff>
                  </from>
                  <to>
                    <xdr:col>6908</xdr:col>
                    <xdr:colOff>0</xdr:colOff>
                    <xdr:row>196675</xdr:row>
                    <xdr:rowOff>0</xdr:rowOff>
                  </to>
                </anchor>
              </controlPr>
            </control>
          </mc:Choice>
        </mc:AlternateContent>
        <mc:AlternateContent xmlns:mc="http://schemas.openxmlformats.org/markup-compatibility/2006">
          <mc:Choice Requires="x14">
            <control shapeId="61938" r:id="rId441" name="Button 498">
              <controlPr locked="0" defaultSize="0" autoFill="0" autoLine="0" autoPict="0">
                <anchor moveWithCells="1" sizeWithCells="1">
                  <from>
                    <xdr:col>6908</xdr:col>
                    <xdr:colOff>0</xdr:colOff>
                    <xdr:row>262211</xdr:row>
                    <xdr:rowOff>0</xdr:rowOff>
                  </from>
                  <to>
                    <xdr:col>6908</xdr:col>
                    <xdr:colOff>0</xdr:colOff>
                    <xdr:row>262211</xdr:row>
                    <xdr:rowOff>0</xdr:rowOff>
                  </to>
                </anchor>
              </controlPr>
            </control>
          </mc:Choice>
        </mc:AlternateContent>
        <mc:AlternateContent xmlns:mc="http://schemas.openxmlformats.org/markup-compatibility/2006">
          <mc:Choice Requires="x14">
            <control shapeId="61939" r:id="rId442" name="Button 499">
              <controlPr locked="0" defaultSize="0" autoFill="0" autoLine="0" autoPict="0">
                <anchor moveWithCells="1" sizeWithCells="1">
                  <from>
                    <xdr:col>6908</xdr:col>
                    <xdr:colOff>0</xdr:colOff>
                    <xdr:row>327747</xdr:row>
                    <xdr:rowOff>0</xdr:rowOff>
                  </from>
                  <to>
                    <xdr:col>6908</xdr:col>
                    <xdr:colOff>0</xdr:colOff>
                    <xdr:row>327747</xdr:row>
                    <xdr:rowOff>0</xdr:rowOff>
                  </to>
                </anchor>
              </controlPr>
            </control>
          </mc:Choice>
        </mc:AlternateContent>
        <mc:AlternateContent xmlns:mc="http://schemas.openxmlformats.org/markup-compatibility/2006">
          <mc:Choice Requires="x14">
            <control shapeId="61940" r:id="rId443" name="Button 500">
              <controlPr locked="0" defaultSize="0" autoFill="0" autoLine="0" autoPict="0">
                <anchor moveWithCells="1" sizeWithCells="1">
                  <from>
                    <xdr:col>6908</xdr:col>
                    <xdr:colOff>0</xdr:colOff>
                    <xdr:row>393283</xdr:row>
                    <xdr:rowOff>0</xdr:rowOff>
                  </from>
                  <to>
                    <xdr:col>6908</xdr:col>
                    <xdr:colOff>0</xdr:colOff>
                    <xdr:row>393283</xdr:row>
                    <xdr:rowOff>0</xdr:rowOff>
                  </to>
                </anchor>
              </controlPr>
            </control>
          </mc:Choice>
        </mc:AlternateContent>
        <mc:AlternateContent xmlns:mc="http://schemas.openxmlformats.org/markup-compatibility/2006">
          <mc:Choice Requires="x14">
            <control shapeId="61941" r:id="rId444" name="Button 501">
              <controlPr locked="0" defaultSize="0" autoFill="0" autoLine="0" autoPict="0">
                <anchor moveWithCells="1" sizeWithCells="1">
                  <from>
                    <xdr:col>6908</xdr:col>
                    <xdr:colOff>0</xdr:colOff>
                    <xdr:row>458819</xdr:row>
                    <xdr:rowOff>0</xdr:rowOff>
                  </from>
                  <to>
                    <xdr:col>6908</xdr:col>
                    <xdr:colOff>0</xdr:colOff>
                    <xdr:row>458819</xdr:row>
                    <xdr:rowOff>0</xdr:rowOff>
                  </to>
                </anchor>
              </controlPr>
            </control>
          </mc:Choice>
        </mc:AlternateContent>
        <mc:AlternateContent xmlns:mc="http://schemas.openxmlformats.org/markup-compatibility/2006">
          <mc:Choice Requires="x14">
            <control shapeId="61942" r:id="rId445" name="Button 502">
              <controlPr locked="0" defaultSize="0" autoFill="0" autoLine="0" autoPict="0">
                <anchor moveWithCells="1" sizeWithCells="1">
                  <from>
                    <xdr:col>6908</xdr:col>
                    <xdr:colOff>0</xdr:colOff>
                    <xdr:row>524355</xdr:row>
                    <xdr:rowOff>0</xdr:rowOff>
                  </from>
                  <to>
                    <xdr:col>6908</xdr:col>
                    <xdr:colOff>0</xdr:colOff>
                    <xdr:row>524355</xdr:row>
                    <xdr:rowOff>0</xdr:rowOff>
                  </to>
                </anchor>
              </controlPr>
            </control>
          </mc:Choice>
        </mc:AlternateContent>
        <mc:AlternateContent xmlns:mc="http://schemas.openxmlformats.org/markup-compatibility/2006">
          <mc:Choice Requires="x14">
            <control shapeId="61943" r:id="rId446" name="Button 503">
              <controlPr locked="0" defaultSize="0" autoFill="0" autoLine="0" autoPict="0">
                <anchor moveWithCells="1" sizeWithCells="1">
                  <from>
                    <xdr:col>6908</xdr:col>
                    <xdr:colOff>0</xdr:colOff>
                    <xdr:row>589891</xdr:row>
                    <xdr:rowOff>0</xdr:rowOff>
                  </from>
                  <to>
                    <xdr:col>6908</xdr:col>
                    <xdr:colOff>0</xdr:colOff>
                    <xdr:row>589891</xdr:row>
                    <xdr:rowOff>0</xdr:rowOff>
                  </to>
                </anchor>
              </controlPr>
            </control>
          </mc:Choice>
        </mc:AlternateContent>
        <mc:AlternateContent xmlns:mc="http://schemas.openxmlformats.org/markup-compatibility/2006">
          <mc:Choice Requires="x14">
            <control shapeId="61944" r:id="rId447" name="Button 504">
              <controlPr locked="0" defaultSize="0" autoFill="0" autoLine="0" autoPict="0">
                <anchor moveWithCells="1" sizeWithCells="1">
                  <from>
                    <xdr:col>6908</xdr:col>
                    <xdr:colOff>0</xdr:colOff>
                    <xdr:row>655427</xdr:row>
                    <xdr:rowOff>0</xdr:rowOff>
                  </from>
                  <to>
                    <xdr:col>6908</xdr:col>
                    <xdr:colOff>0</xdr:colOff>
                    <xdr:row>655427</xdr:row>
                    <xdr:rowOff>0</xdr:rowOff>
                  </to>
                </anchor>
              </controlPr>
            </control>
          </mc:Choice>
        </mc:AlternateContent>
        <mc:AlternateContent xmlns:mc="http://schemas.openxmlformats.org/markup-compatibility/2006">
          <mc:Choice Requires="x14">
            <control shapeId="61945" r:id="rId448" name="Button 505">
              <controlPr locked="0" defaultSize="0" autoFill="0" autoLine="0" autoPict="0">
                <anchor moveWithCells="1" sizeWithCells="1">
                  <from>
                    <xdr:col>6908</xdr:col>
                    <xdr:colOff>0</xdr:colOff>
                    <xdr:row>720963</xdr:row>
                    <xdr:rowOff>0</xdr:rowOff>
                  </from>
                  <to>
                    <xdr:col>6908</xdr:col>
                    <xdr:colOff>0</xdr:colOff>
                    <xdr:row>720963</xdr:row>
                    <xdr:rowOff>0</xdr:rowOff>
                  </to>
                </anchor>
              </controlPr>
            </control>
          </mc:Choice>
        </mc:AlternateContent>
        <mc:AlternateContent xmlns:mc="http://schemas.openxmlformats.org/markup-compatibility/2006">
          <mc:Choice Requires="x14">
            <control shapeId="61946" r:id="rId449" name="Button 506">
              <controlPr locked="0" defaultSize="0" autoFill="0" autoLine="0" autoPict="0">
                <anchor moveWithCells="1" sizeWithCells="1">
                  <from>
                    <xdr:col>6908</xdr:col>
                    <xdr:colOff>0</xdr:colOff>
                    <xdr:row>786499</xdr:row>
                    <xdr:rowOff>0</xdr:rowOff>
                  </from>
                  <to>
                    <xdr:col>6908</xdr:col>
                    <xdr:colOff>0</xdr:colOff>
                    <xdr:row>786499</xdr:row>
                    <xdr:rowOff>0</xdr:rowOff>
                  </to>
                </anchor>
              </controlPr>
            </control>
          </mc:Choice>
        </mc:AlternateContent>
        <mc:AlternateContent xmlns:mc="http://schemas.openxmlformats.org/markup-compatibility/2006">
          <mc:Choice Requires="x14">
            <control shapeId="61947" r:id="rId450" name="Button 507">
              <controlPr locked="0" defaultSize="0" autoFill="0" autoLine="0" autoPict="0">
                <anchor moveWithCells="1" sizeWithCells="1">
                  <from>
                    <xdr:col>6908</xdr:col>
                    <xdr:colOff>0</xdr:colOff>
                    <xdr:row>852035</xdr:row>
                    <xdr:rowOff>0</xdr:rowOff>
                  </from>
                  <to>
                    <xdr:col>6908</xdr:col>
                    <xdr:colOff>0</xdr:colOff>
                    <xdr:row>852035</xdr:row>
                    <xdr:rowOff>0</xdr:rowOff>
                  </to>
                </anchor>
              </controlPr>
            </control>
          </mc:Choice>
        </mc:AlternateContent>
        <mc:AlternateContent xmlns:mc="http://schemas.openxmlformats.org/markup-compatibility/2006">
          <mc:Choice Requires="x14">
            <control shapeId="61948" r:id="rId451" name="Button 508">
              <controlPr locked="0" defaultSize="0" autoFill="0" autoLine="0" autoPict="0">
                <anchor moveWithCells="1" sizeWithCells="1">
                  <from>
                    <xdr:col>6908</xdr:col>
                    <xdr:colOff>0</xdr:colOff>
                    <xdr:row>917571</xdr:row>
                    <xdr:rowOff>0</xdr:rowOff>
                  </from>
                  <to>
                    <xdr:col>6908</xdr:col>
                    <xdr:colOff>0</xdr:colOff>
                    <xdr:row>917571</xdr:row>
                    <xdr:rowOff>0</xdr:rowOff>
                  </to>
                </anchor>
              </controlPr>
            </control>
          </mc:Choice>
        </mc:AlternateContent>
        <mc:AlternateContent xmlns:mc="http://schemas.openxmlformats.org/markup-compatibility/2006">
          <mc:Choice Requires="x14">
            <control shapeId="61949" r:id="rId452" name="Button 509">
              <controlPr locked="0" defaultSize="0" autoFill="0" autoLine="0" autoPict="0">
                <anchor moveWithCells="1" sizeWithCells="1">
                  <from>
                    <xdr:col>6908</xdr:col>
                    <xdr:colOff>0</xdr:colOff>
                    <xdr:row>983107</xdr:row>
                    <xdr:rowOff>0</xdr:rowOff>
                  </from>
                  <to>
                    <xdr:col>6908</xdr:col>
                    <xdr:colOff>0</xdr:colOff>
                    <xdr:row>983107</xdr:row>
                    <xdr:rowOff>0</xdr:rowOff>
                  </to>
                </anchor>
              </controlPr>
            </control>
          </mc:Choice>
        </mc:AlternateContent>
        <mc:AlternateContent xmlns:mc="http://schemas.openxmlformats.org/markup-compatibility/2006">
          <mc:Choice Requires="x14">
            <control shapeId="61950" r:id="rId453" name="Button 510">
              <controlPr locked="0" defaultSize="0" autoFill="0" autoLine="0" autoPict="0">
                <anchor moveWithCells="1" sizeWithCells="1">
                  <from>
                    <xdr:col>7164</xdr:col>
                    <xdr:colOff>0</xdr:colOff>
                    <xdr:row>67</xdr:row>
                    <xdr:rowOff>0</xdr:rowOff>
                  </from>
                  <to>
                    <xdr:col>7164</xdr:col>
                    <xdr:colOff>0</xdr:colOff>
                    <xdr:row>67</xdr:row>
                    <xdr:rowOff>0</xdr:rowOff>
                  </to>
                </anchor>
              </controlPr>
            </control>
          </mc:Choice>
        </mc:AlternateContent>
        <mc:AlternateContent xmlns:mc="http://schemas.openxmlformats.org/markup-compatibility/2006">
          <mc:Choice Requires="x14">
            <control shapeId="61951" r:id="rId454" name="Button 511">
              <controlPr locked="0" defaultSize="0" autoFill="0" autoLine="0" autoPict="0">
                <anchor moveWithCells="1" sizeWithCells="1">
                  <from>
                    <xdr:col>7164</xdr:col>
                    <xdr:colOff>0</xdr:colOff>
                    <xdr:row>65603</xdr:row>
                    <xdr:rowOff>0</xdr:rowOff>
                  </from>
                  <to>
                    <xdr:col>7164</xdr:col>
                    <xdr:colOff>0</xdr:colOff>
                    <xdr:row>65603</xdr:row>
                    <xdr:rowOff>0</xdr:rowOff>
                  </to>
                </anchor>
              </controlPr>
            </control>
          </mc:Choice>
        </mc:AlternateContent>
        <mc:AlternateContent xmlns:mc="http://schemas.openxmlformats.org/markup-compatibility/2006">
          <mc:Choice Requires="x14">
            <control shapeId="61952" r:id="rId455" name="Button 512">
              <controlPr locked="0" defaultSize="0" autoFill="0" autoLine="0" autoPict="0">
                <anchor moveWithCells="1" sizeWithCells="1">
                  <from>
                    <xdr:col>7164</xdr:col>
                    <xdr:colOff>0</xdr:colOff>
                    <xdr:row>131139</xdr:row>
                    <xdr:rowOff>0</xdr:rowOff>
                  </from>
                  <to>
                    <xdr:col>7164</xdr:col>
                    <xdr:colOff>0</xdr:colOff>
                    <xdr:row>131139</xdr:row>
                    <xdr:rowOff>0</xdr:rowOff>
                  </to>
                </anchor>
              </controlPr>
            </control>
          </mc:Choice>
        </mc:AlternateContent>
        <mc:AlternateContent xmlns:mc="http://schemas.openxmlformats.org/markup-compatibility/2006">
          <mc:Choice Requires="x14">
            <control shapeId="61953" r:id="rId456" name="Button 513">
              <controlPr locked="0" defaultSize="0" autoFill="0" autoLine="0" autoPict="0">
                <anchor moveWithCells="1" sizeWithCells="1">
                  <from>
                    <xdr:col>7164</xdr:col>
                    <xdr:colOff>0</xdr:colOff>
                    <xdr:row>196675</xdr:row>
                    <xdr:rowOff>0</xdr:rowOff>
                  </from>
                  <to>
                    <xdr:col>7164</xdr:col>
                    <xdr:colOff>0</xdr:colOff>
                    <xdr:row>196675</xdr:row>
                    <xdr:rowOff>0</xdr:rowOff>
                  </to>
                </anchor>
              </controlPr>
            </control>
          </mc:Choice>
        </mc:AlternateContent>
        <mc:AlternateContent xmlns:mc="http://schemas.openxmlformats.org/markup-compatibility/2006">
          <mc:Choice Requires="x14">
            <control shapeId="61954" r:id="rId457" name="Button 514">
              <controlPr locked="0" defaultSize="0" autoFill="0" autoLine="0" autoPict="0">
                <anchor moveWithCells="1" sizeWithCells="1">
                  <from>
                    <xdr:col>7164</xdr:col>
                    <xdr:colOff>0</xdr:colOff>
                    <xdr:row>262211</xdr:row>
                    <xdr:rowOff>0</xdr:rowOff>
                  </from>
                  <to>
                    <xdr:col>7164</xdr:col>
                    <xdr:colOff>0</xdr:colOff>
                    <xdr:row>262211</xdr:row>
                    <xdr:rowOff>0</xdr:rowOff>
                  </to>
                </anchor>
              </controlPr>
            </control>
          </mc:Choice>
        </mc:AlternateContent>
        <mc:AlternateContent xmlns:mc="http://schemas.openxmlformats.org/markup-compatibility/2006">
          <mc:Choice Requires="x14">
            <control shapeId="61955" r:id="rId458" name="Button 515">
              <controlPr locked="0" defaultSize="0" autoFill="0" autoLine="0" autoPict="0">
                <anchor moveWithCells="1" sizeWithCells="1">
                  <from>
                    <xdr:col>7164</xdr:col>
                    <xdr:colOff>0</xdr:colOff>
                    <xdr:row>327747</xdr:row>
                    <xdr:rowOff>0</xdr:rowOff>
                  </from>
                  <to>
                    <xdr:col>7164</xdr:col>
                    <xdr:colOff>0</xdr:colOff>
                    <xdr:row>327747</xdr:row>
                    <xdr:rowOff>0</xdr:rowOff>
                  </to>
                </anchor>
              </controlPr>
            </control>
          </mc:Choice>
        </mc:AlternateContent>
        <mc:AlternateContent xmlns:mc="http://schemas.openxmlformats.org/markup-compatibility/2006">
          <mc:Choice Requires="x14">
            <control shapeId="61956" r:id="rId459" name="Button 516">
              <controlPr locked="0" defaultSize="0" autoFill="0" autoLine="0" autoPict="0">
                <anchor moveWithCells="1" sizeWithCells="1">
                  <from>
                    <xdr:col>7164</xdr:col>
                    <xdr:colOff>0</xdr:colOff>
                    <xdr:row>393283</xdr:row>
                    <xdr:rowOff>0</xdr:rowOff>
                  </from>
                  <to>
                    <xdr:col>7164</xdr:col>
                    <xdr:colOff>0</xdr:colOff>
                    <xdr:row>393283</xdr:row>
                    <xdr:rowOff>0</xdr:rowOff>
                  </to>
                </anchor>
              </controlPr>
            </control>
          </mc:Choice>
        </mc:AlternateContent>
        <mc:AlternateContent xmlns:mc="http://schemas.openxmlformats.org/markup-compatibility/2006">
          <mc:Choice Requires="x14">
            <control shapeId="61957" r:id="rId460" name="Button 517">
              <controlPr locked="0" defaultSize="0" autoFill="0" autoLine="0" autoPict="0">
                <anchor moveWithCells="1" sizeWithCells="1">
                  <from>
                    <xdr:col>7164</xdr:col>
                    <xdr:colOff>0</xdr:colOff>
                    <xdr:row>458819</xdr:row>
                    <xdr:rowOff>0</xdr:rowOff>
                  </from>
                  <to>
                    <xdr:col>7164</xdr:col>
                    <xdr:colOff>0</xdr:colOff>
                    <xdr:row>458819</xdr:row>
                    <xdr:rowOff>0</xdr:rowOff>
                  </to>
                </anchor>
              </controlPr>
            </control>
          </mc:Choice>
        </mc:AlternateContent>
        <mc:AlternateContent xmlns:mc="http://schemas.openxmlformats.org/markup-compatibility/2006">
          <mc:Choice Requires="x14">
            <control shapeId="61958" r:id="rId461" name="Button 518">
              <controlPr locked="0" defaultSize="0" autoFill="0" autoLine="0" autoPict="0">
                <anchor moveWithCells="1" sizeWithCells="1">
                  <from>
                    <xdr:col>7164</xdr:col>
                    <xdr:colOff>0</xdr:colOff>
                    <xdr:row>524355</xdr:row>
                    <xdr:rowOff>0</xdr:rowOff>
                  </from>
                  <to>
                    <xdr:col>7164</xdr:col>
                    <xdr:colOff>0</xdr:colOff>
                    <xdr:row>524355</xdr:row>
                    <xdr:rowOff>0</xdr:rowOff>
                  </to>
                </anchor>
              </controlPr>
            </control>
          </mc:Choice>
        </mc:AlternateContent>
        <mc:AlternateContent xmlns:mc="http://schemas.openxmlformats.org/markup-compatibility/2006">
          <mc:Choice Requires="x14">
            <control shapeId="61959" r:id="rId462" name="Button 519">
              <controlPr locked="0" defaultSize="0" autoFill="0" autoLine="0" autoPict="0">
                <anchor moveWithCells="1" sizeWithCells="1">
                  <from>
                    <xdr:col>7164</xdr:col>
                    <xdr:colOff>0</xdr:colOff>
                    <xdr:row>589891</xdr:row>
                    <xdr:rowOff>0</xdr:rowOff>
                  </from>
                  <to>
                    <xdr:col>7164</xdr:col>
                    <xdr:colOff>0</xdr:colOff>
                    <xdr:row>589891</xdr:row>
                    <xdr:rowOff>0</xdr:rowOff>
                  </to>
                </anchor>
              </controlPr>
            </control>
          </mc:Choice>
        </mc:AlternateContent>
        <mc:AlternateContent xmlns:mc="http://schemas.openxmlformats.org/markup-compatibility/2006">
          <mc:Choice Requires="x14">
            <control shapeId="61960" r:id="rId463" name="Button 520">
              <controlPr locked="0" defaultSize="0" autoFill="0" autoLine="0" autoPict="0">
                <anchor moveWithCells="1" sizeWithCells="1">
                  <from>
                    <xdr:col>7164</xdr:col>
                    <xdr:colOff>0</xdr:colOff>
                    <xdr:row>655427</xdr:row>
                    <xdr:rowOff>0</xdr:rowOff>
                  </from>
                  <to>
                    <xdr:col>7164</xdr:col>
                    <xdr:colOff>0</xdr:colOff>
                    <xdr:row>655427</xdr:row>
                    <xdr:rowOff>0</xdr:rowOff>
                  </to>
                </anchor>
              </controlPr>
            </control>
          </mc:Choice>
        </mc:AlternateContent>
        <mc:AlternateContent xmlns:mc="http://schemas.openxmlformats.org/markup-compatibility/2006">
          <mc:Choice Requires="x14">
            <control shapeId="61961" r:id="rId464" name="Button 521">
              <controlPr locked="0" defaultSize="0" autoFill="0" autoLine="0" autoPict="0">
                <anchor moveWithCells="1" sizeWithCells="1">
                  <from>
                    <xdr:col>7164</xdr:col>
                    <xdr:colOff>0</xdr:colOff>
                    <xdr:row>720963</xdr:row>
                    <xdr:rowOff>0</xdr:rowOff>
                  </from>
                  <to>
                    <xdr:col>7164</xdr:col>
                    <xdr:colOff>0</xdr:colOff>
                    <xdr:row>720963</xdr:row>
                    <xdr:rowOff>0</xdr:rowOff>
                  </to>
                </anchor>
              </controlPr>
            </control>
          </mc:Choice>
        </mc:AlternateContent>
        <mc:AlternateContent xmlns:mc="http://schemas.openxmlformats.org/markup-compatibility/2006">
          <mc:Choice Requires="x14">
            <control shapeId="61962" r:id="rId465" name="Button 522">
              <controlPr locked="0" defaultSize="0" autoFill="0" autoLine="0" autoPict="0">
                <anchor moveWithCells="1" sizeWithCells="1">
                  <from>
                    <xdr:col>7164</xdr:col>
                    <xdr:colOff>0</xdr:colOff>
                    <xdr:row>786499</xdr:row>
                    <xdr:rowOff>0</xdr:rowOff>
                  </from>
                  <to>
                    <xdr:col>7164</xdr:col>
                    <xdr:colOff>0</xdr:colOff>
                    <xdr:row>786499</xdr:row>
                    <xdr:rowOff>0</xdr:rowOff>
                  </to>
                </anchor>
              </controlPr>
            </control>
          </mc:Choice>
        </mc:AlternateContent>
        <mc:AlternateContent xmlns:mc="http://schemas.openxmlformats.org/markup-compatibility/2006">
          <mc:Choice Requires="x14">
            <control shapeId="61963" r:id="rId466" name="Button 523">
              <controlPr locked="0" defaultSize="0" autoFill="0" autoLine="0" autoPict="0">
                <anchor moveWithCells="1" sizeWithCells="1">
                  <from>
                    <xdr:col>7164</xdr:col>
                    <xdr:colOff>0</xdr:colOff>
                    <xdr:row>852035</xdr:row>
                    <xdr:rowOff>0</xdr:rowOff>
                  </from>
                  <to>
                    <xdr:col>7164</xdr:col>
                    <xdr:colOff>0</xdr:colOff>
                    <xdr:row>852035</xdr:row>
                    <xdr:rowOff>0</xdr:rowOff>
                  </to>
                </anchor>
              </controlPr>
            </control>
          </mc:Choice>
        </mc:AlternateContent>
        <mc:AlternateContent xmlns:mc="http://schemas.openxmlformats.org/markup-compatibility/2006">
          <mc:Choice Requires="x14">
            <control shapeId="61964" r:id="rId467" name="Button 524">
              <controlPr locked="0" defaultSize="0" autoFill="0" autoLine="0" autoPict="0">
                <anchor moveWithCells="1" sizeWithCells="1">
                  <from>
                    <xdr:col>7164</xdr:col>
                    <xdr:colOff>0</xdr:colOff>
                    <xdr:row>917571</xdr:row>
                    <xdr:rowOff>0</xdr:rowOff>
                  </from>
                  <to>
                    <xdr:col>7164</xdr:col>
                    <xdr:colOff>0</xdr:colOff>
                    <xdr:row>917571</xdr:row>
                    <xdr:rowOff>0</xdr:rowOff>
                  </to>
                </anchor>
              </controlPr>
            </control>
          </mc:Choice>
        </mc:AlternateContent>
        <mc:AlternateContent xmlns:mc="http://schemas.openxmlformats.org/markup-compatibility/2006">
          <mc:Choice Requires="x14">
            <control shapeId="61965" r:id="rId468" name="Button 525">
              <controlPr locked="0" defaultSize="0" autoFill="0" autoLine="0" autoPict="0">
                <anchor moveWithCells="1" sizeWithCells="1">
                  <from>
                    <xdr:col>7164</xdr:col>
                    <xdr:colOff>0</xdr:colOff>
                    <xdr:row>983107</xdr:row>
                    <xdr:rowOff>0</xdr:rowOff>
                  </from>
                  <to>
                    <xdr:col>7164</xdr:col>
                    <xdr:colOff>0</xdr:colOff>
                    <xdr:row>983107</xdr:row>
                    <xdr:rowOff>0</xdr:rowOff>
                  </to>
                </anchor>
              </controlPr>
            </control>
          </mc:Choice>
        </mc:AlternateContent>
        <mc:AlternateContent xmlns:mc="http://schemas.openxmlformats.org/markup-compatibility/2006">
          <mc:Choice Requires="x14">
            <control shapeId="61966" r:id="rId469" name="Button 526">
              <controlPr locked="0" defaultSize="0" autoFill="0" autoLine="0" autoPict="0">
                <anchor moveWithCells="1" sizeWithCells="1">
                  <from>
                    <xdr:col>7420</xdr:col>
                    <xdr:colOff>0</xdr:colOff>
                    <xdr:row>67</xdr:row>
                    <xdr:rowOff>0</xdr:rowOff>
                  </from>
                  <to>
                    <xdr:col>7420</xdr:col>
                    <xdr:colOff>0</xdr:colOff>
                    <xdr:row>67</xdr:row>
                    <xdr:rowOff>0</xdr:rowOff>
                  </to>
                </anchor>
              </controlPr>
            </control>
          </mc:Choice>
        </mc:AlternateContent>
        <mc:AlternateContent xmlns:mc="http://schemas.openxmlformats.org/markup-compatibility/2006">
          <mc:Choice Requires="x14">
            <control shapeId="61967" r:id="rId470" name="Button 527">
              <controlPr locked="0" defaultSize="0" autoFill="0" autoLine="0" autoPict="0">
                <anchor moveWithCells="1" sizeWithCells="1">
                  <from>
                    <xdr:col>7420</xdr:col>
                    <xdr:colOff>0</xdr:colOff>
                    <xdr:row>65603</xdr:row>
                    <xdr:rowOff>0</xdr:rowOff>
                  </from>
                  <to>
                    <xdr:col>7420</xdr:col>
                    <xdr:colOff>0</xdr:colOff>
                    <xdr:row>65603</xdr:row>
                    <xdr:rowOff>0</xdr:rowOff>
                  </to>
                </anchor>
              </controlPr>
            </control>
          </mc:Choice>
        </mc:AlternateContent>
        <mc:AlternateContent xmlns:mc="http://schemas.openxmlformats.org/markup-compatibility/2006">
          <mc:Choice Requires="x14">
            <control shapeId="61968" r:id="rId471" name="Button 528">
              <controlPr locked="0" defaultSize="0" autoFill="0" autoLine="0" autoPict="0">
                <anchor moveWithCells="1" sizeWithCells="1">
                  <from>
                    <xdr:col>7420</xdr:col>
                    <xdr:colOff>0</xdr:colOff>
                    <xdr:row>131139</xdr:row>
                    <xdr:rowOff>0</xdr:rowOff>
                  </from>
                  <to>
                    <xdr:col>7420</xdr:col>
                    <xdr:colOff>0</xdr:colOff>
                    <xdr:row>131139</xdr:row>
                    <xdr:rowOff>0</xdr:rowOff>
                  </to>
                </anchor>
              </controlPr>
            </control>
          </mc:Choice>
        </mc:AlternateContent>
        <mc:AlternateContent xmlns:mc="http://schemas.openxmlformats.org/markup-compatibility/2006">
          <mc:Choice Requires="x14">
            <control shapeId="61969" r:id="rId472" name="Button 529">
              <controlPr locked="0" defaultSize="0" autoFill="0" autoLine="0" autoPict="0">
                <anchor moveWithCells="1" sizeWithCells="1">
                  <from>
                    <xdr:col>7420</xdr:col>
                    <xdr:colOff>0</xdr:colOff>
                    <xdr:row>196675</xdr:row>
                    <xdr:rowOff>0</xdr:rowOff>
                  </from>
                  <to>
                    <xdr:col>7420</xdr:col>
                    <xdr:colOff>0</xdr:colOff>
                    <xdr:row>196675</xdr:row>
                    <xdr:rowOff>0</xdr:rowOff>
                  </to>
                </anchor>
              </controlPr>
            </control>
          </mc:Choice>
        </mc:AlternateContent>
        <mc:AlternateContent xmlns:mc="http://schemas.openxmlformats.org/markup-compatibility/2006">
          <mc:Choice Requires="x14">
            <control shapeId="61970" r:id="rId473" name="Button 530">
              <controlPr locked="0" defaultSize="0" autoFill="0" autoLine="0" autoPict="0">
                <anchor moveWithCells="1" sizeWithCells="1">
                  <from>
                    <xdr:col>7420</xdr:col>
                    <xdr:colOff>0</xdr:colOff>
                    <xdr:row>262211</xdr:row>
                    <xdr:rowOff>0</xdr:rowOff>
                  </from>
                  <to>
                    <xdr:col>7420</xdr:col>
                    <xdr:colOff>0</xdr:colOff>
                    <xdr:row>262211</xdr:row>
                    <xdr:rowOff>0</xdr:rowOff>
                  </to>
                </anchor>
              </controlPr>
            </control>
          </mc:Choice>
        </mc:AlternateContent>
        <mc:AlternateContent xmlns:mc="http://schemas.openxmlformats.org/markup-compatibility/2006">
          <mc:Choice Requires="x14">
            <control shapeId="61971" r:id="rId474" name="Button 531">
              <controlPr locked="0" defaultSize="0" autoFill="0" autoLine="0" autoPict="0">
                <anchor moveWithCells="1" sizeWithCells="1">
                  <from>
                    <xdr:col>7420</xdr:col>
                    <xdr:colOff>0</xdr:colOff>
                    <xdr:row>327747</xdr:row>
                    <xdr:rowOff>0</xdr:rowOff>
                  </from>
                  <to>
                    <xdr:col>7420</xdr:col>
                    <xdr:colOff>0</xdr:colOff>
                    <xdr:row>327747</xdr:row>
                    <xdr:rowOff>0</xdr:rowOff>
                  </to>
                </anchor>
              </controlPr>
            </control>
          </mc:Choice>
        </mc:AlternateContent>
        <mc:AlternateContent xmlns:mc="http://schemas.openxmlformats.org/markup-compatibility/2006">
          <mc:Choice Requires="x14">
            <control shapeId="61972" r:id="rId475" name="Button 532">
              <controlPr locked="0" defaultSize="0" autoFill="0" autoLine="0" autoPict="0">
                <anchor moveWithCells="1" sizeWithCells="1">
                  <from>
                    <xdr:col>7420</xdr:col>
                    <xdr:colOff>0</xdr:colOff>
                    <xdr:row>393283</xdr:row>
                    <xdr:rowOff>0</xdr:rowOff>
                  </from>
                  <to>
                    <xdr:col>7420</xdr:col>
                    <xdr:colOff>0</xdr:colOff>
                    <xdr:row>393283</xdr:row>
                    <xdr:rowOff>0</xdr:rowOff>
                  </to>
                </anchor>
              </controlPr>
            </control>
          </mc:Choice>
        </mc:AlternateContent>
        <mc:AlternateContent xmlns:mc="http://schemas.openxmlformats.org/markup-compatibility/2006">
          <mc:Choice Requires="x14">
            <control shapeId="61973" r:id="rId476" name="Button 533">
              <controlPr locked="0" defaultSize="0" autoFill="0" autoLine="0" autoPict="0">
                <anchor moveWithCells="1" sizeWithCells="1">
                  <from>
                    <xdr:col>7420</xdr:col>
                    <xdr:colOff>0</xdr:colOff>
                    <xdr:row>458819</xdr:row>
                    <xdr:rowOff>0</xdr:rowOff>
                  </from>
                  <to>
                    <xdr:col>7420</xdr:col>
                    <xdr:colOff>0</xdr:colOff>
                    <xdr:row>458819</xdr:row>
                    <xdr:rowOff>0</xdr:rowOff>
                  </to>
                </anchor>
              </controlPr>
            </control>
          </mc:Choice>
        </mc:AlternateContent>
        <mc:AlternateContent xmlns:mc="http://schemas.openxmlformats.org/markup-compatibility/2006">
          <mc:Choice Requires="x14">
            <control shapeId="61974" r:id="rId477" name="Button 534">
              <controlPr locked="0" defaultSize="0" autoFill="0" autoLine="0" autoPict="0">
                <anchor moveWithCells="1" sizeWithCells="1">
                  <from>
                    <xdr:col>7420</xdr:col>
                    <xdr:colOff>0</xdr:colOff>
                    <xdr:row>524355</xdr:row>
                    <xdr:rowOff>0</xdr:rowOff>
                  </from>
                  <to>
                    <xdr:col>7420</xdr:col>
                    <xdr:colOff>0</xdr:colOff>
                    <xdr:row>524355</xdr:row>
                    <xdr:rowOff>0</xdr:rowOff>
                  </to>
                </anchor>
              </controlPr>
            </control>
          </mc:Choice>
        </mc:AlternateContent>
        <mc:AlternateContent xmlns:mc="http://schemas.openxmlformats.org/markup-compatibility/2006">
          <mc:Choice Requires="x14">
            <control shapeId="61975" r:id="rId478" name="Button 535">
              <controlPr locked="0" defaultSize="0" autoFill="0" autoLine="0" autoPict="0">
                <anchor moveWithCells="1" sizeWithCells="1">
                  <from>
                    <xdr:col>7420</xdr:col>
                    <xdr:colOff>0</xdr:colOff>
                    <xdr:row>589891</xdr:row>
                    <xdr:rowOff>0</xdr:rowOff>
                  </from>
                  <to>
                    <xdr:col>7420</xdr:col>
                    <xdr:colOff>0</xdr:colOff>
                    <xdr:row>589891</xdr:row>
                    <xdr:rowOff>0</xdr:rowOff>
                  </to>
                </anchor>
              </controlPr>
            </control>
          </mc:Choice>
        </mc:AlternateContent>
        <mc:AlternateContent xmlns:mc="http://schemas.openxmlformats.org/markup-compatibility/2006">
          <mc:Choice Requires="x14">
            <control shapeId="61976" r:id="rId479" name="Button 536">
              <controlPr locked="0" defaultSize="0" autoFill="0" autoLine="0" autoPict="0">
                <anchor moveWithCells="1" sizeWithCells="1">
                  <from>
                    <xdr:col>7420</xdr:col>
                    <xdr:colOff>0</xdr:colOff>
                    <xdr:row>655427</xdr:row>
                    <xdr:rowOff>0</xdr:rowOff>
                  </from>
                  <to>
                    <xdr:col>7420</xdr:col>
                    <xdr:colOff>0</xdr:colOff>
                    <xdr:row>655427</xdr:row>
                    <xdr:rowOff>0</xdr:rowOff>
                  </to>
                </anchor>
              </controlPr>
            </control>
          </mc:Choice>
        </mc:AlternateContent>
        <mc:AlternateContent xmlns:mc="http://schemas.openxmlformats.org/markup-compatibility/2006">
          <mc:Choice Requires="x14">
            <control shapeId="61977" r:id="rId480" name="Button 537">
              <controlPr locked="0" defaultSize="0" autoFill="0" autoLine="0" autoPict="0">
                <anchor moveWithCells="1" sizeWithCells="1">
                  <from>
                    <xdr:col>7420</xdr:col>
                    <xdr:colOff>0</xdr:colOff>
                    <xdr:row>720963</xdr:row>
                    <xdr:rowOff>0</xdr:rowOff>
                  </from>
                  <to>
                    <xdr:col>7420</xdr:col>
                    <xdr:colOff>0</xdr:colOff>
                    <xdr:row>720963</xdr:row>
                    <xdr:rowOff>0</xdr:rowOff>
                  </to>
                </anchor>
              </controlPr>
            </control>
          </mc:Choice>
        </mc:AlternateContent>
        <mc:AlternateContent xmlns:mc="http://schemas.openxmlformats.org/markup-compatibility/2006">
          <mc:Choice Requires="x14">
            <control shapeId="61978" r:id="rId481" name="Button 538">
              <controlPr locked="0" defaultSize="0" autoFill="0" autoLine="0" autoPict="0">
                <anchor moveWithCells="1" sizeWithCells="1">
                  <from>
                    <xdr:col>7420</xdr:col>
                    <xdr:colOff>0</xdr:colOff>
                    <xdr:row>786499</xdr:row>
                    <xdr:rowOff>0</xdr:rowOff>
                  </from>
                  <to>
                    <xdr:col>7420</xdr:col>
                    <xdr:colOff>0</xdr:colOff>
                    <xdr:row>786499</xdr:row>
                    <xdr:rowOff>0</xdr:rowOff>
                  </to>
                </anchor>
              </controlPr>
            </control>
          </mc:Choice>
        </mc:AlternateContent>
        <mc:AlternateContent xmlns:mc="http://schemas.openxmlformats.org/markup-compatibility/2006">
          <mc:Choice Requires="x14">
            <control shapeId="61979" r:id="rId482" name="Button 539">
              <controlPr locked="0" defaultSize="0" autoFill="0" autoLine="0" autoPict="0">
                <anchor moveWithCells="1" sizeWithCells="1">
                  <from>
                    <xdr:col>7420</xdr:col>
                    <xdr:colOff>0</xdr:colOff>
                    <xdr:row>852035</xdr:row>
                    <xdr:rowOff>0</xdr:rowOff>
                  </from>
                  <to>
                    <xdr:col>7420</xdr:col>
                    <xdr:colOff>0</xdr:colOff>
                    <xdr:row>852035</xdr:row>
                    <xdr:rowOff>0</xdr:rowOff>
                  </to>
                </anchor>
              </controlPr>
            </control>
          </mc:Choice>
        </mc:AlternateContent>
        <mc:AlternateContent xmlns:mc="http://schemas.openxmlformats.org/markup-compatibility/2006">
          <mc:Choice Requires="x14">
            <control shapeId="61980" r:id="rId483" name="Button 540">
              <controlPr locked="0" defaultSize="0" autoFill="0" autoLine="0" autoPict="0">
                <anchor moveWithCells="1" sizeWithCells="1">
                  <from>
                    <xdr:col>7420</xdr:col>
                    <xdr:colOff>0</xdr:colOff>
                    <xdr:row>917571</xdr:row>
                    <xdr:rowOff>0</xdr:rowOff>
                  </from>
                  <to>
                    <xdr:col>7420</xdr:col>
                    <xdr:colOff>0</xdr:colOff>
                    <xdr:row>917571</xdr:row>
                    <xdr:rowOff>0</xdr:rowOff>
                  </to>
                </anchor>
              </controlPr>
            </control>
          </mc:Choice>
        </mc:AlternateContent>
        <mc:AlternateContent xmlns:mc="http://schemas.openxmlformats.org/markup-compatibility/2006">
          <mc:Choice Requires="x14">
            <control shapeId="61981" r:id="rId484" name="Button 541">
              <controlPr locked="0" defaultSize="0" autoFill="0" autoLine="0" autoPict="0">
                <anchor moveWithCells="1" sizeWithCells="1">
                  <from>
                    <xdr:col>7420</xdr:col>
                    <xdr:colOff>0</xdr:colOff>
                    <xdr:row>983107</xdr:row>
                    <xdr:rowOff>0</xdr:rowOff>
                  </from>
                  <to>
                    <xdr:col>7420</xdr:col>
                    <xdr:colOff>0</xdr:colOff>
                    <xdr:row>983107</xdr:row>
                    <xdr:rowOff>0</xdr:rowOff>
                  </to>
                </anchor>
              </controlPr>
            </control>
          </mc:Choice>
        </mc:AlternateContent>
        <mc:AlternateContent xmlns:mc="http://schemas.openxmlformats.org/markup-compatibility/2006">
          <mc:Choice Requires="x14">
            <control shapeId="61982" r:id="rId485" name="Button 542">
              <controlPr locked="0" defaultSize="0" autoFill="0" autoLine="0" autoPict="0">
                <anchor moveWithCells="1" sizeWithCells="1">
                  <from>
                    <xdr:col>7676</xdr:col>
                    <xdr:colOff>0</xdr:colOff>
                    <xdr:row>67</xdr:row>
                    <xdr:rowOff>0</xdr:rowOff>
                  </from>
                  <to>
                    <xdr:col>7676</xdr:col>
                    <xdr:colOff>0</xdr:colOff>
                    <xdr:row>67</xdr:row>
                    <xdr:rowOff>0</xdr:rowOff>
                  </to>
                </anchor>
              </controlPr>
            </control>
          </mc:Choice>
        </mc:AlternateContent>
        <mc:AlternateContent xmlns:mc="http://schemas.openxmlformats.org/markup-compatibility/2006">
          <mc:Choice Requires="x14">
            <control shapeId="61983" r:id="rId486" name="Button 543">
              <controlPr locked="0" defaultSize="0" autoFill="0" autoLine="0" autoPict="0">
                <anchor moveWithCells="1" sizeWithCells="1">
                  <from>
                    <xdr:col>7676</xdr:col>
                    <xdr:colOff>0</xdr:colOff>
                    <xdr:row>65603</xdr:row>
                    <xdr:rowOff>0</xdr:rowOff>
                  </from>
                  <to>
                    <xdr:col>7676</xdr:col>
                    <xdr:colOff>0</xdr:colOff>
                    <xdr:row>65603</xdr:row>
                    <xdr:rowOff>0</xdr:rowOff>
                  </to>
                </anchor>
              </controlPr>
            </control>
          </mc:Choice>
        </mc:AlternateContent>
        <mc:AlternateContent xmlns:mc="http://schemas.openxmlformats.org/markup-compatibility/2006">
          <mc:Choice Requires="x14">
            <control shapeId="61984" r:id="rId487" name="Button 544">
              <controlPr locked="0" defaultSize="0" autoFill="0" autoLine="0" autoPict="0">
                <anchor moveWithCells="1" sizeWithCells="1">
                  <from>
                    <xdr:col>7676</xdr:col>
                    <xdr:colOff>0</xdr:colOff>
                    <xdr:row>131139</xdr:row>
                    <xdr:rowOff>0</xdr:rowOff>
                  </from>
                  <to>
                    <xdr:col>7676</xdr:col>
                    <xdr:colOff>0</xdr:colOff>
                    <xdr:row>131139</xdr:row>
                    <xdr:rowOff>0</xdr:rowOff>
                  </to>
                </anchor>
              </controlPr>
            </control>
          </mc:Choice>
        </mc:AlternateContent>
        <mc:AlternateContent xmlns:mc="http://schemas.openxmlformats.org/markup-compatibility/2006">
          <mc:Choice Requires="x14">
            <control shapeId="61985" r:id="rId488" name="Button 545">
              <controlPr locked="0" defaultSize="0" autoFill="0" autoLine="0" autoPict="0">
                <anchor moveWithCells="1" sizeWithCells="1">
                  <from>
                    <xdr:col>7676</xdr:col>
                    <xdr:colOff>0</xdr:colOff>
                    <xdr:row>196675</xdr:row>
                    <xdr:rowOff>0</xdr:rowOff>
                  </from>
                  <to>
                    <xdr:col>7676</xdr:col>
                    <xdr:colOff>0</xdr:colOff>
                    <xdr:row>196675</xdr:row>
                    <xdr:rowOff>0</xdr:rowOff>
                  </to>
                </anchor>
              </controlPr>
            </control>
          </mc:Choice>
        </mc:AlternateContent>
        <mc:AlternateContent xmlns:mc="http://schemas.openxmlformats.org/markup-compatibility/2006">
          <mc:Choice Requires="x14">
            <control shapeId="61986" r:id="rId489" name="Button 546">
              <controlPr locked="0" defaultSize="0" autoFill="0" autoLine="0" autoPict="0">
                <anchor moveWithCells="1" sizeWithCells="1">
                  <from>
                    <xdr:col>7676</xdr:col>
                    <xdr:colOff>0</xdr:colOff>
                    <xdr:row>262211</xdr:row>
                    <xdr:rowOff>0</xdr:rowOff>
                  </from>
                  <to>
                    <xdr:col>7676</xdr:col>
                    <xdr:colOff>0</xdr:colOff>
                    <xdr:row>262211</xdr:row>
                    <xdr:rowOff>0</xdr:rowOff>
                  </to>
                </anchor>
              </controlPr>
            </control>
          </mc:Choice>
        </mc:AlternateContent>
        <mc:AlternateContent xmlns:mc="http://schemas.openxmlformats.org/markup-compatibility/2006">
          <mc:Choice Requires="x14">
            <control shapeId="61987" r:id="rId490" name="Button 547">
              <controlPr locked="0" defaultSize="0" autoFill="0" autoLine="0" autoPict="0">
                <anchor moveWithCells="1" sizeWithCells="1">
                  <from>
                    <xdr:col>7676</xdr:col>
                    <xdr:colOff>0</xdr:colOff>
                    <xdr:row>327747</xdr:row>
                    <xdr:rowOff>0</xdr:rowOff>
                  </from>
                  <to>
                    <xdr:col>7676</xdr:col>
                    <xdr:colOff>0</xdr:colOff>
                    <xdr:row>327747</xdr:row>
                    <xdr:rowOff>0</xdr:rowOff>
                  </to>
                </anchor>
              </controlPr>
            </control>
          </mc:Choice>
        </mc:AlternateContent>
        <mc:AlternateContent xmlns:mc="http://schemas.openxmlformats.org/markup-compatibility/2006">
          <mc:Choice Requires="x14">
            <control shapeId="61988" r:id="rId491" name="Button 548">
              <controlPr locked="0" defaultSize="0" autoFill="0" autoLine="0" autoPict="0">
                <anchor moveWithCells="1" sizeWithCells="1">
                  <from>
                    <xdr:col>7676</xdr:col>
                    <xdr:colOff>0</xdr:colOff>
                    <xdr:row>393283</xdr:row>
                    <xdr:rowOff>0</xdr:rowOff>
                  </from>
                  <to>
                    <xdr:col>7676</xdr:col>
                    <xdr:colOff>0</xdr:colOff>
                    <xdr:row>393283</xdr:row>
                    <xdr:rowOff>0</xdr:rowOff>
                  </to>
                </anchor>
              </controlPr>
            </control>
          </mc:Choice>
        </mc:AlternateContent>
        <mc:AlternateContent xmlns:mc="http://schemas.openxmlformats.org/markup-compatibility/2006">
          <mc:Choice Requires="x14">
            <control shapeId="61989" r:id="rId492" name="Button 549">
              <controlPr locked="0" defaultSize="0" autoFill="0" autoLine="0" autoPict="0">
                <anchor moveWithCells="1" sizeWithCells="1">
                  <from>
                    <xdr:col>7676</xdr:col>
                    <xdr:colOff>0</xdr:colOff>
                    <xdr:row>458819</xdr:row>
                    <xdr:rowOff>0</xdr:rowOff>
                  </from>
                  <to>
                    <xdr:col>7676</xdr:col>
                    <xdr:colOff>0</xdr:colOff>
                    <xdr:row>458819</xdr:row>
                    <xdr:rowOff>0</xdr:rowOff>
                  </to>
                </anchor>
              </controlPr>
            </control>
          </mc:Choice>
        </mc:AlternateContent>
        <mc:AlternateContent xmlns:mc="http://schemas.openxmlformats.org/markup-compatibility/2006">
          <mc:Choice Requires="x14">
            <control shapeId="61990" r:id="rId493" name="Button 550">
              <controlPr locked="0" defaultSize="0" autoFill="0" autoLine="0" autoPict="0">
                <anchor moveWithCells="1" sizeWithCells="1">
                  <from>
                    <xdr:col>7676</xdr:col>
                    <xdr:colOff>0</xdr:colOff>
                    <xdr:row>524355</xdr:row>
                    <xdr:rowOff>0</xdr:rowOff>
                  </from>
                  <to>
                    <xdr:col>7676</xdr:col>
                    <xdr:colOff>0</xdr:colOff>
                    <xdr:row>524355</xdr:row>
                    <xdr:rowOff>0</xdr:rowOff>
                  </to>
                </anchor>
              </controlPr>
            </control>
          </mc:Choice>
        </mc:AlternateContent>
        <mc:AlternateContent xmlns:mc="http://schemas.openxmlformats.org/markup-compatibility/2006">
          <mc:Choice Requires="x14">
            <control shapeId="61991" r:id="rId494" name="Button 551">
              <controlPr locked="0" defaultSize="0" autoFill="0" autoLine="0" autoPict="0">
                <anchor moveWithCells="1" sizeWithCells="1">
                  <from>
                    <xdr:col>7676</xdr:col>
                    <xdr:colOff>0</xdr:colOff>
                    <xdr:row>589891</xdr:row>
                    <xdr:rowOff>0</xdr:rowOff>
                  </from>
                  <to>
                    <xdr:col>7676</xdr:col>
                    <xdr:colOff>0</xdr:colOff>
                    <xdr:row>589891</xdr:row>
                    <xdr:rowOff>0</xdr:rowOff>
                  </to>
                </anchor>
              </controlPr>
            </control>
          </mc:Choice>
        </mc:AlternateContent>
        <mc:AlternateContent xmlns:mc="http://schemas.openxmlformats.org/markup-compatibility/2006">
          <mc:Choice Requires="x14">
            <control shapeId="61992" r:id="rId495" name="Button 552">
              <controlPr locked="0" defaultSize="0" autoFill="0" autoLine="0" autoPict="0">
                <anchor moveWithCells="1" sizeWithCells="1">
                  <from>
                    <xdr:col>7676</xdr:col>
                    <xdr:colOff>0</xdr:colOff>
                    <xdr:row>655427</xdr:row>
                    <xdr:rowOff>0</xdr:rowOff>
                  </from>
                  <to>
                    <xdr:col>7676</xdr:col>
                    <xdr:colOff>0</xdr:colOff>
                    <xdr:row>655427</xdr:row>
                    <xdr:rowOff>0</xdr:rowOff>
                  </to>
                </anchor>
              </controlPr>
            </control>
          </mc:Choice>
        </mc:AlternateContent>
        <mc:AlternateContent xmlns:mc="http://schemas.openxmlformats.org/markup-compatibility/2006">
          <mc:Choice Requires="x14">
            <control shapeId="61993" r:id="rId496" name="Button 553">
              <controlPr locked="0" defaultSize="0" autoFill="0" autoLine="0" autoPict="0">
                <anchor moveWithCells="1" sizeWithCells="1">
                  <from>
                    <xdr:col>7676</xdr:col>
                    <xdr:colOff>0</xdr:colOff>
                    <xdr:row>720963</xdr:row>
                    <xdr:rowOff>0</xdr:rowOff>
                  </from>
                  <to>
                    <xdr:col>7676</xdr:col>
                    <xdr:colOff>0</xdr:colOff>
                    <xdr:row>720963</xdr:row>
                    <xdr:rowOff>0</xdr:rowOff>
                  </to>
                </anchor>
              </controlPr>
            </control>
          </mc:Choice>
        </mc:AlternateContent>
        <mc:AlternateContent xmlns:mc="http://schemas.openxmlformats.org/markup-compatibility/2006">
          <mc:Choice Requires="x14">
            <control shapeId="61994" r:id="rId497" name="Button 554">
              <controlPr locked="0" defaultSize="0" autoFill="0" autoLine="0" autoPict="0">
                <anchor moveWithCells="1" sizeWithCells="1">
                  <from>
                    <xdr:col>7676</xdr:col>
                    <xdr:colOff>0</xdr:colOff>
                    <xdr:row>786499</xdr:row>
                    <xdr:rowOff>0</xdr:rowOff>
                  </from>
                  <to>
                    <xdr:col>7676</xdr:col>
                    <xdr:colOff>0</xdr:colOff>
                    <xdr:row>786499</xdr:row>
                    <xdr:rowOff>0</xdr:rowOff>
                  </to>
                </anchor>
              </controlPr>
            </control>
          </mc:Choice>
        </mc:AlternateContent>
        <mc:AlternateContent xmlns:mc="http://schemas.openxmlformats.org/markup-compatibility/2006">
          <mc:Choice Requires="x14">
            <control shapeId="61995" r:id="rId498" name="Button 555">
              <controlPr locked="0" defaultSize="0" autoFill="0" autoLine="0" autoPict="0">
                <anchor moveWithCells="1" sizeWithCells="1">
                  <from>
                    <xdr:col>7676</xdr:col>
                    <xdr:colOff>0</xdr:colOff>
                    <xdr:row>852035</xdr:row>
                    <xdr:rowOff>0</xdr:rowOff>
                  </from>
                  <to>
                    <xdr:col>7676</xdr:col>
                    <xdr:colOff>0</xdr:colOff>
                    <xdr:row>852035</xdr:row>
                    <xdr:rowOff>0</xdr:rowOff>
                  </to>
                </anchor>
              </controlPr>
            </control>
          </mc:Choice>
        </mc:AlternateContent>
        <mc:AlternateContent xmlns:mc="http://schemas.openxmlformats.org/markup-compatibility/2006">
          <mc:Choice Requires="x14">
            <control shapeId="61996" r:id="rId499" name="Button 556">
              <controlPr locked="0" defaultSize="0" autoFill="0" autoLine="0" autoPict="0">
                <anchor moveWithCells="1" sizeWithCells="1">
                  <from>
                    <xdr:col>7676</xdr:col>
                    <xdr:colOff>0</xdr:colOff>
                    <xdr:row>917571</xdr:row>
                    <xdr:rowOff>0</xdr:rowOff>
                  </from>
                  <to>
                    <xdr:col>7676</xdr:col>
                    <xdr:colOff>0</xdr:colOff>
                    <xdr:row>917571</xdr:row>
                    <xdr:rowOff>0</xdr:rowOff>
                  </to>
                </anchor>
              </controlPr>
            </control>
          </mc:Choice>
        </mc:AlternateContent>
        <mc:AlternateContent xmlns:mc="http://schemas.openxmlformats.org/markup-compatibility/2006">
          <mc:Choice Requires="x14">
            <control shapeId="61997" r:id="rId500" name="Button 557">
              <controlPr locked="0" defaultSize="0" autoFill="0" autoLine="0" autoPict="0">
                <anchor moveWithCells="1" sizeWithCells="1">
                  <from>
                    <xdr:col>7676</xdr:col>
                    <xdr:colOff>0</xdr:colOff>
                    <xdr:row>983107</xdr:row>
                    <xdr:rowOff>0</xdr:rowOff>
                  </from>
                  <to>
                    <xdr:col>7676</xdr:col>
                    <xdr:colOff>0</xdr:colOff>
                    <xdr:row>983107</xdr:row>
                    <xdr:rowOff>0</xdr:rowOff>
                  </to>
                </anchor>
              </controlPr>
            </control>
          </mc:Choice>
        </mc:AlternateContent>
        <mc:AlternateContent xmlns:mc="http://schemas.openxmlformats.org/markup-compatibility/2006">
          <mc:Choice Requires="x14">
            <control shapeId="61998" r:id="rId501" name="Button 558">
              <controlPr locked="0" defaultSize="0" autoFill="0" autoLine="0" autoPict="0">
                <anchor moveWithCells="1" sizeWithCells="1">
                  <from>
                    <xdr:col>7932</xdr:col>
                    <xdr:colOff>0</xdr:colOff>
                    <xdr:row>67</xdr:row>
                    <xdr:rowOff>0</xdr:rowOff>
                  </from>
                  <to>
                    <xdr:col>7932</xdr:col>
                    <xdr:colOff>0</xdr:colOff>
                    <xdr:row>67</xdr:row>
                    <xdr:rowOff>0</xdr:rowOff>
                  </to>
                </anchor>
              </controlPr>
            </control>
          </mc:Choice>
        </mc:AlternateContent>
        <mc:AlternateContent xmlns:mc="http://schemas.openxmlformats.org/markup-compatibility/2006">
          <mc:Choice Requires="x14">
            <control shapeId="61999" r:id="rId502" name="Button 559">
              <controlPr locked="0" defaultSize="0" autoFill="0" autoLine="0" autoPict="0">
                <anchor moveWithCells="1" sizeWithCells="1">
                  <from>
                    <xdr:col>7932</xdr:col>
                    <xdr:colOff>0</xdr:colOff>
                    <xdr:row>65603</xdr:row>
                    <xdr:rowOff>0</xdr:rowOff>
                  </from>
                  <to>
                    <xdr:col>7932</xdr:col>
                    <xdr:colOff>0</xdr:colOff>
                    <xdr:row>65603</xdr:row>
                    <xdr:rowOff>0</xdr:rowOff>
                  </to>
                </anchor>
              </controlPr>
            </control>
          </mc:Choice>
        </mc:AlternateContent>
        <mc:AlternateContent xmlns:mc="http://schemas.openxmlformats.org/markup-compatibility/2006">
          <mc:Choice Requires="x14">
            <control shapeId="62000" r:id="rId503" name="Button 560">
              <controlPr locked="0" defaultSize="0" autoFill="0" autoLine="0" autoPict="0">
                <anchor moveWithCells="1" sizeWithCells="1">
                  <from>
                    <xdr:col>7932</xdr:col>
                    <xdr:colOff>0</xdr:colOff>
                    <xdr:row>131139</xdr:row>
                    <xdr:rowOff>0</xdr:rowOff>
                  </from>
                  <to>
                    <xdr:col>7932</xdr:col>
                    <xdr:colOff>0</xdr:colOff>
                    <xdr:row>131139</xdr:row>
                    <xdr:rowOff>0</xdr:rowOff>
                  </to>
                </anchor>
              </controlPr>
            </control>
          </mc:Choice>
        </mc:AlternateContent>
        <mc:AlternateContent xmlns:mc="http://schemas.openxmlformats.org/markup-compatibility/2006">
          <mc:Choice Requires="x14">
            <control shapeId="62001" r:id="rId504" name="Button 561">
              <controlPr locked="0" defaultSize="0" autoFill="0" autoLine="0" autoPict="0">
                <anchor moveWithCells="1" sizeWithCells="1">
                  <from>
                    <xdr:col>7932</xdr:col>
                    <xdr:colOff>0</xdr:colOff>
                    <xdr:row>196675</xdr:row>
                    <xdr:rowOff>0</xdr:rowOff>
                  </from>
                  <to>
                    <xdr:col>7932</xdr:col>
                    <xdr:colOff>0</xdr:colOff>
                    <xdr:row>196675</xdr:row>
                    <xdr:rowOff>0</xdr:rowOff>
                  </to>
                </anchor>
              </controlPr>
            </control>
          </mc:Choice>
        </mc:AlternateContent>
        <mc:AlternateContent xmlns:mc="http://schemas.openxmlformats.org/markup-compatibility/2006">
          <mc:Choice Requires="x14">
            <control shapeId="62002" r:id="rId505" name="Button 562">
              <controlPr locked="0" defaultSize="0" autoFill="0" autoLine="0" autoPict="0">
                <anchor moveWithCells="1" sizeWithCells="1">
                  <from>
                    <xdr:col>7932</xdr:col>
                    <xdr:colOff>0</xdr:colOff>
                    <xdr:row>262211</xdr:row>
                    <xdr:rowOff>0</xdr:rowOff>
                  </from>
                  <to>
                    <xdr:col>7932</xdr:col>
                    <xdr:colOff>0</xdr:colOff>
                    <xdr:row>262211</xdr:row>
                    <xdr:rowOff>0</xdr:rowOff>
                  </to>
                </anchor>
              </controlPr>
            </control>
          </mc:Choice>
        </mc:AlternateContent>
        <mc:AlternateContent xmlns:mc="http://schemas.openxmlformats.org/markup-compatibility/2006">
          <mc:Choice Requires="x14">
            <control shapeId="62003" r:id="rId506" name="Button 563">
              <controlPr locked="0" defaultSize="0" autoFill="0" autoLine="0" autoPict="0">
                <anchor moveWithCells="1" sizeWithCells="1">
                  <from>
                    <xdr:col>7932</xdr:col>
                    <xdr:colOff>0</xdr:colOff>
                    <xdr:row>327747</xdr:row>
                    <xdr:rowOff>0</xdr:rowOff>
                  </from>
                  <to>
                    <xdr:col>7932</xdr:col>
                    <xdr:colOff>0</xdr:colOff>
                    <xdr:row>327747</xdr:row>
                    <xdr:rowOff>0</xdr:rowOff>
                  </to>
                </anchor>
              </controlPr>
            </control>
          </mc:Choice>
        </mc:AlternateContent>
        <mc:AlternateContent xmlns:mc="http://schemas.openxmlformats.org/markup-compatibility/2006">
          <mc:Choice Requires="x14">
            <control shapeId="62004" r:id="rId507" name="Button 564">
              <controlPr locked="0" defaultSize="0" autoFill="0" autoLine="0" autoPict="0">
                <anchor moveWithCells="1" sizeWithCells="1">
                  <from>
                    <xdr:col>7932</xdr:col>
                    <xdr:colOff>0</xdr:colOff>
                    <xdr:row>393283</xdr:row>
                    <xdr:rowOff>0</xdr:rowOff>
                  </from>
                  <to>
                    <xdr:col>7932</xdr:col>
                    <xdr:colOff>0</xdr:colOff>
                    <xdr:row>393283</xdr:row>
                    <xdr:rowOff>0</xdr:rowOff>
                  </to>
                </anchor>
              </controlPr>
            </control>
          </mc:Choice>
        </mc:AlternateContent>
        <mc:AlternateContent xmlns:mc="http://schemas.openxmlformats.org/markup-compatibility/2006">
          <mc:Choice Requires="x14">
            <control shapeId="62005" r:id="rId508" name="Button 565">
              <controlPr locked="0" defaultSize="0" autoFill="0" autoLine="0" autoPict="0">
                <anchor moveWithCells="1" sizeWithCells="1">
                  <from>
                    <xdr:col>7932</xdr:col>
                    <xdr:colOff>0</xdr:colOff>
                    <xdr:row>458819</xdr:row>
                    <xdr:rowOff>0</xdr:rowOff>
                  </from>
                  <to>
                    <xdr:col>7932</xdr:col>
                    <xdr:colOff>0</xdr:colOff>
                    <xdr:row>458819</xdr:row>
                    <xdr:rowOff>0</xdr:rowOff>
                  </to>
                </anchor>
              </controlPr>
            </control>
          </mc:Choice>
        </mc:AlternateContent>
        <mc:AlternateContent xmlns:mc="http://schemas.openxmlformats.org/markup-compatibility/2006">
          <mc:Choice Requires="x14">
            <control shapeId="62006" r:id="rId509" name="Button 566">
              <controlPr locked="0" defaultSize="0" autoFill="0" autoLine="0" autoPict="0">
                <anchor moveWithCells="1" sizeWithCells="1">
                  <from>
                    <xdr:col>7932</xdr:col>
                    <xdr:colOff>0</xdr:colOff>
                    <xdr:row>524355</xdr:row>
                    <xdr:rowOff>0</xdr:rowOff>
                  </from>
                  <to>
                    <xdr:col>7932</xdr:col>
                    <xdr:colOff>0</xdr:colOff>
                    <xdr:row>524355</xdr:row>
                    <xdr:rowOff>0</xdr:rowOff>
                  </to>
                </anchor>
              </controlPr>
            </control>
          </mc:Choice>
        </mc:AlternateContent>
        <mc:AlternateContent xmlns:mc="http://schemas.openxmlformats.org/markup-compatibility/2006">
          <mc:Choice Requires="x14">
            <control shapeId="62007" r:id="rId510" name="Button 567">
              <controlPr locked="0" defaultSize="0" autoFill="0" autoLine="0" autoPict="0">
                <anchor moveWithCells="1" sizeWithCells="1">
                  <from>
                    <xdr:col>7932</xdr:col>
                    <xdr:colOff>0</xdr:colOff>
                    <xdr:row>589891</xdr:row>
                    <xdr:rowOff>0</xdr:rowOff>
                  </from>
                  <to>
                    <xdr:col>7932</xdr:col>
                    <xdr:colOff>0</xdr:colOff>
                    <xdr:row>589891</xdr:row>
                    <xdr:rowOff>0</xdr:rowOff>
                  </to>
                </anchor>
              </controlPr>
            </control>
          </mc:Choice>
        </mc:AlternateContent>
        <mc:AlternateContent xmlns:mc="http://schemas.openxmlformats.org/markup-compatibility/2006">
          <mc:Choice Requires="x14">
            <control shapeId="62008" r:id="rId511" name="Button 568">
              <controlPr locked="0" defaultSize="0" autoFill="0" autoLine="0" autoPict="0">
                <anchor moveWithCells="1" sizeWithCells="1">
                  <from>
                    <xdr:col>7932</xdr:col>
                    <xdr:colOff>0</xdr:colOff>
                    <xdr:row>655427</xdr:row>
                    <xdr:rowOff>0</xdr:rowOff>
                  </from>
                  <to>
                    <xdr:col>7932</xdr:col>
                    <xdr:colOff>0</xdr:colOff>
                    <xdr:row>655427</xdr:row>
                    <xdr:rowOff>0</xdr:rowOff>
                  </to>
                </anchor>
              </controlPr>
            </control>
          </mc:Choice>
        </mc:AlternateContent>
        <mc:AlternateContent xmlns:mc="http://schemas.openxmlformats.org/markup-compatibility/2006">
          <mc:Choice Requires="x14">
            <control shapeId="62009" r:id="rId512" name="Button 569">
              <controlPr locked="0" defaultSize="0" autoFill="0" autoLine="0" autoPict="0">
                <anchor moveWithCells="1" sizeWithCells="1">
                  <from>
                    <xdr:col>7932</xdr:col>
                    <xdr:colOff>0</xdr:colOff>
                    <xdr:row>720963</xdr:row>
                    <xdr:rowOff>0</xdr:rowOff>
                  </from>
                  <to>
                    <xdr:col>7932</xdr:col>
                    <xdr:colOff>0</xdr:colOff>
                    <xdr:row>720963</xdr:row>
                    <xdr:rowOff>0</xdr:rowOff>
                  </to>
                </anchor>
              </controlPr>
            </control>
          </mc:Choice>
        </mc:AlternateContent>
        <mc:AlternateContent xmlns:mc="http://schemas.openxmlformats.org/markup-compatibility/2006">
          <mc:Choice Requires="x14">
            <control shapeId="62010" r:id="rId513" name="Button 570">
              <controlPr locked="0" defaultSize="0" autoFill="0" autoLine="0" autoPict="0">
                <anchor moveWithCells="1" sizeWithCells="1">
                  <from>
                    <xdr:col>7932</xdr:col>
                    <xdr:colOff>0</xdr:colOff>
                    <xdr:row>786499</xdr:row>
                    <xdr:rowOff>0</xdr:rowOff>
                  </from>
                  <to>
                    <xdr:col>7932</xdr:col>
                    <xdr:colOff>0</xdr:colOff>
                    <xdr:row>786499</xdr:row>
                    <xdr:rowOff>0</xdr:rowOff>
                  </to>
                </anchor>
              </controlPr>
            </control>
          </mc:Choice>
        </mc:AlternateContent>
        <mc:AlternateContent xmlns:mc="http://schemas.openxmlformats.org/markup-compatibility/2006">
          <mc:Choice Requires="x14">
            <control shapeId="62011" r:id="rId514" name="Button 571">
              <controlPr locked="0" defaultSize="0" autoFill="0" autoLine="0" autoPict="0">
                <anchor moveWithCells="1" sizeWithCells="1">
                  <from>
                    <xdr:col>7932</xdr:col>
                    <xdr:colOff>0</xdr:colOff>
                    <xdr:row>852035</xdr:row>
                    <xdr:rowOff>0</xdr:rowOff>
                  </from>
                  <to>
                    <xdr:col>7932</xdr:col>
                    <xdr:colOff>0</xdr:colOff>
                    <xdr:row>852035</xdr:row>
                    <xdr:rowOff>0</xdr:rowOff>
                  </to>
                </anchor>
              </controlPr>
            </control>
          </mc:Choice>
        </mc:AlternateContent>
        <mc:AlternateContent xmlns:mc="http://schemas.openxmlformats.org/markup-compatibility/2006">
          <mc:Choice Requires="x14">
            <control shapeId="62012" r:id="rId515" name="Button 572">
              <controlPr locked="0" defaultSize="0" autoFill="0" autoLine="0" autoPict="0">
                <anchor moveWithCells="1" sizeWithCells="1">
                  <from>
                    <xdr:col>7932</xdr:col>
                    <xdr:colOff>0</xdr:colOff>
                    <xdr:row>917571</xdr:row>
                    <xdr:rowOff>0</xdr:rowOff>
                  </from>
                  <to>
                    <xdr:col>7932</xdr:col>
                    <xdr:colOff>0</xdr:colOff>
                    <xdr:row>917571</xdr:row>
                    <xdr:rowOff>0</xdr:rowOff>
                  </to>
                </anchor>
              </controlPr>
            </control>
          </mc:Choice>
        </mc:AlternateContent>
        <mc:AlternateContent xmlns:mc="http://schemas.openxmlformats.org/markup-compatibility/2006">
          <mc:Choice Requires="x14">
            <control shapeId="62013" r:id="rId516" name="Button 573">
              <controlPr locked="0" defaultSize="0" autoFill="0" autoLine="0" autoPict="0">
                <anchor moveWithCells="1" sizeWithCells="1">
                  <from>
                    <xdr:col>7932</xdr:col>
                    <xdr:colOff>0</xdr:colOff>
                    <xdr:row>983107</xdr:row>
                    <xdr:rowOff>0</xdr:rowOff>
                  </from>
                  <to>
                    <xdr:col>7932</xdr:col>
                    <xdr:colOff>0</xdr:colOff>
                    <xdr:row>983107</xdr:row>
                    <xdr:rowOff>0</xdr:rowOff>
                  </to>
                </anchor>
              </controlPr>
            </control>
          </mc:Choice>
        </mc:AlternateContent>
        <mc:AlternateContent xmlns:mc="http://schemas.openxmlformats.org/markup-compatibility/2006">
          <mc:Choice Requires="x14">
            <control shapeId="62014" r:id="rId517" name="Button 574">
              <controlPr locked="0" defaultSize="0" autoFill="0" autoLine="0" autoPict="0">
                <anchor moveWithCells="1" sizeWithCells="1">
                  <from>
                    <xdr:col>8188</xdr:col>
                    <xdr:colOff>0</xdr:colOff>
                    <xdr:row>67</xdr:row>
                    <xdr:rowOff>0</xdr:rowOff>
                  </from>
                  <to>
                    <xdr:col>8188</xdr:col>
                    <xdr:colOff>0</xdr:colOff>
                    <xdr:row>67</xdr:row>
                    <xdr:rowOff>0</xdr:rowOff>
                  </to>
                </anchor>
              </controlPr>
            </control>
          </mc:Choice>
        </mc:AlternateContent>
        <mc:AlternateContent xmlns:mc="http://schemas.openxmlformats.org/markup-compatibility/2006">
          <mc:Choice Requires="x14">
            <control shapeId="62015" r:id="rId518" name="Button 575">
              <controlPr locked="0" defaultSize="0" autoFill="0" autoLine="0" autoPict="0">
                <anchor moveWithCells="1" sizeWithCells="1">
                  <from>
                    <xdr:col>8188</xdr:col>
                    <xdr:colOff>0</xdr:colOff>
                    <xdr:row>65603</xdr:row>
                    <xdr:rowOff>0</xdr:rowOff>
                  </from>
                  <to>
                    <xdr:col>8188</xdr:col>
                    <xdr:colOff>0</xdr:colOff>
                    <xdr:row>65603</xdr:row>
                    <xdr:rowOff>0</xdr:rowOff>
                  </to>
                </anchor>
              </controlPr>
            </control>
          </mc:Choice>
        </mc:AlternateContent>
        <mc:AlternateContent xmlns:mc="http://schemas.openxmlformats.org/markup-compatibility/2006">
          <mc:Choice Requires="x14">
            <control shapeId="62016" r:id="rId519" name="Button 576">
              <controlPr locked="0" defaultSize="0" autoFill="0" autoLine="0" autoPict="0">
                <anchor moveWithCells="1" sizeWithCells="1">
                  <from>
                    <xdr:col>8188</xdr:col>
                    <xdr:colOff>0</xdr:colOff>
                    <xdr:row>131139</xdr:row>
                    <xdr:rowOff>0</xdr:rowOff>
                  </from>
                  <to>
                    <xdr:col>8188</xdr:col>
                    <xdr:colOff>0</xdr:colOff>
                    <xdr:row>131139</xdr:row>
                    <xdr:rowOff>0</xdr:rowOff>
                  </to>
                </anchor>
              </controlPr>
            </control>
          </mc:Choice>
        </mc:AlternateContent>
        <mc:AlternateContent xmlns:mc="http://schemas.openxmlformats.org/markup-compatibility/2006">
          <mc:Choice Requires="x14">
            <control shapeId="62017" r:id="rId520" name="Button 577">
              <controlPr locked="0" defaultSize="0" autoFill="0" autoLine="0" autoPict="0">
                <anchor moveWithCells="1" sizeWithCells="1">
                  <from>
                    <xdr:col>8188</xdr:col>
                    <xdr:colOff>0</xdr:colOff>
                    <xdr:row>196675</xdr:row>
                    <xdr:rowOff>0</xdr:rowOff>
                  </from>
                  <to>
                    <xdr:col>8188</xdr:col>
                    <xdr:colOff>0</xdr:colOff>
                    <xdr:row>196675</xdr:row>
                    <xdr:rowOff>0</xdr:rowOff>
                  </to>
                </anchor>
              </controlPr>
            </control>
          </mc:Choice>
        </mc:AlternateContent>
        <mc:AlternateContent xmlns:mc="http://schemas.openxmlformats.org/markup-compatibility/2006">
          <mc:Choice Requires="x14">
            <control shapeId="62018" r:id="rId521" name="Button 578">
              <controlPr locked="0" defaultSize="0" autoFill="0" autoLine="0" autoPict="0">
                <anchor moveWithCells="1" sizeWithCells="1">
                  <from>
                    <xdr:col>8188</xdr:col>
                    <xdr:colOff>0</xdr:colOff>
                    <xdr:row>262211</xdr:row>
                    <xdr:rowOff>0</xdr:rowOff>
                  </from>
                  <to>
                    <xdr:col>8188</xdr:col>
                    <xdr:colOff>0</xdr:colOff>
                    <xdr:row>262211</xdr:row>
                    <xdr:rowOff>0</xdr:rowOff>
                  </to>
                </anchor>
              </controlPr>
            </control>
          </mc:Choice>
        </mc:AlternateContent>
        <mc:AlternateContent xmlns:mc="http://schemas.openxmlformats.org/markup-compatibility/2006">
          <mc:Choice Requires="x14">
            <control shapeId="62019" r:id="rId522" name="Button 579">
              <controlPr locked="0" defaultSize="0" autoFill="0" autoLine="0" autoPict="0">
                <anchor moveWithCells="1" sizeWithCells="1">
                  <from>
                    <xdr:col>8188</xdr:col>
                    <xdr:colOff>0</xdr:colOff>
                    <xdr:row>327747</xdr:row>
                    <xdr:rowOff>0</xdr:rowOff>
                  </from>
                  <to>
                    <xdr:col>8188</xdr:col>
                    <xdr:colOff>0</xdr:colOff>
                    <xdr:row>327747</xdr:row>
                    <xdr:rowOff>0</xdr:rowOff>
                  </to>
                </anchor>
              </controlPr>
            </control>
          </mc:Choice>
        </mc:AlternateContent>
        <mc:AlternateContent xmlns:mc="http://schemas.openxmlformats.org/markup-compatibility/2006">
          <mc:Choice Requires="x14">
            <control shapeId="62020" r:id="rId523" name="Button 580">
              <controlPr locked="0" defaultSize="0" autoFill="0" autoLine="0" autoPict="0">
                <anchor moveWithCells="1" sizeWithCells="1">
                  <from>
                    <xdr:col>8188</xdr:col>
                    <xdr:colOff>0</xdr:colOff>
                    <xdr:row>393283</xdr:row>
                    <xdr:rowOff>0</xdr:rowOff>
                  </from>
                  <to>
                    <xdr:col>8188</xdr:col>
                    <xdr:colOff>0</xdr:colOff>
                    <xdr:row>393283</xdr:row>
                    <xdr:rowOff>0</xdr:rowOff>
                  </to>
                </anchor>
              </controlPr>
            </control>
          </mc:Choice>
        </mc:AlternateContent>
        <mc:AlternateContent xmlns:mc="http://schemas.openxmlformats.org/markup-compatibility/2006">
          <mc:Choice Requires="x14">
            <control shapeId="62021" r:id="rId524" name="Button 581">
              <controlPr locked="0" defaultSize="0" autoFill="0" autoLine="0" autoPict="0">
                <anchor moveWithCells="1" sizeWithCells="1">
                  <from>
                    <xdr:col>8188</xdr:col>
                    <xdr:colOff>0</xdr:colOff>
                    <xdr:row>458819</xdr:row>
                    <xdr:rowOff>0</xdr:rowOff>
                  </from>
                  <to>
                    <xdr:col>8188</xdr:col>
                    <xdr:colOff>0</xdr:colOff>
                    <xdr:row>458819</xdr:row>
                    <xdr:rowOff>0</xdr:rowOff>
                  </to>
                </anchor>
              </controlPr>
            </control>
          </mc:Choice>
        </mc:AlternateContent>
        <mc:AlternateContent xmlns:mc="http://schemas.openxmlformats.org/markup-compatibility/2006">
          <mc:Choice Requires="x14">
            <control shapeId="62022" r:id="rId525" name="Button 582">
              <controlPr locked="0" defaultSize="0" autoFill="0" autoLine="0" autoPict="0">
                <anchor moveWithCells="1" sizeWithCells="1">
                  <from>
                    <xdr:col>8188</xdr:col>
                    <xdr:colOff>0</xdr:colOff>
                    <xdr:row>524355</xdr:row>
                    <xdr:rowOff>0</xdr:rowOff>
                  </from>
                  <to>
                    <xdr:col>8188</xdr:col>
                    <xdr:colOff>0</xdr:colOff>
                    <xdr:row>524355</xdr:row>
                    <xdr:rowOff>0</xdr:rowOff>
                  </to>
                </anchor>
              </controlPr>
            </control>
          </mc:Choice>
        </mc:AlternateContent>
        <mc:AlternateContent xmlns:mc="http://schemas.openxmlformats.org/markup-compatibility/2006">
          <mc:Choice Requires="x14">
            <control shapeId="62023" r:id="rId526" name="Button 583">
              <controlPr locked="0" defaultSize="0" autoFill="0" autoLine="0" autoPict="0">
                <anchor moveWithCells="1" sizeWithCells="1">
                  <from>
                    <xdr:col>8188</xdr:col>
                    <xdr:colOff>0</xdr:colOff>
                    <xdr:row>589891</xdr:row>
                    <xdr:rowOff>0</xdr:rowOff>
                  </from>
                  <to>
                    <xdr:col>8188</xdr:col>
                    <xdr:colOff>0</xdr:colOff>
                    <xdr:row>589891</xdr:row>
                    <xdr:rowOff>0</xdr:rowOff>
                  </to>
                </anchor>
              </controlPr>
            </control>
          </mc:Choice>
        </mc:AlternateContent>
        <mc:AlternateContent xmlns:mc="http://schemas.openxmlformats.org/markup-compatibility/2006">
          <mc:Choice Requires="x14">
            <control shapeId="62024" r:id="rId527" name="Button 584">
              <controlPr locked="0" defaultSize="0" autoFill="0" autoLine="0" autoPict="0">
                <anchor moveWithCells="1" sizeWithCells="1">
                  <from>
                    <xdr:col>8188</xdr:col>
                    <xdr:colOff>0</xdr:colOff>
                    <xdr:row>655427</xdr:row>
                    <xdr:rowOff>0</xdr:rowOff>
                  </from>
                  <to>
                    <xdr:col>8188</xdr:col>
                    <xdr:colOff>0</xdr:colOff>
                    <xdr:row>655427</xdr:row>
                    <xdr:rowOff>0</xdr:rowOff>
                  </to>
                </anchor>
              </controlPr>
            </control>
          </mc:Choice>
        </mc:AlternateContent>
        <mc:AlternateContent xmlns:mc="http://schemas.openxmlformats.org/markup-compatibility/2006">
          <mc:Choice Requires="x14">
            <control shapeId="62025" r:id="rId528" name="Button 585">
              <controlPr locked="0" defaultSize="0" autoFill="0" autoLine="0" autoPict="0">
                <anchor moveWithCells="1" sizeWithCells="1">
                  <from>
                    <xdr:col>8188</xdr:col>
                    <xdr:colOff>0</xdr:colOff>
                    <xdr:row>720963</xdr:row>
                    <xdr:rowOff>0</xdr:rowOff>
                  </from>
                  <to>
                    <xdr:col>8188</xdr:col>
                    <xdr:colOff>0</xdr:colOff>
                    <xdr:row>720963</xdr:row>
                    <xdr:rowOff>0</xdr:rowOff>
                  </to>
                </anchor>
              </controlPr>
            </control>
          </mc:Choice>
        </mc:AlternateContent>
        <mc:AlternateContent xmlns:mc="http://schemas.openxmlformats.org/markup-compatibility/2006">
          <mc:Choice Requires="x14">
            <control shapeId="62026" r:id="rId529" name="Button 586">
              <controlPr locked="0" defaultSize="0" autoFill="0" autoLine="0" autoPict="0">
                <anchor moveWithCells="1" sizeWithCells="1">
                  <from>
                    <xdr:col>8188</xdr:col>
                    <xdr:colOff>0</xdr:colOff>
                    <xdr:row>786499</xdr:row>
                    <xdr:rowOff>0</xdr:rowOff>
                  </from>
                  <to>
                    <xdr:col>8188</xdr:col>
                    <xdr:colOff>0</xdr:colOff>
                    <xdr:row>786499</xdr:row>
                    <xdr:rowOff>0</xdr:rowOff>
                  </to>
                </anchor>
              </controlPr>
            </control>
          </mc:Choice>
        </mc:AlternateContent>
        <mc:AlternateContent xmlns:mc="http://schemas.openxmlformats.org/markup-compatibility/2006">
          <mc:Choice Requires="x14">
            <control shapeId="62027" r:id="rId530" name="Button 587">
              <controlPr locked="0" defaultSize="0" autoFill="0" autoLine="0" autoPict="0">
                <anchor moveWithCells="1" sizeWithCells="1">
                  <from>
                    <xdr:col>8188</xdr:col>
                    <xdr:colOff>0</xdr:colOff>
                    <xdr:row>852035</xdr:row>
                    <xdr:rowOff>0</xdr:rowOff>
                  </from>
                  <to>
                    <xdr:col>8188</xdr:col>
                    <xdr:colOff>0</xdr:colOff>
                    <xdr:row>852035</xdr:row>
                    <xdr:rowOff>0</xdr:rowOff>
                  </to>
                </anchor>
              </controlPr>
            </control>
          </mc:Choice>
        </mc:AlternateContent>
        <mc:AlternateContent xmlns:mc="http://schemas.openxmlformats.org/markup-compatibility/2006">
          <mc:Choice Requires="x14">
            <control shapeId="62028" r:id="rId531" name="Button 588">
              <controlPr locked="0" defaultSize="0" autoFill="0" autoLine="0" autoPict="0">
                <anchor moveWithCells="1" sizeWithCells="1">
                  <from>
                    <xdr:col>8188</xdr:col>
                    <xdr:colOff>0</xdr:colOff>
                    <xdr:row>917571</xdr:row>
                    <xdr:rowOff>0</xdr:rowOff>
                  </from>
                  <to>
                    <xdr:col>8188</xdr:col>
                    <xdr:colOff>0</xdr:colOff>
                    <xdr:row>917571</xdr:row>
                    <xdr:rowOff>0</xdr:rowOff>
                  </to>
                </anchor>
              </controlPr>
            </control>
          </mc:Choice>
        </mc:AlternateContent>
        <mc:AlternateContent xmlns:mc="http://schemas.openxmlformats.org/markup-compatibility/2006">
          <mc:Choice Requires="x14">
            <control shapeId="62029" r:id="rId532" name="Button 589">
              <controlPr locked="0" defaultSize="0" autoFill="0" autoLine="0" autoPict="0">
                <anchor moveWithCells="1" sizeWithCells="1">
                  <from>
                    <xdr:col>8188</xdr:col>
                    <xdr:colOff>0</xdr:colOff>
                    <xdr:row>983107</xdr:row>
                    <xdr:rowOff>0</xdr:rowOff>
                  </from>
                  <to>
                    <xdr:col>8188</xdr:col>
                    <xdr:colOff>0</xdr:colOff>
                    <xdr:row>983107</xdr:row>
                    <xdr:rowOff>0</xdr:rowOff>
                  </to>
                </anchor>
              </controlPr>
            </control>
          </mc:Choice>
        </mc:AlternateContent>
        <mc:AlternateContent xmlns:mc="http://schemas.openxmlformats.org/markup-compatibility/2006">
          <mc:Choice Requires="x14">
            <control shapeId="62030" r:id="rId533" name="Button 590">
              <controlPr locked="0" defaultSize="0" autoFill="0" autoLine="0" autoPict="0">
                <anchor moveWithCells="1" sizeWithCells="1">
                  <from>
                    <xdr:col>8444</xdr:col>
                    <xdr:colOff>0</xdr:colOff>
                    <xdr:row>67</xdr:row>
                    <xdr:rowOff>0</xdr:rowOff>
                  </from>
                  <to>
                    <xdr:col>8444</xdr:col>
                    <xdr:colOff>0</xdr:colOff>
                    <xdr:row>67</xdr:row>
                    <xdr:rowOff>0</xdr:rowOff>
                  </to>
                </anchor>
              </controlPr>
            </control>
          </mc:Choice>
        </mc:AlternateContent>
        <mc:AlternateContent xmlns:mc="http://schemas.openxmlformats.org/markup-compatibility/2006">
          <mc:Choice Requires="x14">
            <control shapeId="62031" r:id="rId534" name="Button 591">
              <controlPr locked="0" defaultSize="0" autoFill="0" autoLine="0" autoPict="0">
                <anchor moveWithCells="1" sizeWithCells="1">
                  <from>
                    <xdr:col>8444</xdr:col>
                    <xdr:colOff>0</xdr:colOff>
                    <xdr:row>65603</xdr:row>
                    <xdr:rowOff>0</xdr:rowOff>
                  </from>
                  <to>
                    <xdr:col>8444</xdr:col>
                    <xdr:colOff>0</xdr:colOff>
                    <xdr:row>65603</xdr:row>
                    <xdr:rowOff>0</xdr:rowOff>
                  </to>
                </anchor>
              </controlPr>
            </control>
          </mc:Choice>
        </mc:AlternateContent>
        <mc:AlternateContent xmlns:mc="http://schemas.openxmlformats.org/markup-compatibility/2006">
          <mc:Choice Requires="x14">
            <control shapeId="62032" r:id="rId535" name="Button 592">
              <controlPr locked="0" defaultSize="0" autoFill="0" autoLine="0" autoPict="0">
                <anchor moveWithCells="1" sizeWithCells="1">
                  <from>
                    <xdr:col>8444</xdr:col>
                    <xdr:colOff>0</xdr:colOff>
                    <xdr:row>131139</xdr:row>
                    <xdr:rowOff>0</xdr:rowOff>
                  </from>
                  <to>
                    <xdr:col>8444</xdr:col>
                    <xdr:colOff>0</xdr:colOff>
                    <xdr:row>131139</xdr:row>
                    <xdr:rowOff>0</xdr:rowOff>
                  </to>
                </anchor>
              </controlPr>
            </control>
          </mc:Choice>
        </mc:AlternateContent>
        <mc:AlternateContent xmlns:mc="http://schemas.openxmlformats.org/markup-compatibility/2006">
          <mc:Choice Requires="x14">
            <control shapeId="62033" r:id="rId536" name="Button 593">
              <controlPr locked="0" defaultSize="0" autoFill="0" autoLine="0" autoPict="0">
                <anchor moveWithCells="1" sizeWithCells="1">
                  <from>
                    <xdr:col>8444</xdr:col>
                    <xdr:colOff>0</xdr:colOff>
                    <xdr:row>196675</xdr:row>
                    <xdr:rowOff>0</xdr:rowOff>
                  </from>
                  <to>
                    <xdr:col>8444</xdr:col>
                    <xdr:colOff>0</xdr:colOff>
                    <xdr:row>196675</xdr:row>
                    <xdr:rowOff>0</xdr:rowOff>
                  </to>
                </anchor>
              </controlPr>
            </control>
          </mc:Choice>
        </mc:AlternateContent>
        <mc:AlternateContent xmlns:mc="http://schemas.openxmlformats.org/markup-compatibility/2006">
          <mc:Choice Requires="x14">
            <control shapeId="62034" r:id="rId537" name="Button 594">
              <controlPr locked="0" defaultSize="0" autoFill="0" autoLine="0" autoPict="0">
                <anchor moveWithCells="1" sizeWithCells="1">
                  <from>
                    <xdr:col>8444</xdr:col>
                    <xdr:colOff>0</xdr:colOff>
                    <xdr:row>262211</xdr:row>
                    <xdr:rowOff>0</xdr:rowOff>
                  </from>
                  <to>
                    <xdr:col>8444</xdr:col>
                    <xdr:colOff>0</xdr:colOff>
                    <xdr:row>262211</xdr:row>
                    <xdr:rowOff>0</xdr:rowOff>
                  </to>
                </anchor>
              </controlPr>
            </control>
          </mc:Choice>
        </mc:AlternateContent>
        <mc:AlternateContent xmlns:mc="http://schemas.openxmlformats.org/markup-compatibility/2006">
          <mc:Choice Requires="x14">
            <control shapeId="62035" r:id="rId538" name="Button 595">
              <controlPr locked="0" defaultSize="0" autoFill="0" autoLine="0" autoPict="0">
                <anchor moveWithCells="1" sizeWithCells="1">
                  <from>
                    <xdr:col>8444</xdr:col>
                    <xdr:colOff>0</xdr:colOff>
                    <xdr:row>327747</xdr:row>
                    <xdr:rowOff>0</xdr:rowOff>
                  </from>
                  <to>
                    <xdr:col>8444</xdr:col>
                    <xdr:colOff>0</xdr:colOff>
                    <xdr:row>327747</xdr:row>
                    <xdr:rowOff>0</xdr:rowOff>
                  </to>
                </anchor>
              </controlPr>
            </control>
          </mc:Choice>
        </mc:AlternateContent>
        <mc:AlternateContent xmlns:mc="http://schemas.openxmlformats.org/markup-compatibility/2006">
          <mc:Choice Requires="x14">
            <control shapeId="62036" r:id="rId539" name="Button 596">
              <controlPr locked="0" defaultSize="0" autoFill="0" autoLine="0" autoPict="0">
                <anchor moveWithCells="1" sizeWithCells="1">
                  <from>
                    <xdr:col>8444</xdr:col>
                    <xdr:colOff>0</xdr:colOff>
                    <xdr:row>393283</xdr:row>
                    <xdr:rowOff>0</xdr:rowOff>
                  </from>
                  <to>
                    <xdr:col>8444</xdr:col>
                    <xdr:colOff>0</xdr:colOff>
                    <xdr:row>393283</xdr:row>
                    <xdr:rowOff>0</xdr:rowOff>
                  </to>
                </anchor>
              </controlPr>
            </control>
          </mc:Choice>
        </mc:AlternateContent>
        <mc:AlternateContent xmlns:mc="http://schemas.openxmlformats.org/markup-compatibility/2006">
          <mc:Choice Requires="x14">
            <control shapeId="62037" r:id="rId540" name="Button 597">
              <controlPr locked="0" defaultSize="0" autoFill="0" autoLine="0" autoPict="0">
                <anchor moveWithCells="1" sizeWithCells="1">
                  <from>
                    <xdr:col>8444</xdr:col>
                    <xdr:colOff>0</xdr:colOff>
                    <xdr:row>458819</xdr:row>
                    <xdr:rowOff>0</xdr:rowOff>
                  </from>
                  <to>
                    <xdr:col>8444</xdr:col>
                    <xdr:colOff>0</xdr:colOff>
                    <xdr:row>458819</xdr:row>
                    <xdr:rowOff>0</xdr:rowOff>
                  </to>
                </anchor>
              </controlPr>
            </control>
          </mc:Choice>
        </mc:AlternateContent>
        <mc:AlternateContent xmlns:mc="http://schemas.openxmlformats.org/markup-compatibility/2006">
          <mc:Choice Requires="x14">
            <control shapeId="62038" r:id="rId541" name="Button 598">
              <controlPr locked="0" defaultSize="0" autoFill="0" autoLine="0" autoPict="0">
                <anchor moveWithCells="1" sizeWithCells="1">
                  <from>
                    <xdr:col>8444</xdr:col>
                    <xdr:colOff>0</xdr:colOff>
                    <xdr:row>524355</xdr:row>
                    <xdr:rowOff>0</xdr:rowOff>
                  </from>
                  <to>
                    <xdr:col>8444</xdr:col>
                    <xdr:colOff>0</xdr:colOff>
                    <xdr:row>524355</xdr:row>
                    <xdr:rowOff>0</xdr:rowOff>
                  </to>
                </anchor>
              </controlPr>
            </control>
          </mc:Choice>
        </mc:AlternateContent>
        <mc:AlternateContent xmlns:mc="http://schemas.openxmlformats.org/markup-compatibility/2006">
          <mc:Choice Requires="x14">
            <control shapeId="62039" r:id="rId542" name="Button 599">
              <controlPr locked="0" defaultSize="0" autoFill="0" autoLine="0" autoPict="0">
                <anchor moveWithCells="1" sizeWithCells="1">
                  <from>
                    <xdr:col>8444</xdr:col>
                    <xdr:colOff>0</xdr:colOff>
                    <xdr:row>589891</xdr:row>
                    <xdr:rowOff>0</xdr:rowOff>
                  </from>
                  <to>
                    <xdr:col>8444</xdr:col>
                    <xdr:colOff>0</xdr:colOff>
                    <xdr:row>589891</xdr:row>
                    <xdr:rowOff>0</xdr:rowOff>
                  </to>
                </anchor>
              </controlPr>
            </control>
          </mc:Choice>
        </mc:AlternateContent>
        <mc:AlternateContent xmlns:mc="http://schemas.openxmlformats.org/markup-compatibility/2006">
          <mc:Choice Requires="x14">
            <control shapeId="62040" r:id="rId543" name="Button 600">
              <controlPr locked="0" defaultSize="0" autoFill="0" autoLine="0" autoPict="0">
                <anchor moveWithCells="1" sizeWithCells="1">
                  <from>
                    <xdr:col>8444</xdr:col>
                    <xdr:colOff>0</xdr:colOff>
                    <xdr:row>655427</xdr:row>
                    <xdr:rowOff>0</xdr:rowOff>
                  </from>
                  <to>
                    <xdr:col>8444</xdr:col>
                    <xdr:colOff>0</xdr:colOff>
                    <xdr:row>655427</xdr:row>
                    <xdr:rowOff>0</xdr:rowOff>
                  </to>
                </anchor>
              </controlPr>
            </control>
          </mc:Choice>
        </mc:AlternateContent>
        <mc:AlternateContent xmlns:mc="http://schemas.openxmlformats.org/markup-compatibility/2006">
          <mc:Choice Requires="x14">
            <control shapeId="62041" r:id="rId544" name="Button 601">
              <controlPr locked="0" defaultSize="0" autoFill="0" autoLine="0" autoPict="0">
                <anchor moveWithCells="1" sizeWithCells="1">
                  <from>
                    <xdr:col>8444</xdr:col>
                    <xdr:colOff>0</xdr:colOff>
                    <xdr:row>720963</xdr:row>
                    <xdr:rowOff>0</xdr:rowOff>
                  </from>
                  <to>
                    <xdr:col>8444</xdr:col>
                    <xdr:colOff>0</xdr:colOff>
                    <xdr:row>720963</xdr:row>
                    <xdr:rowOff>0</xdr:rowOff>
                  </to>
                </anchor>
              </controlPr>
            </control>
          </mc:Choice>
        </mc:AlternateContent>
        <mc:AlternateContent xmlns:mc="http://schemas.openxmlformats.org/markup-compatibility/2006">
          <mc:Choice Requires="x14">
            <control shapeId="62042" r:id="rId545" name="Button 602">
              <controlPr locked="0" defaultSize="0" autoFill="0" autoLine="0" autoPict="0">
                <anchor moveWithCells="1" sizeWithCells="1">
                  <from>
                    <xdr:col>8444</xdr:col>
                    <xdr:colOff>0</xdr:colOff>
                    <xdr:row>786499</xdr:row>
                    <xdr:rowOff>0</xdr:rowOff>
                  </from>
                  <to>
                    <xdr:col>8444</xdr:col>
                    <xdr:colOff>0</xdr:colOff>
                    <xdr:row>786499</xdr:row>
                    <xdr:rowOff>0</xdr:rowOff>
                  </to>
                </anchor>
              </controlPr>
            </control>
          </mc:Choice>
        </mc:AlternateContent>
        <mc:AlternateContent xmlns:mc="http://schemas.openxmlformats.org/markup-compatibility/2006">
          <mc:Choice Requires="x14">
            <control shapeId="62043" r:id="rId546" name="Button 603">
              <controlPr locked="0" defaultSize="0" autoFill="0" autoLine="0" autoPict="0">
                <anchor moveWithCells="1" sizeWithCells="1">
                  <from>
                    <xdr:col>8444</xdr:col>
                    <xdr:colOff>0</xdr:colOff>
                    <xdr:row>852035</xdr:row>
                    <xdr:rowOff>0</xdr:rowOff>
                  </from>
                  <to>
                    <xdr:col>8444</xdr:col>
                    <xdr:colOff>0</xdr:colOff>
                    <xdr:row>852035</xdr:row>
                    <xdr:rowOff>0</xdr:rowOff>
                  </to>
                </anchor>
              </controlPr>
            </control>
          </mc:Choice>
        </mc:AlternateContent>
        <mc:AlternateContent xmlns:mc="http://schemas.openxmlformats.org/markup-compatibility/2006">
          <mc:Choice Requires="x14">
            <control shapeId="62044" r:id="rId547" name="Button 604">
              <controlPr locked="0" defaultSize="0" autoFill="0" autoLine="0" autoPict="0">
                <anchor moveWithCells="1" sizeWithCells="1">
                  <from>
                    <xdr:col>8444</xdr:col>
                    <xdr:colOff>0</xdr:colOff>
                    <xdr:row>917571</xdr:row>
                    <xdr:rowOff>0</xdr:rowOff>
                  </from>
                  <to>
                    <xdr:col>8444</xdr:col>
                    <xdr:colOff>0</xdr:colOff>
                    <xdr:row>917571</xdr:row>
                    <xdr:rowOff>0</xdr:rowOff>
                  </to>
                </anchor>
              </controlPr>
            </control>
          </mc:Choice>
        </mc:AlternateContent>
        <mc:AlternateContent xmlns:mc="http://schemas.openxmlformats.org/markup-compatibility/2006">
          <mc:Choice Requires="x14">
            <control shapeId="62045" r:id="rId548" name="Button 605">
              <controlPr locked="0" defaultSize="0" autoFill="0" autoLine="0" autoPict="0">
                <anchor moveWithCells="1" sizeWithCells="1">
                  <from>
                    <xdr:col>8444</xdr:col>
                    <xdr:colOff>0</xdr:colOff>
                    <xdr:row>983107</xdr:row>
                    <xdr:rowOff>0</xdr:rowOff>
                  </from>
                  <to>
                    <xdr:col>8444</xdr:col>
                    <xdr:colOff>0</xdr:colOff>
                    <xdr:row>983107</xdr:row>
                    <xdr:rowOff>0</xdr:rowOff>
                  </to>
                </anchor>
              </controlPr>
            </control>
          </mc:Choice>
        </mc:AlternateContent>
        <mc:AlternateContent xmlns:mc="http://schemas.openxmlformats.org/markup-compatibility/2006">
          <mc:Choice Requires="x14">
            <control shapeId="62046" r:id="rId549" name="Button 606">
              <controlPr locked="0" defaultSize="0" autoFill="0" autoLine="0" autoPict="0">
                <anchor moveWithCells="1" sizeWithCells="1">
                  <from>
                    <xdr:col>8700</xdr:col>
                    <xdr:colOff>0</xdr:colOff>
                    <xdr:row>67</xdr:row>
                    <xdr:rowOff>0</xdr:rowOff>
                  </from>
                  <to>
                    <xdr:col>8700</xdr:col>
                    <xdr:colOff>0</xdr:colOff>
                    <xdr:row>67</xdr:row>
                    <xdr:rowOff>0</xdr:rowOff>
                  </to>
                </anchor>
              </controlPr>
            </control>
          </mc:Choice>
        </mc:AlternateContent>
        <mc:AlternateContent xmlns:mc="http://schemas.openxmlformats.org/markup-compatibility/2006">
          <mc:Choice Requires="x14">
            <control shapeId="62047" r:id="rId550" name="Button 607">
              <controlPr locked="0" defaultSize="0" autoFill="0" autoLine="0" autoPict="0">
                <anchor moveWithCells="1" sizeWithCells="1">
                  <from>
                    <xdr:col>8700</xdr:col>
                    <xdr:colOff>0</xdr:colOff>
                    <xdr:row>65603</xdr:row>
                    <xdr:rowOff>0</xdr:rowOff>
                  </from>
                  <to>
                    <xdr:col>8700</xdr:col>
                    <xdr:colOff>0</xdr:colOff>
                    <xdr:row>65603</xdr:row>
                    <xdr:rowOff>0</xdr:rowOff>
                  </to>
                </anchor>
              </controlPr>
            </control>
          </mc:Choice>
        </mc:AlternateContent>
        <mc:AlternateContent xmlns:mc="http://schemas.openxmlformats.org/markup-compatibility/2006">
          <mc:Choice Requires="x14">
            <control shapeId="62048" r:id="rId551" name="Button 608">
              <controlPr locked="0" defaultSize="0" autoFill="0" autoLine="0" autoPict="0">
                <anchor moveWithCells="1" sizeWithCells="1">
                  <from>
                    <xdr:col>8700</xdr:col>
                    <xdr:colOff>0</xdr:colOff>
                    <xdr:row>131139</xdr:row>
                    <xdr:rowOff>0</xdr:rowOff>
                  </from>
                  <to>
                    <xdr:col>8700</xdr:col>
                    <xdr:colOff>0</xdr:colOff>
                    <xdr:row>131139</xdr:row>
                    <xdr:rowOff>0</xdr:rowOff>
                  </to>
                </anchor>
              </controlPr>
            </control>
          </mc:Choice>
        </mc:AlternateContent>
        <mc:AlternateContent xmlns:mc="http://schemas.openxmlformats.org/markup-compatibility/2006">
          <mc:Choice Requires="x14">
            <control shapeId="62049" r:id="rId552" name="Button 609">
              <controlPr locked="0" defaultSize="0" autoFill="0" autoLine="0" autoPict="0">
                <anchor moveWithCells="1" sizeWithCells="1">
                  <from>
                    <xdr:col>8700</xdr:col>
                    <xdr:colOff>0</xdr:colOff>
                    <xdr:row>196675</xdr:row>
                    <xdr:rowOff>0</xdr:rowOff>
                  </from>
                  <to>
                    <xdr:col>8700</xdr:col>
                    <xdr:colOff>0</xdr:colOff>
                    <xdr:row>196675</xdr:row>
                    <xdr:rowOff>0</xdr:rowOff>
                  </to>
                </anchor>
              </controlPr>
            </control>
          </mc:Choice>
        </mc:AlternateContent>
        <mc:AlternateContent xmlns:mc="http://schemas.openxmlformats.org/markup-compatibility/2006">
          <mc:Choice Requires="x14">
            <control shapeId="62050" r:id="rId553" name="Button 610">
              <controlPr locked="0" defaultSize="0" autoFill="0" autoLine="0" autoPict="0">
                <anchor moveWithCells="1" sizeWithCells="1">
                  <from>
                    <xdr:col>8700</xdr:col>
                    <xdr:colOff>0</xdr:colOff>
                    <xdr:row>262211</xdr:row>
                    <xdr:rowOff>0</xdr:rowOff>
                  </from>
                  <to>
                    <xdr:col>8700</xdr:col>
                    <xdr:colOff>0</xdr:colOff>
                    <xdr:row>262211</xdr:row>
                    <xdr:rowOff>0</xdr:rowOff>
                  </to>
                </anchor>
              </controlPr>
            </control>
          </mc:Choice>
        </mc:AlternateContent>
        <mc:AlternateContent xmlns:mc="http://schemas.openxmlformats.org/markup-compatibility/2006">
          <mc:Choice Requires="x14">
            <control shapeId="62051" r:id="rId554" name="Button 611">
              <controlPr locked="0" defaultSize="0" autoFill="0" autoLine="0" autoPict="0">
                <anchor moveWithCells="1" sizeWithCells="1">
                  <from>
                    <xdr:col>8700</xdr:col>
                    <xdr:colOff>0</xdr:colOff>
                    <xdr:row>327747</xdr:row>
                    <xdr:rowOff>0</xdr:rowOff>
                  </from>
                  <to>
                    <xdr:col>8700</xdr:col>
                    <xdr:colOff>0</xdr:colOff>
                    <xdr:row>327747</xdr:row>
                    <xdr:rowOff>0</xdr:rowOff>
                  </to>
                </anchor>
              </controlPr>
            </control>
          </mc:Choice>
        </mc:AlternateContent>
        <mc:AlternateContent xmlns:mc="http://schemas.openxmlformats.org/markup-compatibility/2006">
          <mc:Choice Requires="x14">
            <control shapeId="62052" r:id="rId555" name="Button 612">
              <controlPr locked="0" defaultSize="0" autoFill="0" autoLine="0" autoPict="0">
                <anchor moveWithCells="1" sizeWithCells="1">
                  <from>
                    <xdr:col>8700</xdr:col>
                    <xdr:colOff>0</xdr:colOff>
                    <xdr:row>393283</xdr:row>
                    <xdr:rowOff>0</xdr:rowOff>
                  </from>
                  <to>
                    <xdr:col>8700</xdr:col>
                    <xdr:colOff>0</xdr:colOff>
                    <xdr:row>393283</xdr:row>
                    <xdr:rowOff>0</xdr:rowOff>
                  </to>
                </anchor>
              </controlPr>
            </control>
          </mc:Choice>
        </mc:AlternateContent>
        <mc:AlternateContent xmlns:mc="http://schemas.openxmlformats.org/markup-compatibility/2006">
          <mc:Choice Requires="x14">
            <control shapeId="62053" r:id="rId556" name="Button 613">
              <controlPr locked="0" defaultSize="0" autoFill="0" autoLine="0" autoPict="0">
                <anchor moveWithCells="1" sizeWithCells="1">
                  <from>
                    <xdr:col>8700</xdr:col>
                    <xdr:colOff>0</xdr:colOff>
                    <xdr:row>458819</xdr:row>
                    <xdr:rowOff>0</xdr:rowOff>
                  </from>
                  <to>
                    <xdr:col>8700</xdr:col>
                    <xdr:colOff>0</xdr:colOff>
                    <xdr:row>458819</xdr:row>
                    <xdr:rowOff>0</xdr:rowOff>
                  </to>
                </anchor>
              </controlPr>
            </control>
          </mc:Choice>
        </mc:AlternateContent>
        <mc:AlternateContent xmlns:mc="http://schemas.openxmlformats.org/markup-compatibility/2006">
          <mc:Choice Requires="x14">
            <control shapeId="62054" r:id="rId557" name="Button 614">
              <controlPr locked="0" defaultSize="0" autoFill="0" autoLine="0" autoPict="0">
                <anchor moveWithCells="1" sizeWithCells="1">
                  <from>
                    <xdr:col>8700</xdr:col>
                    <xdr:colOff>0</xdr:colOff>
                    <xdr:row>524355</xdr:row>
                    <xdr:rowOff>0</xdr:rowOff>
                  </from>
                  <to>
                    <xdr:col>8700</xdr:col>
                    <xdr:colOff>0</xdr:colOff>
                    <xdr:row>524355</xdr:row>
                    <xdr:rowOff>0</xdr:rowOff>
                  </to>
                </anchor>
              </controlPr>
            </control>
          </mc:Choice>
        </mc:AlternateContent>
        <mc:AlternateContent xmlns:mc="http://schemas.openxmlformats.org/markup-compatibility/2006">
          <mc:Choice Requires="x14">
            <control shapeId="62055" r:id="rId558" name="Button 615">
              <controlPr locked="0" defaultSize="0" autoFill="0" autoLine="0" autoPict="0">
                <anchor moveWithCells="1" sizeWithCells="1">
                  <from>
                    <xdr:col>8700</xdr:col>
                    <xdr:colOff>0</xdr:colOff>
                    <xdr:row>589891</xdr:row>
                    <xdr:rowOff>0</xdr:rowOff>
                  </from>
                  <to>
                    <xdr:col>8700</xdr:col>
                    <xdr:colOff>0</xdr:colOff>
                    <xdr:row>589891</xdr:row>
                    <xdr:rowOff>0</xdr:rowOff>
                  </to>
                </anchor>
              </controlPr>
            </control>
          </mc:Choice>
        </mc:AlternateContent>
        <mc:AlternateContent xmlns:mc="http://schemas.openxmlformats.org/markup-compatibility/2006">
          <mc:Choice Requires="x14">
            <control shapeId="62056" r:id="rId559" name="Button 616">
              <controlPr locked="0" defaultSize="0" autoFill="0" autoLine="0" autoPict="0">
                <anchor moveWithCells="1" sizeWithCells="1">
                  <from>
                    <xdr:col>8700</xdr:col>
                    <xdr:colOff>0</xdr:colOff>
                    <xdr:row>655427</xdr:row>
                    <xdr:rowOff>0</xdr:rowOff>
                  </from>
                  <to>
                    <xdr:col>8700</xdr:col>
                    <xdr:colOff>0</xdr:colOff>
                    <xdr:row>655427</xdr:row>
                    <xdr:rowOff>0</xdr:rowOff>
                  </to>
                </anchor>
              </controlPr>
            </control>
          </mc:Choice>
        </mc:AlternateContent>
        <mc:AlternateContent xmlns:mc="http://schemas.openxmlformats.org/markup-compatibility/2006">
          <mc:Choice Requires="x14">
            <control shapeId="62057" r:id="rId560" name="Button 617">
              <controlPr locked="0" defaultSize="0" autoFill="0" autoLine="0" autoPict="0">
                <anchor moveWithCells="1" sizeWithCells="1">
                  <from>
                    <xdr:col>8700</xdr:col>
                    <xdr:colOff>0</xdr:colOff>
                    <xdr:row>720963</xdr:row>
                    <xdr:rowOff>0</xdr:rowOff>
                  </from>
                  <to>
                    <xdr:col>8700</xdr:col>
                    <xdr:colOff>0</xdr:colOff>
                    <xdr:row>720963</xdr:row>
                    <xdr:rowOff>0</xdr:rowOff>
                  </to>
                </anchor>
              </controlPr>
            </control>
          </mc:Choice>
        </mc:AlternateContent>
        <mc:AlternateContent xmlns:mc="http://schemas.openxmlformats.org/markup-compatibility/2006">
          <mc:Choice Requires="x14">
            <control shapeId="62058" r:id="rId561" name="Button 618">
              <controlPr locked="0" defaultSize="0" autoFill="0" autoLine="0" autoPict="0">
                <anchor moveWithCells="1" sizeWithCells="1">
                  <from>
                    <xdr:col>8700</xdr:col>
                    <xdr:colOff>0</xdr:colOff>
                    <xdr:row>786499</xdr:row>
                    <xdr:rowOff>0</xdr:rowOff>
                  </from>
                  <to>
                    <xdr:col>8700</xdr:col>
                    <xdr:colOff>0</xdr:colOff>
                    <xdr:row>786499</xdr:row>
                    <xdr:rowOff>0</xdr:rowOff>
                  </to>
                </anchor>
              </controlPr>
            </control>
          </mc:Choice>
        </mc:AlternateContent>
        <mc:AlternateContent xmlns:mc="http://schemas.openxmlformats.org/markup-compatibility/2006">
          <mc:Choice Requires="x14">
            <control shapeId="62059" r:id="rId562" name="Button 619">
              <controlPr locked="0" defaultSize="0" autoFill="0" autoLine="0" autoPict="0">
                <anchor moveWithCells="1" sizeWithCells="1">
                  <from>
                    <xdr:col>8700</xdr:col>
                    <xdr:colOff>0</xdr:colOff>
                    <xdr:row>852035</xdr:row>
                    <xdr:rowOff>0</xdr:rowOff>
                  </from>
                  <to>
                    <xdr:col>8700</xdr:col>
                    <xdr:colOff>0</xdr:colOff>
                    <xdr:row>852035</xdr:row>
                    <xdr:rowOff>0</xdr:rowOff>
                  </to>
                </anchor>
              </controlPr>
            </control>
          </mc:Choice>
        </mc:AlternateContent>
        <mc:AlternateContent xmlns:mc="http://schemas.openxmlformats.org/markup-compatibility/2006">
          <mc:Choice Requires="x14">
            <control shapeId="62060" r:id="rId563" name="Button 620">
              <controlPr locked="0" defaultSize="0" autoFill="0" autoLine="0" autoPict="0">
                <anchor moveWithCells="1" sizeWithCells="1">
                  <from>
                    <xdr:col>8700</xdr:col>
                    <xdr:colOff>0</xdr:colOff>
                    <xdr:row>917571</xdr:row>
                    <xdr:rowOff>0</xdr:rowOff>
                  </from>
                  <to>
                    <xdr:col>8700</xdr:col>
                    <xdr:colOff>0</xdr:colOff>
                    <xdr:row>917571</xdr:row>
                    <xdr:rowOff>0</xdr:rowOff>
                  </to>
                </anchor>
              </controlPr>
            </control>
          </mc:Choice>
        </mc:AlternateContent>
        <mc:AlternateContent xmlns:mc="http://schemas.openxmlformats.org/markup-compatibility/2006">
          <mc:Choice Requires="x14">
            <control shapeId="62061" r:id="rId564" name="Button 621">
              <controlPr locked="0" defaultSize="0" autoFill="0" autoLine="0" autoPict="0">
                <anchor moveWithCells="1" sizeWithCells="1">
                  <from>
                    <xdr:col>8700</xdr:col>
                    <xdr:colOff>0</xdr:colOff>
                    <xdr:row>983107</xdr:row>
                    <xdr:rowOff>0</xdr:rowOff>
                  </from>
                  <to>
                    <xdr:col>8700</xdr:col>
                    <xdr:colOff>0</xdr:colOff>
                    <xdr:row>983107</xdr:row>
                    <xdr:rowOff>0</xdr:rowOff>
                  </to>
                </anchor>
              </controlPr>
            </control>
          </mc:Choice>
        </mc:AlternateContent>
        <mc:AlternateContent xmlns:mc="http://schemas.openxmlformats.org/markup-compatibility/2006">
          <mc:Choice Requires="x14">
            <control shapeId="62062" r:id="rId565" name="Button 622">
              <controlPr locked="0" defaultSize="0" autoFill="0" autoLine="0" autoPict="0">
                <anchor moveWithCells="1" sizeWithCells="1">
                  <from>
                    <xdr:col>8956</xdr:col>
                    <xdr:colOff>0</xdr:colOff>
                    <xdr:row>67</xdr:row>
                    <xdr:rowOff>0</xdr:rowOff>
                  </from>
                  <to>
                    <xdr:col>8956</xdr:col>
                    <xdr:colOff>0</xdr:colOff>
                    <xdr:row>67</xdr:row>
                    <xdr:rowOff>0</xdr:rowOff>
                  </to>
                </anchor>
              </controlPr>
            </control>
          </mc:Choice>
        </mc:AlternateContent>
        <mc:AlternateContent xmlns:mc="http://schemas.openxmlformats.org/markup-compatibility/2006">
          <mc:Choice Requires="x14">
            <control shapeId="62063" r:id="rId566" name="Button 623">
              <controlPr locked="0" defaultSize="0" autoFill="0" autoLine="0" autoPict="0">
                <anchor moveWithCells="1" sizeWithCells="1">
                  <from>
                    <xdr:col>8956</xdr:col>
                    <xdr:colOff>0</xdr:colOff>
                    <xdr:row>65603</xdr:row>
                    <xdr:rowOff>0</xdr:rowOff>
                  </from>
                  <to>
                    <xdr:col>8956</xdr:col>
                    <xdr:colOff>0</xdr:colOff>
                    <xdr:row>65603</xdr:row>
                    <xdr:rowOff>0</xdr:rowOff>
                  </to>
                </anchor>
              </controlPr>
            </control>
          </mc:Choice>
        </mc:AlternateContent>
        <mc:AlternateContent xmlns:mc="http://schemas.openxmlformats.org/markup-compatibility/2006">
          <mc:Choice Requires="x14">
            <control shapeId="62064" r:id="rId567" name="Button 624">
              <controlPr locked="0" defaultSize="0" autoFill="0" autoLine="0" autoPict="0">
                <anchor moveWithCells="1" sizeWithCells="1">
                  <from>
                    <xdr:col>8956</xdr:col>
                    <xdr:colOff>0</xdr:colOff>
                    <xdr:row>131139</xdr:row>
                    <xdr:rowOff>0</xdr:rowOff>
                  </from>
                  <to>
                    <xdr:col>8956</xdr:col>
                    <xdr:colOff>0</xdr:colOff>
                    <xdr:row>131139</xdr:row>
                    <xdr:rowOff>0</xdr:rowOff>
                  </to>
                </anchor>
              </controlPr>
            </control>
          </mc:Choice>
        </mc:AlternateContent>
        <mc:AlternateContent xmlns:mc="http://schemas.openxmlformats.org/markup-compatibility/2006">
          <mc:Choice Requires="x14">
            <control shapeId="62065" r:id="rId568" name="Button 625">
              <controlPr locked="0" defaultSize="0" autoFill="0" autoLine="0" autoPict="0">
                <anchor moveWithCells="1" sizeWithCells="1">
                  <from>
                    <xdr:col>8956</xdr:col>
                    <xdr:colOff>0</xdr:colOff>
                    <xdr:row>196675</xdr:row>
                    <xdr:rowOff>0</xdr:rowOff>
                  </from>
                  <to>
                    <xdr:col>8956</xdr:col>
                    <xdr:colOff>0</xdr:colOff>
                    <xdr:row>196675</xdr:row>
                    <xdr:rowOff>0</xdr:rowOff>
                  </to>
                </anchor>
              </controlPr>
            </control>
          </mc:Choice>
        </mc:AlternateContent>
        <mc:AlternateContent xmlns:mc="http://schemas.openxmlformats.org/markup-compatibility/2006">
          <mc:Choice Requires="x14">
            <control shapeId="62066" r:id="rId569" name="Button 626">
              <controlPr locked="0" defaultSize="0" autoFill="0" autoLine="0" autoPict="0">
                <anchor moveWithCells="1" sizeWithCells="1">
                  <from>
                    <xdr:col>8956</xdr:col>
                    <xdr:colOff>0</xdr:colOff>
                    <xdr:row>262211</xdr:row>
                    <xdr:rowOff>0</xdr:rowOff>
                  </from>
                  <to>
                    <xdr:col>8956</xdr:col>
                    <xdr:colOff>0</xdr:colOff>
                    <xdr:row>262211</xdr:row>
                    <xdr:rowOff>0</xdr:rowOff>
                  </to>
                </anchor>
              </controlPr>
            </control>
          </mc:Choice>
        </mc:AlternateContent>
        <mc:AlternateContent xmlns:mc="http://schemas.openxmlformats.org/markup-compatibility/2006">
          <mc:Choice Requires="x14">
            <control shapeId="62067" r:id="rId570" name="Button 627">
              <controlPr locked="0" defaultSize="0" autoFill="0" autoLine="0" autoPict="0">
                <anchor moveWithCells="1" sizeWithCells="1">
                  <from>
                    <xdr:col>8956</xdr:col>
                    <xdr:colOff>0</xdr:colOff>
                    <xdr:row>327747</xdr:row>
                    <xdr:rowOff>0</xdr:rowOff>
                  </from>
                  <to>
                    <xdr:col>8956</xdr:col>
                    <xdr:colOff>0</xdr:colOff>
                    <xdr:row>327747</xdr:row>
                    <xdr:rowOff>0</xdr:rowOff>
                  </to>
                </anchor>
              </controlPr>
            </control>
          </mc:Choice>
        </mc:AlternateContent>
        <mc:AlternateContent xmlns:mc="http://schemas.openxmlformats.org/markup-compatibility/2006">
          <mc:Choice Requires="x14">
            <control shapeId="62068" r:id="rId571" name="Button 628">
              <controlPr locked="0" defaultSize="0" autoFill="0" autoLine="0" autoPict="0">
                <anchor moveWithCells="1" sizeWithCells="1">
                  <from>
                    <xdr:col>8956</xdr:col>
                    <xdr:colOff>0</xdr:colOff>
                    <xdr:row>393283</xdr:row>
                    <xdr:rowOff>0</xdr:rowOff>
                  </from>
                  <to>
                    <xdr:col>8956</xdr:col>
                    <xdr:colOff>0</xdr:colOff>
                    <xdr:row>393283</xdr:row>
                    <xdr:rowOff>0</xdr:rowOff>
                  </to>
                </anchor>
              </controlPr>
            </control>
          </mc:Choice>
        </mc:AlternateContent>
        <mc:AlternateContent xmlns:mc="http://schemas.openxmlformats.org/markup-compatibility/2006">
          <mc:Choice Requires="x14">
            <control shapeId="62069" r:id="rId572" name="Button 629">
              <controlPr locked="0" defaultSize="0" autoFill="0" autoLine="0" autoPict="0">
                <anchor moveWithCells="1" sizeWithCells="1">
                  <from>
                    <xdr:col>8956</xdr:col>
                    <xdr:colOff>0</xdr:colOff>
                    <xdr:row>458819</xdr:row>
                    <xdr:rowOff>0</xdr:rowOff>
                  </from>
                  <to>
                    <xdr:col>8956</xdr:col>
                    <xdr:colOff>0</xdr:colOff>
                    <xdr:row>458819</xdr:row>
                    <xdr:rowOff>0</xdr:rowOff>
                  </to>
                </anchor>
              </controlPr>
            </control>
          </mc:Choice>
        </mc:AlternateContent>
        <mc:AlternateContent xmlns:mc="http://schemas.openxmlformats.org/markup-compatibility/2006">
          <mc:Choice Requires="x14">
            <control shapeId="62070" r:id="rId573" name="Button 630">
              <controlPr locked="0" defaultSize="0" autoFill="0" autoLine="0" autoPict="0">
                <anchor moveWithCells="1" sizeWithCells="1">
                  <from>
                    <xdr:col>8956</xdr:col>
                    <xdr:colOff>0</xdr:colOff>
                    <xdr:row>524355</xdr:row>
                    <xdr:rowOff>0</xdr:rowOff>
                  </from>
                  <to>
                    <xdr:col>8956</xdr:col>
                    <xdr:colOff>0</xdr:colOff>
                    <xdr:row>524355</xdr:row>
                    <xdr:rowOff>0</xdr:rowOff>
                  </to>
                </anchor>
              </controlPr>
            </control>
          </mc:Choice>
        </mc:AlternateContent>
        <mc:AlternateContent xmlns:mc="http://schemas.openxmlformats.org/markup-compatibility/2006">
          <mc:Choice Requires="x14">
            <control shapeId="62071" r:id="rId574" name="Button 631">
              <controlPr locked="0" defaultSize="0" autoFill="0" autoLine="0" autoPict="0">
                <anchor moveWithCells="1" sizeWithCells="1">
                  <from>
                    <xdr:col>8956</xdr:col>
                    <xdr:colOff>0</xdr:colOff>
                    <xdr:row>589891</xdr:row>
                    <xdr:rowOff>0</xdr:rowOff>
                  </from>
                  <to>
                    <xdr:col>8956</xdr:col>
                    <xdr:colOff>0</xdr:colOff>
                    <xdr:row>589891</xdr:row>
                    <xdr:rowOff>0</xdr:rowOff>
                  </to>
                </anchor>
              </controlPr>
            </control>
          </mc:Choice>
        </mc:AlternateContent>
        <mc:AlternateContent xmlns:mc="http://schemas.openxmlformats.org/markup-compatibility/2006">
          <mc:Choice Requires="x14">
            <control shapeId="62072" r:id="rId575" name="Button 632">
              <controlPr locked="0" defaultSize="0" autoFill="0" autoLine="0" autoPict="0">
                <anchor moveWithCells="1" sizeWithCells="1">
                  <from>
                    <xdr:col>8956</xdr:col>
                    <xdr:colOff>0</xdr:colOff>
                    <xdr:row>655427</xdr:row>
                    <xdr:rowOff>0</xdr:rowOff>
                  </from>
                  <to>
                    <xdr:col>8956</xdr:col>
                    <xdr:colOff>0</xdr:colOff>
                    <xdr:row>655427</xdr:row>
                    <xdr:rowOff>0</xdr:rowOff>
                  </to>
                </anchor>
              </controlPr>
            </control>
          </mc:Choice>
        </mc:AlternateContent>
        <mc:AlternateContent xmlns:mc="http://schemas.openxmlformats.org/markup-compatibility/2006">
          <mc:Choice Requires="x14">
            <control shapeId="62073" r:id="rId576" name="Button 633">
              <controlPr locked="0" defaultSize="0" autoFill="0" autoLine="0" autoPict="0">
                <anchor moveWithCells="1" sizeWithCells="1">
                  <from>
                    <xdr:col>8956</xdr:col>
                    <xdr:colOff>0</xdr:colOff>
                    <xdr:row>720963</xdr:row>
                    <xdr:rowOff>0</xdr:rowOff>
                  </from>
                  <to>
                    <xdr:col>8956</xdr:col>
                    <xdr:colOff>0</xdr:colOff>
                    <xdr:row>720963</xdr:row>
                    <xdr:rowOff>0</xdr:rowOff>
                  </to>
                </anchor>
              </controlPr>
            </control>
          </mc:Choice>
        </mc:AlternateContent>
        <mc:AlternateContent xmlns:mc="http://schemas.openxmlformats.org/markup-compatibility/2006">
          <mc:Choice Requires="x14">
            <control shapeId="62074" r:id="rId577" name="Button 634">
              <controlPr locked="0" defaultSize="0" autoFill="0" autoLine="0" autoPict="0">
                <anchor moveWithCells="1" sizeWithCells="1">
                  <from>
                    <xdr:col>8956</xdr:col>
                    <xdr:colOff>0</xdr:colOff>
                    <xdr:row>786499</xdr:row>
                    <xdr:rowOff>0</xdr:rowOff>
                  </from>
                  <to>
                    <xdr:col>8956</xdr:col>
                    <xdr:colOff>0</xdr:colOff>
                    <xdr:row>786499</xdr:row>
                    <xdr:rowOff>0</xdr:rowOff>
                  </to>
                </anchor>
              </controlPr>
            </control>
          </mc:Choice>
        </mc:AlternateContent>
        <mc:AlternateContent xmlns:mc="http://schemas.openxmlformats.org/markup-compatibility/2006">
          <mc:Choice Requires="x14">
            <control shapeId="62075" r:id="rId578" name="Button 635">
              <controlPr locked="0" defaultSize="0" autoFill="0" autoLine="0" autoPict="0">
                <anchor moveWithCells="1" sizeWithCells="1">
                  <from>
                    <xdr:col>8956</xdr:col>
                    <xdr:colOff>0</xdr:colOff>
                    <xdr:row>852035</xdr:row>
                    <xdr:rowOff>0</xdr:rowOff>
                  </from>
                  <to>
                    <xdr:col>8956</xdr:col>
                    <xdr:colOff>0</xdr:colOff>
                    <xdr:row>852035</xdr:row>
                    <xdr:rowOff>0</xdr:rowOff>
                  </to>
                </anchor>
              </controlPr>
            </control>
          </mc:Choice>
        </mc:AlternateContent>
        <mc:AlternateContent xmlns:mc="http://schemas.openxmlformats.org/markup-compatibility/2006">
          <mc:Choice Requires="x14">
            <control shapeId="62076" r:id="rId579" name="Button 636">
              <controlPr locked="0" defaultSize="0" autoFill="0" autoLine="0" autoPict="0">
                <anchor moveWithCells="1" sizeWithCells="1">
                  <from>
                    <xdr:col>8956</xdr:col>
                    <xdr:colOff>0</xdr:colOff>
                    <xdr:row>917571</xdr:row>
                    <xdr:rowOff>0</xdr:rowOff>
                  </from>
                  <to>
                    <xdr:col>8956</xdr:col>
                    <xdr:colOff>0</xdr:colOff>
                    <xdr:row>917571</xdr:row>
                    <xdr:rowOff>0</xdr:rowOff>
                  </to>
                </anchor>
              </controlPr>
            </control>
          </mc:Choice>
        </mc:AlternateContent>
        <mc:AlternateContent xmlns:mc="http://schemas.openxmlformats.org/markup-compatibility/2006">
          <mc:Choice Requires="x14">
            <control shapeId="62077" r:id="rId580" name="Button 637">
              <controlPr locked="0" defaultSize="0" autoFill="0" autoLine="0" autoPict="0">
                <anchor moveWithCells="1" sizeWithCells="1">
                  <from>
                    <xdr:col>8956</xdr:col>
                    <xdr:colOff>0</xdr:colOff>
                    <xdr:row>983107</xdr:row>
                    <xdr:rowOff>0</xdr:rowOff>
                  </from>
                  <to>
                    <xdr:col>8956</xdr:col>
                    <xdr:colOff>0</xdr:colOff>
                    <xdr:row>983107</xdr:row>
                    <xdr:rowOff>0</xdr:rowOff>
                  </to>
                </anchor>
              </controlPr>
            </control>
          </mc:Choice>
        </mc:AlternateContent>
        <mc:AlternateContent xmlns:mc="http://schemas.openxmlformats.org/markup-compatibility/2006">
          <mc:Choice Requires="x14">
            <control shapeId="62078" r:id="rId581" name="Button 638">
              <controlPr locked="0" defaultSize="0" autoFill="0" autoLine="0" autoPict="0">
                <anchor moveWithCells="1" sizeWithCells="1">
                  <from>
                    <xdr:col>9212</xdr:col>
                    <xdr:colOff>0</xdr:colOff>
                    <xdr:row>67</xdr:row>
                    <xdr:rowOff>0</xdr:rowOff>
                  </from>
                  <to>
                    <xdr:col>9212</xdr:col>
                    <xdr:colOff>0</xdr:colOff>
                    <xdr:row>67</xdr:row>
                    <xdr:rowOff>0</xdr:rowOff>
                  </to>
                </anchor>
              </controlPr>
            </control>
          </mc:Choice>
        </mc:AlternateContent>
        <mc:AlternateContent xmlns:mc="http://schemas.openxmlformats.org/markup-compatibility/2006">
          <mc:Choice Requires="x14">
            <control shapeId="62079" r:id="rId582" name="Button 639">
              <controlPr locked="0" defaultSize="0" autoFill="0" autoLine="0" autoPict="0">
                <anchor moveWithCells="1" sizeWithCells="1">
                  <from>
                    <xdr:col>9212</xdr:col>
                    <xdr:colOff>0</xdr:colOff>
                    <xdr:row>65603</xdr:row>
                    <xdr:rowOff>0</xdr:rowOff>
                  </from>
                  <to>
                    <xdr:col>9212</xdr:col>
                    <xdr:colOff>0</xdr:colOff>
                    <xdr:row>65603</xdr:row>
                    <xdr:rowOff>0</xdr:rowOff>
                  </to>
                </anchor>
              </controlPr>
            </control>
          </mc:Choice>
        </mc:AlternateContent>
        <mc:AlternateContent xmlns:mc="http://schemas.openxmlformats.org/markup-compatibility/2006">
          <mc:Choice Requires="x14">
            <control shapeId="62080" r:id="rId583" name="Button 640">
              <controlPr locked="0" defaultSize="0" autoFill="0" autoLine="0" autoPict="0">
                <anchor moveWithCells="1" sizeWithCells="1">
                  <from>
                    <xdr:col>9212</xdr:col>
                    <xdr:colOff>0</xdr:colOff>
                    <xdr:row>131139</xdr:row>
                    <xdr:rowOff>0</xdr:rowOff>
                  </from>
                  <to>
                    <xdr:col>9212</xdr:col>
                    <xdr:colOff>0</xdr:colOff>
                    <xdr:row>131139</xdr:row>
                    <xdr:rowOff>0</xdr:rowOff>
                  </to>
                </anchor>
              </controlPr>
            </control>
          </mc:Choice>
        </mc:AlternateContent>
        <mc:AlternateContent xmlns:mc="http://schemas.openxmlformats.org/markup-compatibility/2006">
          <mc:Choice Requires="x14">
            <control shapeId="62081" r:id="rId584" name="Button 641">
              <controlPr locked="0" defaultSize="0" autoFill="0" autoLine="0" autoPict="0">
                <anchor moveWithCells="1" sizeWithCells="1">
                  <from>
                    <xdr:col>9212</xdr:col>
                    <xdr:colOff>0</xdr:colOff>
                    <xdr:row>196675</xdr:row>
                    <xdr:rowOff>0</xdr:rowOff>
                  </from>
                  <to>
                    <xdr:col>9212</xdr:col>
                    <xdr:colOff>0</xdr:colOff>
                    <xdr:row>196675</xdr:row>
                    <xdr:rowOff>0</xdr:rowOff>
                  </to>
                </anchor>
              </controlPr>
            </control>
          </mc:Choice>
        </mc:AlternateContent>
        <mc:AlternateContent xmlns:mc="http://schemas.openxmlformats.org/markup-compatibility/2006">
          <mc:Choice Requires="x14">
            <control shapeId="62082" r:id="rId585" name="Button 642">
              <controlPr locked="0" defaultSize="0" autoFill="0" autoLine="0" autoPict="0">
                <anchor moveWithCells="1" sizeWithCells="1">
                  <from>
                    <xdr:col>9212</xdr:col>
                    <xdr:colOff>0</xdr:colOff>
                    <xdr:row>262211</xdr:row>
                    <xdr:rowOff>0</xdr:rowOff>
                  </from>
                  <to>
                    <xdr:col>9212</xdr:col>
                    <xdr:colOff>0</xdr:colOff>
                    <xdr:row>262211</xdr:row>
                    <xdr:rowOff>0</xdr:rowOff>
                  </to>
                </anchor>
              </controlPr>
            </control>
          </mc:Choice>
        </mc:AlternateContent>
        <mc:AlternateContent xmlns:mc="http://schemas.openxmlformats.org/markup-compatibility/2006">
          <mc:Choice Requires="x14">
            <control shapeId="62083" r:id="rId586" name="Button 643">
              <controlPr locked="0" defaultSize="0" autoFill="0" autoLine="0" autoPict="0">
                <anchor moveWithCells="1" sizeWithCells="1">
                  <from>
                    <xdr:col>9212</xdr:col>
                    <xdr:colOff>0</xdr:colOff>
                    <xdr:row>327747</xdr:row>
                    <xdr:rowOff>0</xdr:rowOff>
                  </from>
                  <to>
                    <xdr:col>9212</xdr:col>
                    <xdr:colOff>0</xdr:colOff>
                    <xdr:row>327747</xdr:row>
                    <xdr:rowOff>0</xdr:rowOff>
                  </to>
                </anchor>
              </controlPr>
            </control>
          </mc:Choice>
        </mc:AlternateContent>
        <mc:AlternateContent xmlns:mc="http://schemas.openxmlformats.org/markup-compatibility/2006">
          <mc:Choice Requires="x14">
            <control shapeId="62084" r:id="rId587" name="Button 644">
              <controlPr locked="0" defaultSize="0" autoFill="0" autoLine="0" autoPict="0">
                <anchor moveWithCells="1" sizeWithCells="1">
                  <from>
                    <xdr:col>9212</xdr:col>
                    <xdr:colOff>0</xdr:colOff>
                    <xdr:row>393283</xdr:row>
                    <xdr:rowOff>0</xdr:rowOff>
                  </from>
                  <to>
                    <xdr:col>9212</xdr:col>
                    <xdr:colOff>0</xdr:colOff>
                    <xdr:row>393283</xdr:row>
                    <xdr:rowOff>0</xdr:rowOff>
                  </to>
                </anchor>
              </controlPr>
            </control>
          </mc:Choice>
        </mc:AlternateContent>
        <mc:AlternateContent xmlns:mc="http://schemas.openxmlformats.org/markup-compatibility/2006">
          <mc:Choice Requires="x14">
            <control shapeId="62085" r:id="rId588" name="Button 645">
              <controlPr locked="0" defaultSize="0" autoFill="0" autoLine="0" autoPict="0">
                <anchor moveWithCells="1" sizeWithCells="1">
                  <from>
                    <xdr:col>9212</xdr:col>
                    <xdr:colOff>0</xdr:colOff>
                    <xdr:row>458819</xdr:row>
                    <xdr:rowOff>0</xdr:rowOff>
                  </from>
                  <to>
                    <xdr:col>9212</xdr:col>
                    <xdr:colOff>0</xdr:colOff>
                    <xdr:row>458819</xdr:row>
                    <xdr:rowOff>0</xdr:rowOff>
                  </to>
                </anchor>
              </controlPr>
            </control>
          </mc:Choice>
        </mc:AlternateContent>
        <mc:AlternateContent xmlns:mc="http://schemas.openxmlformats.org/markup-compatibility/2006">
          <mc:Choice Requires="x14">
            <control shapeId="62086" r:id="rId589" name="Button 646">
              <controlPr locked="0" defaultSize="0" autoFill="0" autoLine="0" autoPict="0">
                <anchor moveWithCells="1" sizeWithCells="1">
                  <from>
                    <xdr:col>9212</xdr:col>
                    <xdr:colOff>0</xdr:colOff>
                    <xdr:row>524355</xdr:row>
                    <xdr:rowOff>0</xdr:rowOff>
                  </from>
                  <to>
                    <xdr:col>9212</xdr:col>
                    <xdr:colOff>0</xdr:colOff>
                    <xdr:row>524355</xdr:row>
                    <xdr:rowOff>0</xdr:rowOff>
                  </to>
                </anchor>
              </controlPr>
            </control>
          </mc:Choice>
        </mc:AlternateContent>
        <mc:AlternateContent xmlns:mc="http://schemas.openxmlformats.org/markup-compatibility/2006">
          <mc:Choice Requires="x14">
            <control shapeId="62087" r:id="rId590" name="Button 647">
              <controlPr locked="0" defaultSize="0" autoFill="0" autoLine="0" autoPict="0">
                <anchor moveWithCells="1" sizeWithCells="1">
                  <from>
                    <xdr:col>9212</xdr:col>
                    <xdr:colOff>0</xdr:colOff>
                    <xdr:row>589891</xdr:row>
                    <xdr:rowOff>0</xdr:rowOff>
                  </from>
                  <to>
                    <xdr:col>9212</xdr:col>
                    <xdr:colOff>0</xdr:colOff>
                    <xdr:row>589891</xdr:row>
                    <xdr:rowOff>0</xdr:rowOff>
                  </to>
                </anchor>
              </controlPr>
            </control>
          </mc:Choice>
        </mc:AlternateContent>
        <mc:AlternateContent xmlns:mc="http://schemas.openxmlformats.org/markup-compatibility/2006">
          <mc:Choice Requires="x14">
            <control shapeId="62088" r:id="rId591" name="Button 648">
              <controlPr locked="0" defaultSize="0" autoFill="0" autoLine="0" autoPict="0">
                <anchor moveWithCells="1" sizeWithCells="1">
                  <from>
                    <xdr:col>9212</xdr:col>
                    <xdr:colOff>0</xdr:colOff>
                    <xdr:row>655427</xdr:row>
                    <xdr:rowOff>0</xdr:rowOff>
                  </from>
                  <to>
                    <xdr:col>9212</xdr:col>
                    <xdr:colOff>0</xdr:colOff>
                    <xdr:row>655427</xdr:row>
                    <xdr:rowOff>0</xdr:rowOff>
                  </to>
                </anchor>
              </controlPr>
            </control>
          </mc:Choice>
        </mc:AlternateContent>
        <mc:AlternateContent xmlns:mc="http://schemas.openxmlformats.org/markup-compatibility/2006">
          <mc:Choice Requires="x14">
            <control shapeId="62089" r:id="rId592" name="Button 649">
              <controlPr locked="0" defaultSize="0" autoFill="0" autoLine="0" autoPict="0">
                <anchor moveWithCells="1" sizeWithCells="1">
                  <from>
                    <xdr:col>9212</xdr:col>
                    <xdr:colOff>0</xdr:colOff>
                    <xdr:row>720963</xdr:row>
                    <xdr:rowOff>0</xdr:rowOff>
                  </from>
                  <to>
                    <xdr:col>9212</xdr:col>
                    <xdr:colOff>0</xdr:colOff>
                    <xdr:row>720963</xdr:row>
                    <xdr:rowOff>0</xdr:rowOff>
                  </to>
                </anchor>
              </controlPr>
            </control>
          </mc:Choice>
        </mc:AlternateContent>
        <mc:AlternateContent xmlns:mc="http://schemas.openxmlformats.org/markup-compatibility/2006">
          <mc:Choice Requires="x14">
            <control shapeId="62090" r:id="rId593" name="Button 650">
              <controlPr locked="0" defaultSize="0" autoFill="0" autoLine="0" autoPict="0">
                <anchor moveWithCells="1" sizeWithCells="1">
                  <from>
                    <xdr:col>9212</xdr:col>
                    <xdr:colOff>0</xdr:colOff>
                    <xdr:row>786499</xdr:row>
                    <xdr:rowOff>0</xdr:rowOff>
                  </from>
                  <to>
                    <xdr:col>9212</xdr:col>
                    <xdr:colOff>0</xdr:colOff>
                    <xdr:row>786499</xdr:row>
                    <xdr:rowOff>0</xdr:rowOff>
                  </to>
                </anchor>
              </controlPr>
            </control>
          </mc:Choice>
        </mc:AlternateContent>
        <mc:AlternateContent xmlns:mc="http://schemas.openxmlformats.org/markup-compatibility/2006">
          <mc:Choice Requires="x14">
            <control shapeId="62091" r:id="rId594" name="Button 651">
              <controlPr locked="0" defaultSize="0" autoFill="0" autoLine="0" autoPict="0">
                <anchor moveWithCells="1" sizeWithCells="1">
                  <from>
                    <xdr:col>9212</xdr:col>
                    <xdr:colOff>0</xdr:colOff>
                    <xdr:row>852035</xdr:row>
                    <xdr:rowOff>0</xdr:rowOff>
                  </from>
                  <to>
                    <xdr:col>9212</xdr:col>
                    <xdr:colOff>0</xdr:colOff>
                    <xdr:row>852035</xdr:row>
                    <xdr:rowOff>0</xdr:rowOff>
                  </to>
                </anchor>
              </controlPr>
            </control>
          </mc:Choice>
        </mc:AlternateContent>
        <mc:AlternateContent xmlns:mc="http://schemas.openxmlformats.org/markup-compatibility/2006">
          <mc:Choice Requires="x14">
            <control shapeId="62092" r:id="rId595" name="Button 652">
              <controlPr locked="0" defaultSize="0" autoFill="0" autoLine="0" autoPict="0">
                <anchor moveWithCells="1" sizeWithCells="1">
                  <from>
                    <xdr:col>9212</xdr:col>
                    <xdr:colOff>0</xdr:colOff>
                    <xdr:row>917571</xdr:row>
                    <xdr:rowOff>0</xdr:rowOff>
                  </from>
                  <to>
                    <xdr:col>9212</xdr:col>
                    <xdr:colOff>0</xdr:colOff>
                    <xdr:row>917571</xdr:row>
                    <xdr:rowOff>0</xdr:rowOff>
                  </to>
                </anchor>
              </controlPr>
            </control>
          </mc:Choice>
        </mc:AlternateContent>
        <mc:AlternateContent xmlns:mc="http://schemas.openxmlformats.org/markup-compatibility/2006">
          <mc:Choice Requires="x14">
            <control shapeId="62093" r:id="rId596" name="Button 653">
              <controlPr locked="0" defaultSize="0" autoFill="0" autoLine="0" autoPict="0">
                <anchor moveWithCells="1" sizeWithCells="1">
                  <from>
                    <xdr:col>9212</xdr:col>
                    <xdr:colOff>0</xdr:colOff>
                    <xdr:row>983107</xdr:row>
                    <xdr:rowOff>0</xdr:rowOff>
                  </from>
                  <to>
                    <xdr:col>9212</xdr:col>
                    <xdr:colOff>0</xdr:colOff>
                    <xdr:row>983107</xdr:row>
                    <xdr:rowOff>0</xdr:rowOff>
                  </to>
                </anchor>
              </controlPr>
            </control>
          </mc:Choice>
        </mc:AlternateContent>
        <mc:AlternateContent xmlns:mc="http://schemas.openxmlformats.org/markup-compatibility/2006">
          <mc:Choice Requires="x14">
            <control shapeId="62094" r:id="rId597" name="Button 654">
              <controlPr locked="0" defaultSize="0" autoFill="0" autoLine="0" autoPict="0">
                <anchor moveWithCells="1" sizeWithCells="1">
                  <from>
                    <xdr:col>9468</xdr:col>
                    <xdr:colOff>0</xdr:colOff>
                    <xdr:row>67</xdr:row>
                    <xdr:rowOff>0</xdr:rowOff>
                  </from>
                  <to>
                    <xdr:col>9468</xdr:col>
                    <xdr:colOff>0</xdr:colOff>
                    <xdr:row>67</xdr:row>
                    <xdr:rowOff>0</xdr:rowOff>
                  </to>
                </anchor>
              </controlPr>
            </control>
          </mc:Choice>
        </mc:AlternateContent>
        <mc:AlternateContent xmlns:mc="http://schemas.openxmlformats.org/markup-compatibility/2006">
          <mc:Choice Requires="x14">
            <control shapeId="62095" r:id="rId598" name="Button 655">
              <controlPr locked="0" defaultSize="0" autoFill="0" autoLine="0" autoPict="0">
                <anchor moveWithCells="1" sizeWithCells="1">
                  <from>
                    <xdr:col>9468</xdr:col>
                    <xdr:colOff>0</xdr:colOff>
                    <xdr:row>65603</xdr:row>
                    <xdr:rowOff>0</xdr:rowOff>
                  </from>
                  <to>
                    <xdr:col>9468</xdr:col>
                    <xdr:colOff>0</xdr:colOff>
                    <xdr:row>65603</xdr:row>
                    <xdr:rowOff>0</xdr:rowOff>
                  </to>
                </anchor>
              </controlPr>
            </control>
          </mc:Choice>
        </mc:AlternateContent>
        <mc:AlternateContent xmlns:mc="http://schemas.openxmlformats.org/markup-compatibility/2006">
          <mc:Choice Requires="x14">
            <control shapeId="62096" r:id="rId599" name="Button 656">
              <controlPr locked="0" defaultSize="0" autoFill="0" autoLine="0" autoPict="0">
                <anchor moveWithCells="1" sizeWithCells="1">
                  <from>
                    <xdr:col>9468</xdr:col>
                    <xdr:colOff>0</xdr:colOff>
                    <xdr:row>131139</xdr:row>
                    <xdr:rowOff>0</xdr:rowOff>
                  </from>
                  <to>
                    <xdr:col>9468</xdr:col>
                    <xdr:colOff>0</xdr:colOff>
                    <xdr:row>131139</xdr:row>
                    <xdr:rowOff>0</xdr:rowOff>
                  </to>
                </anchor>
              </controlPr>
            </control>
          </mc:Choice>
        </mc:AlternateContent>
        <mc:AlternateContent xmlns:mc="http://schemas.openxmlformats.org/markup-compatibility/2006">
          <mc:Choice Requires="x14">
            <control shapeId="62097" r:id="rId600" name="Button 657">
              <controlPr locked="0" defaultSize="0" autoFill="0" autoLine="0" autoPict="0">
                <anchor moveWithCells="1" sizeWithCells="1">
                  <from>
                    <xdr:col>9468</xdr:col>
                    <xdr:colOff>0</xdr:colOff>
                    <xdr:row>196675</xdr:row>
                    <xdr:rowOff>0</xdr:rowOff>
                  </from>
                  <to>
                    <xdr:col>9468</xdr:col>
                    <xdr:colOff>0</xdr:colOff>
                    <xdr:row>196675</xdr:row>
                    <xdr:rowOff>0</xdr:rowOff>
                  </to>
                </anchor>
              </controlPr>
            </control>
          </mc:Choice>
        </mc:AlternateContent>
        <mc:AlternateContent xmlns:mc="http://schemas.openxmlformats.org/markup-compatibility/2006">
          <mc:Choice Requires="x14">
            <control shapeId="62098" r:id="rId601" name="Button 658">
              <controlPr locked="0" defaultSize="0" autoFill="0" autoLine="0" autoPict="0">
                <anchor moveWithCells="1" sizeWithCells="1">
                  <from>
                    <xdr:col>9468</xdr:col>
                    <xdr:colOff>0</xdr:colOff>
                    <xdr:row>262211</xdr:row>
                    <xdr:rowOff>0</xdr:rowOff>
                  </from>
                  <to>
                    <xdr:col>9468</xdr:col>
                    <xdr:colOff>0</xdr:colOff>
                    <xdr:row>262211</xdr:row>
                    <xdr:rowOff>0</xdr:rowOff>
                  </to>
                </anchor>
              </controlPr>
            </control>
          </mc:Choice>
        </mc:AlternateContent>
        <mc:AlternateContent xmlns:mc="http://schemas.openxmlformats.org/markup-compatibility/2006">
          <mc:Choice Requires="x14">
            <control shapeId="62099" r:id="rId602" name="Button 659">
              <controlPr locked="0" defaultSize="0" autoFill="0" autoLine="0" autoPict="0">
                <anchor moveWithCells="1" sizeWithCells="1">
                  <from>
                    <xdr:col>9468</xdr:col>
                    <xdr:colOff>0</xdr:colOff>
                    <xdr:row>327747</xdr:row>
                    <xdr:rowOff>0</xdr:rowOff>
                  </from>
                  <to>
                    <xdr:col>9468</xdr:col>
                    <xdr:colOff>0</xdr:colOff>
                    <xdr:row>327747</xdr:row>
                    <xdr:rowOff>0</xdr:rowOff>
                  </to>
                </anchor>
              </controlPr>
            </control>
          </mc:Choice>
        </mc:AlternateContent>
        <mc:AlternateContent xmlns:mc="http://schemas.openxmlformats.org/markup-compatibility/2006">
          <mc:Choice Requires="x14">
            <control shapeId="62100" r:id="rId603" name="Button 660">
              <controlPr locked="0" defaultSize="0" autoFill="0" autoLine="0" autoPict="0">
                <anchor moveWithCells="1" sizeWithCells="1">
                  <from>
                    <xdr:col>9468</xdr:col>
                    <xdr:colOff>0</xdr:colOff>
                    <xdr:row>393283</xdr:row>
                    <xdr:rowOff>0</xdr:rowOff>
                  </from>
                  <to>
                    <xdr:col>9468</xdr:col>
                    <xdr:colOff>0</xdr:colOff>
                    <xdr:row>393283</xdr:row>
                    <xdr:rowOff>0</xdr:rowOff>
                  </to>
                </anchor>
              </controlPr>
            </control>
          </mc:Choice>
        </mc:AlternateContent>
        <mc:AlternateContent xmlns:mc="http://schemas.openxmlformats.org/markup-compatibility/2006">
          <mc:Choice Requires="x14">
            <control shapeId="62101" r:id="rId604" name="Button 661">
              <controlPr locked="0" defaultSize="0" autoFill="0" autoLine="0" autoPict="0">
                <anchor moveWithCells="1" sizeWithCells="1">
                  <from>
                    <xdr:col>9468</xdr:col>
                    <xdr:colOff>0</xdr:colOff>
                    <xdr:row>458819</xdr:row>
                    <xdr:rowOff>0</xdr:rowOff>
                  </from>
                  <to>
                    <xdr:col>9468</xdr:col>
                    <xdr:colOff>0</xdr:colOff>
                    <xdr:row>458819</xdr:row>
                    <xdr:rowOff>0</xdr:rowOff>
                  </to>
                </anchor>
              </controlPr>
            </control>
          </mc:Choice>
        </mc:AlternateContent>
        <mc:AlternateContent xmlns:mc="http://schemas.openxmlformats.org/markup-compatibility/2006">
          <mc:Choice Requires="x14">
            <control shapeId="62102" r:id="rId605" name="Button 662">
              <controlPr locked="0" defaultSize="0" autoFill="0" autoLine="0" autoPict="0">
                <anchor moveWithCells="1" sizeWithCells="1">
                  <from>
                    <xdr:col>9468</xdr:col>
                    <xdr:colOff>0</xdr:colOff>
                    <xdr:row>524355</xdr:row>
                    <xdr:rowOff>0</xdr:rowOff>
                  </from>
                  <to>
                    <xdr:col>9468</xdr:col>
                    <xdr:colOff>0</xdr:colOff>
                    <xdr:row>524355</xdr:row>
                    <xdr:rowOff>0</xdr:rowOff>
                  </to>
                </anchor>
              </controlPr>
            </control>
          </mc:Choice>
        </mc:AlternateContent>
        <mc:AlternateContent xmlns:mc="http://schemas.openxmlformats.org/markup-compatibility/2006">
          <mc:Choice Requires="x14">
            <control shapeId="62103" r:id="rId606" name="Button 663">
              <controlPr locked="0" defaultSize="0" autoFill="0" autoLine="0" autoPict="0">
                <anchor moveWithCells="1" sizeWithCells="1">
                  <from>
                    <xdr:col>9468</xdr:col>
                    <xdr:colOff>0</xdr:colOff>
                    <xdr:row>589891</xdr:row>
                    <xdr:rowOff>0</xdr:rowOff>
                  </from>
                  <to>
                    <xdr:col>9468</xdr:col>
                    <xdr:colOff>0</xdr:colOff>
                    <xdr:row>589891</xdr:row>
                    <xdr:rowOff>0</xdr:rowOff>
                  </to>
                </anchor>
              </controlPr>
            </control>
          </mc:Choice>
        </mc:AlternateContent>
        <mc:AlternateContent xmlns:mc="http://schemas.openxmlformats.org/markup-compatibility/2006">
          <mc:Choice Requires="x14">
            <control shapeId="62104" r:id="rId607" name="Button 664">
              <controlPr locked="0" defaultSize="0" autoFill="0" autoLine="0" autoPict="0">
                <anchor moveWithCells="1" sizeWithCells="1">
                  <from>
                    <xdr:col>9468</xdr:col>
                    <xdr:colOff>0</xdr:colOff>
                    <xdr:row>655427</xdr:row>
                    <xdr:rowOff>0</xdr:rowOff>
                  </from>
                  <to>
                    <xdr:col>9468</xdr:col>
                    <xdr:colOff>0</xdr:colOff>
                    <xdr:row>655427</xdr:row>
                    <xdr:rowOff>0</xdr:rowOff>
                  </to>
                </anchor>
              </controlPr>
            </control>
          </mc:Choice>
        </mc:AlternateContent>
        <mc:AlternateContent xmlns:mc="http://schemas.openxmlformats.org/markup-compatibility/2006">
          <mc:Choice Requires="x14">
            <control shapeId="62105" r:id="rId608" name="Button 665">
              <controlPr locked="0" defaultSize="0" autoFill="0" autoLine="0" autoPict="0">
                <anchor moveWithCells="1" sizeWithCells="1">
                  <from>
                    <xdr:col>9468</xdr:col>
                    <xdr:colOff>0</xdr:colOff>
                    <xdr:row>720963</xdr:row>
                    <xdr:rowOff>0</xdr:rowOff>
                  </from>
                  <to>
                    <xdr:col>9468</xdr:col>
                    <xdr:colOff>0</xdr:colOff>
                    <xdr:row>720963</xdr:row>
                    <xdr:rowOff>0</xdr:rowOff>
                  </to>
                </anchor>
              </controlPr>
            </control>
          </mc:Choice>
        </mc:AlternateContent>
        <mc:AlternateContent xmlns:mc="http://schemas.openxmlformats.org/markup-compatibility/2006">
          <mc:Choice Requires="x14">
            <control shapeId="62106" r:id="rId609" name="Button 666">
              <controlPr locked="0" defaultSize="0" autoFill="0" autoLine="0" autoPict="0">
                <anchor moveWithCells="1" sizeWithCells="1">
                  <from>
                    <xdr:col>9468</xdr:col>
                    <xdr:colOff>0</xdr:colOff>
                    <xdr:row>786499</xdr:row>
                    <xdr:rowOff>0</xdr:rowOff>
                  </from>
                  <to>
                    <xdr:col>9468</xdr:col>
                    <xdr:colOff>0</xdr:colOff>
                    <xdr:row>786499</xdr:row>
                    <xdr:rowOff>0</xdr:rowOff>
                  </to>
                </anchor>
              </controlPr>
            </control>
          </mc:Choice>
        </mc:AlternateContent>
        <mc:AlternateContent xmlns:mc="http://schemas.openxmlformats.org/markup-compatibility/2006">
          <mc:Choice Requires="x14">
            <control shapeId="62107" r:id="rId610" name="Button 667">
              <controlPr locked="0" defaultSize="0" autoFill="0" autoLine="0" autoPict="0">
                <anchor moveWithCells="1" sizeWithCells="1">
                  <from>
                    <xdr:col>9468</xdr:col>
                    <xdr:colOff>0</xdr:colOff>
                    <xdr:row>852035</xdr:row>
                    <xdr:rowOff>0</xdr:rowOff>
                  </from>
                  <to>
                    <xdr:col>9468</xdr:col>
                    <xdr:colOff>0</xdr:colOff>
                    <xdr:row>852035</xdr:row>
                    <xdr:rowOff>0</xdr:rowOff>
                  </to>
                </anchor>
              </controlPr>
            </control>
          </mc:Choice>
        </mc:AlternateContent>
        <mc:AlternateContent xmlns:mc="http://schemas.openxmlformats.org/markup-compatibility/2006">
          <mc:Choice Requires="x14">
            <control shapeId="62108" r:id="rId611" name="Button 668">
              <controlPr locked="0" defaultSize="0" autoFill="0" autoLine="0" autoPict="0">
                <anchor moveWithCells="1" sizeWithCells="1">
                  <from>
                    <xdr:col>9468</xdr:col>
                    <xdr:colOff>0</xdr:colOff>
                    <xdr:row>917571</xdr:row>
                    <xdr:rowOff>0</xdr:rowOff>
                  </from>
                  <to>
                    <xdr:col>9468</xdr:col>
                    <xdr:colOff>0</xdr:colOff>
                    <xdr:row>917571</xdr:row>
                    <xdr:rowOff>0</xdr:rowOff>
                  </to>
                </anchor>
              </controlPr>
            </control>
          </mc:Choice>
        </mc:AlternateContent>
        <mc:AlternateContent xmlns:mc="http://schemas.openxmlformats.org/markup-compatibility/2006">
          <mc:Choice Requires="x14">
            <control shapeId="62109" r:id="rId612" name="Button 669">
              <controlPr locked="0" defaultSize="0" autoFill="0" autoLine="0" autoPict="0">
                <anchor moveWithCells="1" sizeWithCells="1">
                  <from>
                    <xdr:col>9468</xdr:col>
                    <xdr:colOff>0</xdr:colOff>
                    <xdr:row>983107</xdr:row>
                    <xdr:rowOff>0</xdr:rowOff>
                  </from>
                  <to>
                    <xdr:col>9468</xdr:col>
                    <xdr:colOff>0</xdr:colOff>
                    <xdr:row>983107</xdr:row>
                    <xdr:rowOff>0</xdr:rowOff>
                  </to>
                </anchor>
              </controlPr>
            </control>
          </mc:Choice>
        </mc:AlternateContent>
        <mc:AlternateContent xmlns:mc="http://schemas.openxmlformats.org/markup-compatibility/2006">
          <mc:Choice Requires="x14">
            <control shapeId="62110" r:id="rId613" name="Button 670">
              <controlPr locked="0" defaultSize="0" autoFill="0" autoLine="0" autoPict="0">
                <anchor moveWithCells="1" sizeWithCells="1">
                  <from>
                    <xdr:col>9724</xdr:col>
                    <xdr:colOff>0</xdr:colOff>
                    <xdr:row>67</xdr:row>
                    <xdr:rowOff>0</xdr:rowOff>
                  </from>
                  <to>
                    <xdr:col>9724</xdr:col>
                    <xdr:colOff>0</xdr:colOff>
                    <xdr:row>67</xdr:row>
                    <xdr:rowOff>0</xdr:rowOff>
                  </to>
                </anchor>
              </controlPr>
            </control>
          </mc:Choice>
        </mc:AlternateContent>
        <mc:AlternateContent xmlns:mc="http://schemas.openxmlformats.org/markup-compatibility/2006">
          <mc:Choice Requires="x14">
            <control shapeId="62111" r:id="rId614" name="Button 671">
              <controlPr locked="0" defaultSize="0" autoFill="0" autoLine="0" autoPict="0">
                <anchor moveWithCells="1" sizeWithCells="1">
                  <from>
                    <xdr:col>9724</xdr:col>
                    <xdr:colOff>0</xdr:colOff>
                    <xdr:row>65603</xdr:row>
                    <xdr:rowOff>0</xdr:rowOff>
                  </from>
                  <to>
                    <xdr:col>9724</xdr:col>
                    <xdr:colOff>0</xdr:colOff>
                    <xdr:row>65603</xdr:row>
                    <xdr:rowOff>0</xdr:rowOff>
                  </to>
                </anchor>
              </controlPr>
            </control>
          </mc:Choice>
        </mc:AlternateContent>
        <mc:AlternateContent xmlns:mc="http://schemas.openxmlformats.org/markup-compatibility/2006">
          <mc:Choice Requires="x14">
            <control shapeId="62112" r:id="rId615" name="Button 672">
              <controlPr locked="0" defaultSize="0" autoFill="0" autoLine="0" autoPict="0">
                <anchor moveWithCells="1" sizeWithCells="1">
                  <from>
                    <xdr:col>9724</xdr:col>
                    <xdr:colOff>0</xdr:colOff>
                    <xdr:row>131139</xdr:row>
                    <xdr:rowOff>0</xdr:rowOff>
                  </from>
                  <to>
                    <xdr:col>9724</xdr:col>
                    <xdr:colOff>0</xdr:colOff>
                    <xdr:row>131139</xdr:row>
                    <xdr:rowOff>0</xdr:rowOff>
                  </to>
                </anchor>
              </controlPr>
            </control>
          </mc:Choice>
        </mc:AlternateContent>
        <mc:AlternateContent xmlns:mc="http://schemas.openxmlformats.org/markup-compatibility/2006">
          <mc:Choice Requires="x14">
            <control shapeId="62113" r:id="rId616" name="Button 673">
              <controlPr locked="0" defaultSize="0" autoFill="0" autoLine="0" autoPict="0">
                <anchor moveWithCells="1" sizeWithCells="1">
                  <from>
                    <xdr:col>9724</xdr:col>
                    <xdr:colOff>0</xdr:colOff>
                    <xdr:row>196675</xdr:row>
                    <xdr:rowOff>0</xdr:rowOff>
                  </from>
                  <to>
                    <xdr:col>9724</xdr:col>
                    <xdr:colOff>0</xdr:colOff>
                    <xdr:row>196675</xdr:row>
                    <xdr:rowOff>0</xdr:rowOff>
                  </to>
                </anchor>
              </controlPr>
            </control>
          </mc:Choice>
        </mc:AlternateContent>
        <mc:AlternateContent xmlns:mc="http://schemas.openxmlformats.org/markup-compatibility/2006">
          <mc:Choice Requires="x14">
            <control shapeId="62114" r:id="rId617" name="Button 674">
              <controlPr locked="0" defaultSize="0" autoFill="0" autoLine="0" autoPict="0">
                <anchor moveWithCells="1" sizeWithCells="1">
                  <from>
                    <xdr:col>9724</xdr:col>
                    <xdr:colOff>0</xdr:colOff>
                    <xdr:row>262211</xdr:row>
                    <xdr:rowOff>0</xdr:rowOff>
                  </from>
                  <to>
                    <xdr:col>9724</xdr:col>
                    <xdr:colOff>0</xdr:colOff>
                    <xdr:row>262211</xdr:row>
                    <xdr:rowOff>0</xdr:rowOff>
                  </to>
                </anchor>
              </controlPr>
            </control>
          </mc:Choice>
        </mc:AlternateContent>
        <mc:AlternateContent xmlns:mc="http://schemas.openxmlformats.org/markup-compatibility/2006">
          <mc:Choice Requires="x14">
            <control shapeId="62115" r:id="rId618" name="Button 675">
              <controlPr locked="0" defaultSize="0" autoFill="0" autoLine="0" autoPict="0">
                <anchor moveWithCells="1" sizeWithCells="1">
                  <from>
                    <xdr:col>9724</xdr:col>
                    <xdr:colOff>0</xdr:colOff>
                    <xdr:row>327747</xdr:row>
                    <xdr:rowOff>0</xdr:rowOff>
                  </from>
                  <to>
                    <xdr:col>9724</xdr:col>
                    <xdr:colOff>0</xdr:colOff>
                    <xdr:row>327747</xdr:row>
                    <xdr:rowOff>0</xdr:rowOff>
                  </to>
                </anchor>
              </controlPr>
            </control>
          </mc:Choice>
        </mc:AlternateContent>
        <mc:AlternateContent xmlns:mc="http://schemas.openxmlformats.org/markup-compatibility/2006">
          <mc:Choice Requires="x14">
            <control shapeId="62116" r:id="rId619" name="Button 676">
              <controlPr locked="0" defaultSize="0" autoFill="0" autoLine="0" autoPict="0">
                <anchor moveWithCells="1" sizeWithCells="1">
                  <from>
                    <xdr:col>9724</xdr:col>
                    <xdr:colOff>0</xdr:colOff>
                    <xdr:row>393283</xdr:row>
                    <xdr:rowOff>0</xdr:rowOff>
                  </from>
                  <to>
                    <xdr:col>9724</xdr:col>
                    <xdr:colOff>0</xdr:colOff>
                    <xdr:row>393283</xdr:row>
                    <xdr:rowOff>0</xdr:rowOff>
                  </to>
                </anchor>
              </controlPr>
            </control>
          </mc:Choice>
        </mc:AlternateContent>
        <mc:AlternateContent xmlns:mc="http://schemas.openxmlformats.org/markup-compatibility/2006">
          <mc:Choice Requires="x14">
            <control shapeId="62117" r:id="rId620" name="Button 677">
              <controlPr locked="0" defaultSize="0" autoFill="0" autoLine="0" autoPict="0">
                <anchor moveWithCells="1" sizeWithCells="1">
                  <from>
                    <xdr:col>9724</xdr:col>
                    <xdr:colOff>0</xdr:colOff>
                    <xdr:row>458819</xdr:row>
                    <xdr:rowOff>0</xdr:rowOff>
                  </from>
                  <to>
                    <xdr:col>9724</xdr:col>
                    <xdr:colOff>0</xdr:colOff>
                    <xdr:row>458819</xdr:row>
                    <xdr:rowOff>0</xdr:rowOff>
                  </to>
                </anchor>
              </controlPr>
            </control>
          </mc:Choice>
        </mc:AlternateContent>
        <mc:AlternateContent xmlns:mc="http://schemas.openxmlformats.org/markup-compatibility/2006">
          <mc:Choice Requires="x14">
            <control shapeId="62118" r:id="rId621" name="Button 678">
              <controlPr locked="0" defaultSize="0" autoFill="0" autoLine="0" autoPict="0">
                <anchor moveWithCells="1" sizeWithCells="1">
                  <from>
                    <xdr:col>9724</xdr:col>
                    <xdr:colOff>0</xdr:colOff>
                    <xdr:row>524355</xdr:row>
                    <xdr:rowOff>0</xdr:rowOff>
                  </from>
                  <to>
                    <xdr:col>9724</xdr:col>
                    <xdr:colOff>0</xdr:colOff>
                    <xdr:row>524355</xdr:row>
                    <xdr:rowOff>0</xdr:rowOff>
                  </to>
                </anchor>
              </controlPr>
            </control>
          </mc:Choice>
        </mc:AlternateContent>
        <mc:AlternateContent xmlns:mc="http://schemas.openxmlformats.org/markup-compatibility/2006">
          <mc:Choice Requires="x14">
            <control shapeId="62119" r:id="rId622" name="Button 679">
              <controlPr locked="0" defaultSize="0" autoFill="0" autoLine="0" autoPict="0">
                <anchor moveWithCells="1" sizeWithCells="1">
                  <from>
                    <xdr:col>9724</xdr:col>
                    <xdr:colOff>0</xdr:colOff>
                    <xdr:row>589891</xdr:row>
                    <xdr:rowOff>0</xdr:rowOff>
                  </from>
                  <to>
                    <xdr:col>9724</xdr:col>
                    <xdr:colOff>0</xdr:colOff>
                    <xdr:row>589891</xdr:row>
                    <xdr:rowOff>0</xdr:rowOff>
                  </to>
                </anchor>
              </controlPr>
            </control>
          </mc:Choice>
        </mc:AlternateContent>
        <mc:AlternateContent xmlns:mc="http://schemas.openxmlformats.org/markup-compatibility/2006">
          <mc:Choice Requires="x14">
            <control shapeId="62120" r:id="rId623" name="Button 680">
              <controlPr locked="0" defaultSize="0" autoFill="0" autoLine="0" autoPict="0">
                <anchor moveWithCells="1" sizeWithCells="1">
                  <from>
                    <xdr:col>9724</xdr:col>
                    <xdr:colOff>0</xdr:colOff>
                    <xdr:row>655427</xdr:row>
                    <xdr:rowOff>0</xdr:rowOff>
                  </from>
                  <to>
                    <xdr:col>9724</xdr:col>
                    <xdr:colOff>0</xdr:colOff>
                    <xdr:row>655427</xdr:row>
                    <xdr:rowOff>0</xdr:rowOff>
                  </to>
                </anchor>
              </controlPr>
            </control>
          </mc:Choice>
        </mc:AlternateContent>
        <mc:AlternateContent xmlns:mc="http://schemas.openxmlformats.org/markup-compatibility/2006">
          <mc:Choice Requires="x14">
            <control shapeId="62121" r:id="rId624" name="Button 681">
              <controlPr locked="0" defaultSize="0" autoFill="0" autoLine="0" autoPict="0">
                <anchor moveWithCells="1" sizeWithCells="1">
                  <from>
                    <xdr:col>9724</xdr:col>
                    <xdr:colOff>0</xdr:colOff>
                    <xdr:row>720963</xdr:row>
                    <xdr:rowOff>0</xdr:rowOff>
                  </from>
                  <to>
                    <xdr:col>9724</xdr:col>
                    <xdr:colOff>0</xdr:colOff>
                    <xdr:row>720963</xdr:row>
                    <xdr:rowOff>0</xdr:rowOff>
                  </to>
                </anchor>
              </controlPr>
            </control>
          </mc:Choice>
        </mc:AlternateContent>
        <mc:AlternateContent xmlns:mc="http://schemas.openxmlformats.org/markup-compatibility/2006">
          <mc:Choice Requires="x14">
            <control shapeId="62122" r:id="rId625" name="Button 682">
              <controlPr locked="0" defaultSize="0" autoFill="0" autoLine="0" autoPict="0">
                <anchor moveWithCells="1" sizeWithCells="1">
                  <from>
                    <xdr:col>9724</xdr:col>
                    <xdr:colOff>0</xdr:colOff>
                    <xdr:row>786499</xdr:row>
                    <xdr:rowOff>0</xdr:rowOff>
                  </from>
                  <to>
                    <xdr:col>9724</xdr:col>
                    <xdr:colOff>0</xdr:colOff>
                    <xdr:row>786499</xdr:row>
                    <xdr:rowOff>0</xdr:rowOff>
                  </to>
                </anchor>
              </controlPr>
            </control>
          </mc:Choice>
        </mc:AlternateContent>
        <mc:AlternateContent xmlns:mc="http://schemas.openxmlformats.org/markup-compatibility/2006">
          <mc:Choice Requires="x14">
            <control shapeId="62123" r:id="rId626" name="Button 683">
              <controlPr locked="0" defaultSize="0" autoFill="0" autoLine="0" autoPict="0">
                <anchor moveWithCells="1" sizeWithCells="1">
                  <from>
                    <xdr:col>9724</xdr:col>
                    <xdr:colOff>0</xdr:colOff>
                    <xdr:row>852035</xdr:row>
                    <xdr:rowOff>0</xdr:rowOff>
                  </from>
                  <to>
                    <xdr:col>9724</xdr:col>
                    <xdr:colOff>0</xdr:colOff>
                    <xdr:row>852035</xdr:row>
                    <xdr:rowOff>0</xdr:rowOff>
                  </to>
                </anchor>
              </controlPr>
            </control>
          </mc:Choice>
        </mc:AlternateContent>
        <mc:AlternateContent xmlns:mc="http://schemas.openxmlformats.org/markup-compatibility/2006">
          <mc:Choice Requires="x14">
            <control shapeId="62124" r:id="rId627" name="Button 684">
              <controlPr locked="0" defaultSize="0" autoFill="0" autoLine="0" autoPict="0">
                <anchor moveWithCells="1" sizeWithCells="1">
                  <from>
                    <xdr:col>9724</xdr:col>
                    <xdr:colOff>0</xdr:colOff>
                    <xdr:row>917571</xdr:row>
                    <xdr:rowOff>0</xdr:rowOff>
                  </from>
                  <to>
                    <xdr:col>9724</xdr:col>
                    <xdr:colOff>0</xdr:colOff>
                    <xdr:row>917571</xdr:row>
                    <xdr:rowOff>0</xdr:rowOff>
                  </to>
                </anchor>
              </controlPr>
            </control>
          </mc:Choice>
        </mc:AlternateContent>
        <mc:AlternateContent xmlns:mc="http://schemas.openxmlformats.org/markup-compatibility/2006">
          <mc:Choice Requires="x14">
            <control shapeId="62125" r:id="rId628" name="Button 685">
              <controlPr locked="0" defaultSize="0" autoFill="0" autoLine="0" autoPict="0">
                <anchor moveWithCells="1" sizeWithCells="1">
                  <from>
                    <xdr:col>9724</xdr:col>
                    <xdr:colOff>0</xdr:colOff>
                    <xdr:row>983107</xdr:row>
                    <xdr:rowOff>0</xdr:rowOff>
                  </from>
                  <to>
                    <xdr:col>9724</xdr:col>
                    <xdr:colOff>0</xdr:colOff>
                    <xdr:row>983107</xdr:row>
                    <xdr:rowOff>0</xdr:rowOff>
                  </to>
                </anchor>
              </controlPr>
            </control>
          </mc:Choice>
        </mc:AlternateContent>
        <mc:AlternateContent xmlns:mc="http://schemas.openxmlformats.org/markup-compatibility/2006">
          <mc:Choice Requires="x14">
            <control shapeId="62126" r:id="rId629" name="Button 686">
              <controlPr locked="0" defaultSize="0" autoFill="0" autoLine="0" autoPict="0">
                <anchor moveWithCells="1" sizeWithCells="1">
                  <from>
                    <xdr:col>9980</xdr:col>
                    <xdr:colOff>0</xdr:colOff>
                    <xdr:row>67</xdr:row>
                    <xdr:rowOff>0</xdr:rowOff>
                  </from>
                  <to>
                    <xdr:col>9980</xdr:col>
                    <xdr:colOff>0</xdr:colOff>
                    <xdr:row>67</xdr:row>
                    <xdr:rowOff>0</xdr:rowOff>
                  </to>
                </anchor>
              </controlPr>
            </control>
          </mc:Choice>
        </mc:AlternateContent>
        <mc:AlternateContent xmlns:mc="http://schemas.openxmlformats.org/markup-compatibility/2006">
          <mc:Choice Requires="x14">
            <control shapeId="62127" r:id="rId630" name="Button 687">
              <controlPr locked="0" defaultSize="0" autoFill="0" autoLine="0" autoPict="0">
                <anchor moveWithCells="1" sizeWithCells="1">
                  <from>
                    <xdr:col>9980</xdr:col>
                    <xdr:colOff>0</xdr:colOff>
                    <xdr:row>65603</xdr:row>
                    <xdr:rowOff>0</xdr:rowOff>
                  </from>
                  <to>
                    <xdr:col>9980</xdr:col>
                    <xdr:colOff>0</xdr:colOff>
                    <xdr:row>65603</xdr:row>
                    <xdr:rowOff>0</xdr:rowOff>
                  </to>
                </anchor>
              </controlPr>
            </control>
          </mc:Choice>
        </mc:AlternateContent>
        <mc:AlternateContent xmlns:mc="http://schemas.openxmlformats.org/markup-compatibility/2006">
          <mc:Choice Requires="x14">
            <control shapeId="62128" r:id="rId631" name="Button 688">
              <controlPr locked="0" defaultSize="0" autoFill="0" autoLine="0" autoPict="0">
                <anchor moveWithCells="1" sizeWithCells="1">
                  <from>
                    <xdr:col>9980</xdr:col>
                    <xdr:colOff>0</xdr:colOff>
                    <xdr:row>131139</xdr:row>
                    <xdr:rowOff>0</xdr:rowOff>
                  </from>
                  <to>
                    <xdr:col>9980</xdr:col>
                    <xdr:colOff>0</xdr:colOff>
                    <xdr:row>131139</xdr:row>
                    <xdr:rowOff>0</xdr:rowOff>
                  </to>
                </anchor>
              </controlPr>
            </control>
          </mc:Choice>
        </mc:AlternateContent>
        <mc:AlternateContent xmlns:mc="http://schemas.openxmlformats.org/markup-compatibility/2006">
          <mc:Choice Requires="x14">
            <control shapeId="62129" r:id="rId632" name="Button 689">
              <controlPr locked="0" defaultSize="0" autoFill="0" autoLine="0" autoPict="0">
                <anchor moveWithCells="1" sizeWithCells="1">
                  <from>
                    <xdr:col>9980</xdr:col>
                    <xdr:colOff>0</xdr:colOff>
                    <xdr:row>196675</xdr:row>
                    <xdr:rowOff>0</xdr:rowOff>
                  </from>
                  <to>
                    <xdr:col>9980</xdr:col>
                    <xdr:colOff>0</xdr:colOff>
                    <xdr:row>196675</xdr:row>
                    <xdr:rowOff>0</xdr:rowOff>
                  </to>
                </anchor>
              </controlPr>
            </control>
          </mc:Choice>
        </mc:AlternateContent>
        <mc:AlternateContent xmlns:mc="http://schemas.openxmlformats.org/markup-compatibility/2006">
          <mc:Choice Requires="x14">
            <control shapeId="62130" r:id="rId633" name="Button 690">
              <controlPr locked="0" defaultSize="0" autoFill="0" autoLine="0" autoPict="0">
                <anchor moveWithCells="1" sizeWithCells="1">
                  <from>
                    <xdr:col>9980</xdr:col>
                    <xdr:colOff>0</xdr:colOff>
                    <xdr:row>262211</xdr:row>
                    <xdr:rowOff>0</xdr:rowOff>
                  </from>
                  <to>
                    <xdr:col>9980</xdr:col>
                    <xdr:colOff>0</xdr:colOff>
                    <xdr:row>262211</xdr:row>
                    <xdr:rowOff>0</xdr:rowOff>
                  </to>
                </anchor>
              </controlPr>
            </control>
          </mc:Choice>
        </mc:AlternateContent>
        <mc:AlternateContent xmlns:mc="http://schemas.openxmlformats.org/markup-compatibility/2006">
          <mc:Choice Requires="x14">
            <control shapeId="62131" r:id="rId634" name="Button 691">
              <controlPr locked="0" defaultSize="0" autoFill="0" autoLine="0" autoPict="0">
                <anchor moveWithCells="1" sizeWithCells="1">
                  <from>
                    <xdr:col>9980</xdr:col>
                    <xdr:colOff>0</xdr:colOff>
                    <xdr:row>327747</xdr:row>
                    <xdr:rowOff>0</xdr:rowOff>
                  </from>
                  <to>
                    <xdr:col>9980</xdr:col>
                    <xdr:colOff>0</xdr:colOff>
                    <xdr:row>327747</xdr:row>
                    <xdr:rowOff>0</xdr:rowOff>
                  </to>
                </anchor>
              </controlPr>
            </control>
          </mc:Choice>
        </mc:AlternateContent>
        <mc:AlternateContent xmlns:mc="http://schemas.openxmlformats.org/markup-compatibility/2006">
          <mc:Choice Requires="x14">
            <control shapeId="62132" r:id="rId635" name="Button 692">
              <controlPr locked="0" defaultSize="0" autoFill="0" autoLine="0" autoPict="0">
                <anchor moveWithCells="1" sizeWithCells="1">
                  <from>
                    <xdr:col>9980</xdr:col>
                    <xdr:colOff>0</xdr:colOff>
                    <xdr:row>393283</xdr:row>
                    <xdr:rowOff>0</xdr:rowOff>
                  </from>
                  <to>
                    <xdr:col>9980</xdr:col>
                    <xdr:colOff>0</xdr:colOff>
                    <xdr:row>393283</xdr:row>
                    <xdr:rowOff>0</xdr:rowOff>
                  </to>
                </anchor>
              </controlPr>
            </control>
          </mc:Choice>
        </mc:AlternateContent>
        <mc:AlternateContent xmlns:mc="http://schemas.openxmlformats.org/markup-compatibility/2006">
          <mc:Choice Requires="x14">
            <control shapeId="62133" r:id="rId636" name="Button 693">
              <controlPr locked="0" defaultSize="0" autoFill="0" autoLine="0" autoPict="0">
                <anchor moveWithCells="1" sizeWithCells="1">
                  <from>
                    <xdr:col>9980</xdr:col>
                    <xdr:colOff>0</xdr:colOff>
                    <xdr:row>458819</xdr:row>
                    <xdr:rowOff>0</xdr:rowOff>
                  </from>
                  <to>
                    <xdr:col>9980</xdr:col>
                    <xdr:colOff>0</xdr:colOff>
                    <xdr:row>458819</xdr:row>
                    <xdr:rowOff>0</xdr:rowOff>
                  </to>
                </anchor>
              </controlPr>
            </control>
          </mc:Choice>
        </mc:AlternateContent>
        <mc:AlternateContent xmlns:mc="http://schemas.openxmlformats.org/markup-compatibility/2006">
          <mc:Choice Requires="x14">
            <control shapeId="62134" r:id="rId637" name="Button 694">
              <controlPr locked="0" defaultSize="0" autoFill="0" autoLine="0" autoPict="0">
                <anchor moveWithCells="1" sizeWithCells="1">
                  <from>
                    <xdr:col>9980</xdr:col>
                    <xdr:colOff>0</xdr:colOff>
                    <xdr:row>524355</xdr:row>
                    <xdr:rowOff>0</xdr:rowOff>
                  </from>
                  <to>
                    <xdr:col>9980</xdr:col>
                    <xdr:colOff>0</xdr:colOff>
                    <xdr:row>524355</xdr:row>
                    <xdr:rowOff>0</xdr:rowOff>
                  </to>
                </anchor>
              </controlPr>
            </control>
          </mc:Choice>
        </mc:AlternateContent>
        <mc:AlternateContent xmlns:mc="http://schemas.openxmlformats.org/markup-compatibility/2006">
          <mc:Choice Requires="x14">
            <control shapeId="62135" r:id="rId638" name="Button 695">
              <controlPr locked="0" defaultSize="0" autoFill="0" autoLine="0" autoPict="0">
                <anchor moveWithCells="1" sizeWithCells="1">
                  <from>
                    <xdr:col>9980</xdr:col>
                    <xdr:colOff>0</xdr:colOff>
                    <xdr:row>589891</xdr:row>
                    <xdr:rowOff>0</xdr:rowOff>
                  </from>
                  <to>
                    <xdr:col>9980</xdr:col>
                    <xdr:colOff>0</xdr:colOff>
                    <xdr:row>589891</xdr:row>
                    <xdr:rowOff>0</xdr:rowOff>
                  </to>
                </anchor>
              </controlPr>
            </control>
          </mc:Choice>
        </mc:AlternateContent>
        <mc:AlternateContent xmlns:mc="http://schemas.openxmlformats.org/markup-compatibility/2006">
          <mc:Choice Requires="x14">
            <control shapeId="62136" r:id="rId639" name="Button 696">
              <controlPr locked="0" defaultSize="0" autoFill="0" autoLine="0" autoPict="0">
                <anchor moveWithCells="1" sizeWithCells="1">
                  <from>
                    <xdr:col>9980</xdr:col>
                    <xdr:colOff>0</xdr:colOff>
                    <xdr:row>655427</xdr:row>
                    <xdr:rowOff>0</xdr:rowOff>
                  </from>
                  <to>
                    <xdr:col>9980</xdr:col>
                    <xdr:colOff>0</xdr:colOff>
                    <xdr:row>655427</xdr:row>
                    <xdr:rowOff>0</xdr:rowOff>
                  </to>
                </anchor>
              </controlPr>
            </control>
          </mc:Choice>
        </mc:AlternateContent>
        <mc:AlternateContent xmlns:mc="http://schemas.openxmlformats.org/markup-compatibility/2006">
          <mc:Choice Requires="x14">
            <control shapeId="62137" r:id="rId640" name="Button 697">
              <controlPr locked="0" defaultSize="0" autoFill="0" autoLine="0" autoPict="0">
                <anchor moveWithCells="1" sizeWithCells="1">
                  <from>
                    <xdr:col>9980</xdr:col>
                    <xdr:colOff>0</xdr:colOff>
                    <xdr:row>720963</xdr:row>
                    <xdr:rowOff>0</xdr:rowOff>
                  </from>
                  <to>
                    <xdr:col>9980</xdr:col>
                    <xdr:colOff>0</xdr:colOff>
                    <xdr:row>720963</xdr:row>
                    <xdr:rowOff>0</xdr:rowOff>
                  </to>
                </anchor>
              </controlPr>
            </control>
          </mc:Choice>
        </mc:AlternateContent>
        <mc:AlternateContent xmlns:mc="http://schemas.openxmlformats.org/markup-compatibility/2006">
          <mc:Choice Requires="x14">
            <control shapeId="62138" r:id="rId641" name="Button 698">
              <controlPr locked="0" defaultSize="0" autoFill="0" autoLine="0" autoPict="0">
                <anchor moveWithCells="1" sizeWithCells="1">
                  <from>
                    <xdr:col>9980</xdr:col>
                    <xdr:colOff>0</xdr:colOff>
                    <xdr:row>786499</xdr:row>
                    <xdr:rowOff>0</xdr:rowOff>
                  </from>
                  <to>
                    <xdr:col>9980</xdr:col>
                    <xdr:colOff>0</xdr:colOff>
                    <xdr:row>786499</xdr:row>
                    <xdr:rowOff>0</xdr:rowOff>
                  </to>
                </anchor>
              </controlPr>
            </control>
          </mc:Choice>
        </mc:AlternateContent>
        <mc:AlternateContent xmlns:mc="http://schemas.openxmlformats.org/markup-compatibility/2006">
          <mc:Choice Requires="x14">
            <control shapeId="62139" r:id="rId642" name="Button 699">
              <controlPr locked="0" defaultSize="0" autoFill="0" autoLine="0" autoPict="0">
                <anchor moveWithCells="1" sizeWithCells="1">
                  <from>
                    <xdr:col>9980</xdr:col>
                    <xdr:colOff>0</xdr:colOff>
                    <xdr:row>852035</xdr:row>
                    <xdr:rowOff>0</xdr:rowOff>
                  </from>
                  <to>
                    <xdr:col>9980</xdr:col>
                    <xdr:colOff>0</xdr:colOff>
                    <xdr:row>852035</xdr:row>
                    <xdr:rowOff>0</xdr:rowOff>
                  </to>
                </anchor>
              </controlPr>
            </control>
          </mc:Choice>
        </mc:AlternateContent>
        <mc:AlternateContent xmlns:mc="http://schemas.openxmlformats.org/markup-compatibility/2006">
          <mc:Choice Requires="x14">
            <control shapeId="62140" r:id="rId643" name="Button 700">
              <controlPr locked="0" defaultSize="0" autoFill="0" autoLine="0" autoPict="0">
                <anchor moveWithCells="1" sizeWithCells="1">
                  <from>
                    <xdr:col>9980</xdr:col>
                    <xdr:colOff>0</xdr:colOff>
                    <xdr:row>917571</xdr:row>
                    <xdr:rowOff>0</xdr:rowOff>
                  </from>
                  <to>
                    <xdr:col>9980</xdr:col>
                    <xdr:colOff>0</xdr:colOff>
                    <xdr:row>917571</xdr:row>
                    <xdr:rowOff>0</xdr:rowOff>
                  </to>
                </anchor>
              </controlPr>
            </control>
          </mc:Choice>
        </mc:AlternateContent>
        <mc:AlternateContent xmlns:mc="http://schemas.openxmlformats.org/markup-compatibility/2006">
          <mc:Choice Requires="x14">
            <control shapeId="62141" r:id="rId644" name="Button 701">
              <controlPr locked="0" defaultSize="0" autoFill="0" autoLine="0" autoPict="0">
                <anchor moveWithCells="1" sizeWithCells="1">
                  <from>
                    <xdr:col>9980</xdr:col>
                    <xdr:colOff>0</xdr:colOff>
                    <xdr:row>983107</xdr:row>
                    <xdr:rowOff>0</xdr:rowOff>
                  </from>
                  <to>
                    <xdr:col>9980</xdr:col>
                    <xdr:colOff>0</xdr:colOff>
                    <xdr:row>983107</xdr:row>
                    <xdr:rowOff>0</xdr:rowOff>
                  </to>
                </anchor>
              </controlPr>
            </control>
          </mc:Choice>
        </mc:AlternateContent>
        <mc:AlternateContent xmlns:mc="http://schemas.openxmlformats.org/markup-compatibility/2006">
          <mc:Choice Requires="x14">
            <control shapeId="62142" r:id="rId645" name="Button 702">
              <controlPr locked="0" defaultSize="0" autoFill="0" autoLine="0" autoPict="0">
                <anchor moveWithCells="1" sizeWithCells="1">
                  <from>
                    <xdr:col>10236</xdr:col>
                    <xdr:colOff>0</xdr:colOff>
                    <xdr:row>67</xdr:row>
                    <xdr:rowOff>0</xdr:rowOff>
                  </from>
                  <to>
                    <xdr:col>10236</xdr:col>
                    <xdr:colOff>0</xdr:colOff>
                    <xdr:row>67</xdr:row>
                    <xdr:rowOff>0</xdr:rowOff>
                  </to>
                </anchor>
              </controlPr>
            </control>
          </mc:Choice>
        </mc:AlternateContent>
        <mc:AlternateContent xmlns:mc="http://schemas.openxmlformats.org/markup-compatibility/2006">
          <mc:Choice Requires="x14">
            <control shapeId="62143" r:id="rId646" name="Button 703">
              <controlPr locked="0" defaultSize="0" autoFill="0" autoLine="0" autoPict="0">
                <anchor moveWithCells="1" sizeWithCells="1">
                  <from>
                    <xdr:col>10236</xdr:col>
                    <xdr:colOff>0</xdr:colOff>
                    <xdr:row>65603</xdr:row>
                    <xdr:rowOff>0</xdr:rowOff>
                  </from>
                  <to>
                    <xdr:col>10236</xdr:col>
                    <xdr:colOff>0</xdr:colOff>
                    <xdr:row>65603</xdr:row>
                    <xdr:rowOff>0</xdr:rowOff>
                  </to>
                </anchor>
              </controlPr>
            </control>
          </mc:Choice>
        </mc:AlternateContent>
        <mc:AlternateContent xmlns:mc="http://schemas.openxmlformats.org/markup-compatibility/2006">
          <mc:Choice Requires="x14">
            <control shapeId="62144" r:id="rId647" name="Button 704">
              <controlPr locked="0" defaultSize="0" autoFill="0" autoLine="0" autoPict="0">
                <anchor moveWithCells="1" sizeWithCells="1">
                  <from>
                    <xdr:col>10236</xdr:col>
                    <xdr:colOff>0</xdr:colOff>
                    <xdr:row>131139</xdr:row>
                    <xdr:rowOff>0</xdr:rowOff>
                  </from>
                  <to>
                    <xdr:col>10236</xdr:col>
                    <xdr:colOff>0</xdr:colOff>
                    <xdr:row>131139</xdr:row>
                    <xdr:rowOff>0</xdr:rowOff>
                  </to>
                </anchor>
              </controlPr>
            </control>
          </mc:Choice>
        </mc:AlternateContent>
        <mc:AlternateContent xmlns:mc="http://schemas.openxmlformats.org/markup-compatibility/2006">
          <mc:Choice Requires="x14">
            <control shapeId="62145" r:id="rId648" name="Button 705">
              <controlPr locked="0" defaultSize="0" autoFill="0" autoLine="0" autoPict="0">
                <anchor moveWithCells="1" sizeWithCells="1">
                  <from>
                    <xdr:col>10236</xdr:col>
                    <xdr:colOff>0</xdr:colOff>
                    <xdr:row>196675</xdr:row>
                    <xdr:rowOff>0</xdr:rowOff>
                  </from>
                  <to>
                    <xdr:col>10236</xdr:col>
                    <xdr:colOff>0</xdr:colOff>
                    <xdr:row>196675</xdr:row>
                    <xdr:rowOff>0</xdr:rowOff>
                  </to>
                </anchor>
              </controlPr>
            </control>
          </mc:Choice>
        </mc:AlternateContent>
        <mc:AlternateContent xmlns:mc="http://schemas.openxmlformats.org/markup-compatibility/2006">
          <mc:Choice Requires="x14">
            <control shapeId="62146" r:id="rId649" name="Button 706">
              <controlPr locked="0" defaultSize="0" autoFill="0" autoLine="0" autoPict="0">
                <anchor moveWithCells="1" sizeWithCells="1">
                  <from>
                    <xdr:col>10236</xdr:col>
                    <xdr:colOff>0</xdr:colOff>
                    <xdr:row>262211</xdr:row>
                    <xdr:rowOff>0</xdr:rowOff>
                  </from>
                  <to>
                    <xdr:col>10236</xdr:col>
                    <xdr:colOff>0</xdr:colOff>
                    <xdr:row>262211</xdr:row>
                    <xdr:rowOff>0</xdr:rowOff>
                  </to>
                </anchor>
              </controlPr>
            </control>
          </mc:Choice>
        </mc:AlternateContent>
        <mc:AlternateContent xmlns:mc="http://schemas.openxmlformats.org/markup-compatibility/2006">
          <mc:Choice Requires="x14">
            <control shapeId="62147" r:id="rId650" name="Button 707">
              <controlPr locked="0" defaultSize="0" autoFill="0" autoLine="0" autoPict="0">
                <anchor moveWithCells="1" sizeWithCells="1">
                  <from>
                    <xdr:col>10236</xdr:col>
                    <xdr:colOff>0</xdr:colOff>
                    <xdr:row>327747</xdr:row>
                    <xdr:rowOff>0</xdr:rowOff>
                  </from>
                  <to>
                    <xdr:col>10236</xdr:col>
                    <xdr:colOff>0</xdr:colOff>
                    <xdr:row>327747</xdr:row>
                    <xdr:rowOff>0</xdr:rowOff>
                  </to>
                </anchor>
              </controlPr>
            </control>
          </mc:Choice>
        </mc:AlternateContent>
        <mc:AlternateContent xmlns:mc="http://schemas.openxmlformats.org/markup-compatibility/2006">
          <mc:Choice Requires="x14">
            <control shapeId="62148" r:id="rId651" name="Button 708">
              <controlPr locked="0" defaultSize="0" autoFill="0" autoLine="0" autoPict="0">
                <anchor moveWithCells="1" sizeWithCells="1">
                  <from>
                    <xdr:col>10236</xdr:col>
                    <xdr:colOff>0</xdr:colOff>
                    <xdr:row>393283</xdr:row>
                    <xdr:rowOff>0</xdr:rowOff>
                  </from>
                  <to>
                    <xdr:col>10236</xdr:col>
                    <xdr:colOff>0</xdr:colOff>
                    <xdr:row>393283</xdr:row>
                    <xdr:rowOff>0</xdr:rowOff>
                  </to>
                </anchor>
              </controlPr>
            </control>
          </mc:Choice>
        </mc:AlternateContent>
        <mc:AlternateContent xmlns:mc="http://schemas.openxmlformats.org/markup-compatibility/2006">
          <mc:Choice Requires="x14">
            <control shapeId="62149" r:id="rId652" name="Button 709">
              <controlPr locked="0" defaultSize="0" autoFill="0" autoLine="0" autoPict="0">
                <anchor moveWithCells="1" sizeWithCells="1">
                  <from>
                    <xdr:col>10236</xdr:col>
                    <xdr:colOff>0</xdr:colOff>
                    <xdr:row>458819</xdr:row>
                    <xdr:rowOff>0</xdr:rowOff>
                  </from>
                  <to>
                    <xdr:col>10236</xdr:col>
                    <xdr:colOff>0</xdr:colOff>
                    <xdr:row>458819</xdr:row>
                    <xdr:rowOff>0</xdr:rowOff>
                  </to>
                </anchor>
              </controlPr>
            </control>
          </mc:Choice>
        </mc:AlternateContent>
        <mc:AlternateContent xmlns:mc="http://schemas.openxmlformats.org/markup-compatibility/2006">
          <mc:Choice Requires="x14">
            <control shapeId="62150" r:id="rId653" name="Button 710">
              <controlPr locked="0" defaultSize="0" autoFill="0" autoLine="0" autoPict="0">
                <anchor moveWithCells="1" sizeWithCells="1">
                  <from>
                    <xdr:col>10236</xdr:col>
                    <xdr:colOff>0</xdr:colOff>
                    <xdr:row>524355</xdr:row>
                    <xdr:rowOff>0</xdr:rowOff>
                  </from>
                  <to>
                    <xdr:col>10236</xdr:col>
                    <xdr:colOff>0</xdr:colOff>
                    <xdr:row>524355</xdr:row>
                    <xdr:rowOff>0</xdr:rowOff>
                  </to>
                </anchor>
              </controlPr>
            </control>
          </mc:Choice>
        </mc:AlternateContent>
        <mc:AlternateContent xmlns:mc="http://schemas.openxmlformats.org/markup-compatibility/2006">
          <mc:Choice Requires="x14">
            <control shapeId="62151" r:id="rId654" name="Button 711">
              <controlPr locked="0" defaultSize="0" autoFill="0" autoLine="0" autoPict="0">
                <anchor moveWithCells="1" sizeWithCells="1">
                  <from>
                    <xdr:col>10236</xdr:col>
                    <xdr:colOff>0</xdr:colOff>
                    <xdr:row>589891</xdr:row>
                    <xdr:rowOff>0</xdr:rowOff>
                  </from>
                  <to>
                    <xdr:col>10236</xdr:col>
                    <xdr:colOff>0</xdr:colOff>
                    <xdr:row>589891</xdr:row>
                    <xdr:rowOff>0</xdr:rowOff>
                  </to>
                </anchor>
              </controlPr>
            </control>
          </mc:Choice>
        </mc:AlternateContent>
        <mc:AlternateContent xmlns:mc="http://schemas.openxmlformats.org/markup-compatibility/2006">
          <mc:Choice Requires="x14">
            <control shapeId="62152" r:id="rId655" name="Button 712">
              <controlPr locked="0" defaultSize="0" autoFill="0" autoLine="0" autoPict="0">
                <anchor moveWithCells="1" sizeWithCells="1">
                  <from>
                    <xdr:col>10236</xdr:col>
                    <xdr:colOff>0</xdr:colOff>
                    <xdr:row>655427</xdr:row>
                    <xdr:rowOff>0</xdr:rowOff>
                  </from>
                  <to>
                    <xdr:col>10236</xdr:col>
                    <xdr:colOff>0</xdr:colOff>
                    <xdr:row>655427</xdr:row>
                    <xdr:rowOff>0</xdr:rowOff>
                  </to>
                </anchor>
              </controlPr>
            </control>
          </mc:Choice>
        </mc:AlternateContent>
        <mc:AlternateContent xmlns:mc="http://schemas.openxmlformats.org/markup-compatibility/2006">
          <mc:Choice Requires="x14">
            <control shapeId="62153" r:id="rId656" name="Button 713">
              <controlPr locked="0" defaultSize="0" autoFill="0" autoLine="0" autoPict="0">
                <anchor moveWithCells="1" sizeWithCells="1">
                  <from>
                    <xdr:col>10236</xdr:col>
                    <xdr:colOff>0</xdr:colOff>
                    <xdr:row>720963</xdr:row>
                    <xdr:rowOff>0</xdr:rowOff>
                  </from>
                  <to>
                    <xdr:col>10236</xdr:col>
                    <xdr:colOff>0</xdr:colOff>
                    <xdr:row>720963</xdr:row>
                    <xdr:rowOff>0</xdr:rowOff>
                  </to>
                </anchor>
              </controlPr>
            </control>
          </mc:Choice>
        </mc:AlternateContent>
        <mc:AlternateContent xmlns:mc="http://schemas.openxmlformats.org/markup-compatibility/2006">
          <mc:Choice Requires="x14">
            <control shapeId="62154" r:id="rId657" name="Button 714">
              <controlPr locked="0" defaultSize="0" autoFill="0" autoLine="0" autoPict="0">
                <anchor moveWithCells="1" sizeWithCells="1">
                  <from>
                    <xdr:col>10236</xdr:col>
                    <xdr:colOff>0</xdr:colOff>
                    <xdr:row>786499</xdr:row>
                    <xdr:rowOff>0</xdr:rowOff>
                  </from>
                  <to>
                    <xdr:col>10236</xdr:col>
                    <xdr:colOff>0</xdr:colOff>
                    <xdr:row>786499</xdr:row>
                    <xdr:rowOff>0</xdr:rowOff>
                  </to>
                </anchor>
              </controlPr>
            </control>
          </mc:Choice>
        </mc:AlternateContent>
        <mc:AlternateContent xmlns:mc="http://schemas.openxmlformats.org/markup-compatibility/2006">
          <mc:Choice Requires="x14">
            <control shapeId="62155" r:id="rId658" name="Button 715">
              <controlPr locked="0" defaultSize="0" autoFill="0" autoLine="0" autoPict="0">
                <anchor moveWithCells="1" sizeWithCells="1">
                  <from>
                    <xdr:col>10236</xdr:col>
                    <xdr:colOff>0</xdr:colOff>
                    <xdr:row>852035</xdr:row>
                    <xdr:rowOff>0</xdr:rowOff>
                  </from>
                  <to>
                    <xdr:col>10236</xdr:col>
                    <xdr:colOff>0</xdr:colOff>
                    <xdr:row>852035</xdr:row>
                    <xdr:rowOff>0</xdr:rowOff>
                  </to>
                </anchor>
              </controlPr>
            </control>
          </mc:Choice>
        </mc:AlternateContent>
        <mc:AlternateContent xmlns:mc="http://schemas.openxmlformats.org/markup-compatibility/2006">
          <mc:Choice Requires="x14">
            <control shapeId="62156" r:id="rId659" name="Button 716">
              <controlPr locked="0" defaultSize="0" autoFill="0" autoLine="0" autoPict="0">
                <anchor moveWithCells="1" sizeWithCells="1">
                  <from>
                    <xdr:col>10236</xdr:col>
                    <xdr:colOff>0</xdr:colOff>
                    <xdr:row>917571</xdr:row>
                    <xdr:rowOff>0</xdr:rowOff>
                  </from>
                  <to>
                    <xdr:col>10236</xdr:col>
                    <xdr:colOff>0</xdr:colOff>
                    <xdr:row>917571</xdr:row>
                    <xdr:rowOff>0</xdr:rowOff>
                  </to>
                </anchor>
              </controlPr>
            </control>
          </mc:Choice>
        </mc:AlternateContent>
        <mc:AlternateContent xmlns:mc="http://schemas.openxmlformats.org/markup-compatibility/2006">
          <mc:Choice Requires="x14">
            <control shapeId="62157" r:id="rId660" name="Button 717">
              <controlPr locked="0" defaultSize="0" autoFill="0" autoLine="0" autoPict="0">
                <anchor moveWithCells="1" sizeWithCells="1">
                  <from>
                    <xdr:col>10236</xdr:col>
                    <xdr:colOff>0</xdr:colOff>
                    <xdr:row>983107</xdr:row>
                    <xdr:rowOff>0</xdr:rowOff>
                  </from>
                  <to>
                    <xdr:col>10236</xdr:col>
                    <xdr:colOff>0</xdr:colOff>
                    <xdr:row>983107</xdr:row>
                    <xdr:rowOff>0</xdr:rowOff>
                  </to>
                </anchor>
              </controlPr>
            </control>
          </mc:Choice>
        </mc:AlternateContent>
        <mc:AlternateContent xmlns:mc="http://schemas.openxmlformats.org/markup-compatibility/2006">
          <mc:Choice Requires="x14">
            <control shapeId="62158" r:id="rId661" name="Button 718">
              <controlPr locked="0" defaultSize="0" autoFill="0" autoLine="0" autoPict="0">
                <anchor moveWithCells="1" sizeWithCells="1">
                  <from>
                    <xdr:col>10492</xdr:col>
                    <xdr:colOff>0</xdr:colOff>
                    <xdr:row>67</xdr:row>
                    <xdr:rowOff>0</xdr:rowOff>
                  </from>
                  <to>
                    <xdr:col>10492</xdr:col>
                    <xdr:colOff>0</xdr:colOff>
                    <xdr:row>67</xdr:row>
                    <xdr:rowOff>0</xdr:rowOff>
                  </to>
                </anchor>
              </controlPr>
            </control>
          </mc:Choice>
        </mc:AlternateContent>
        <mc:AlternateContent xmlns:mc="http://schemas.openxmlformats.org/markup-compatibility/2006">
          <mc:Choice Requires="x14">
            <control shapeId="62159" r:id="rId662" name="Button 719">
              <controlPr locked="0" defaultSize="0" autoFill="0" autoLine="0" autoPict="0">
                <anchor moveWithCells="1" sizeWithCells="1">
                  <from>
                    <xdr:col>10492</xdr:col>
                    <xdr:colOff>0</xdr:colOff>
                    <xdr:row>65603</xdr:row>
                    <xdr:rowOff>0</xdr:rowOff>
                  </from>
                  <to>
                    <xdr:col>10492</xdr:col>
                    <xdr:colOff>0</xdr:colOff>
                    <xdr:row>65603</xdr:row>
                    <xdr:rowOff>0</xdr:rowOff>
                  </to>
                </anchor>
              </controlPr>
            </control>
          </mc:Choice>
        </mc:AlternateContent>
        <mc:AlternateContent xmlns:mc="http://schemas.openxmlformats.org/markup-compatibility/2006">
          <mc:Choice Requires="x14">
            <control shapeId="62160" r:id="rId663" name="Button 720">
              <controlPr locked="0" defaultSize="0" autoFill="0" autoLine="0" autoPict="0">
                <anchor moveWithCells="1" sizeWithCells="1">
                  <from>
                    <xdr:col>10492</xdr:col>
                    <xdr:colOff>0</xdr:colOff>
                    <xdr:row>131139</xdr:row>
                    <xdr:rowOff>0</xdr:rowOff>
                  </from>
                  <to>
                    <xdr:col>10492</xdr:col>
                    <xdr:colOff>0</xdr:colOff>
                    <xdr:row>131139</xdr:row>
                    <xdr:rowOff>0</xdr:rowOff>
                  </to>
                </anchor>
              </controlPr>
            </control>
          </mc:Choice>
        </mc:AlternateContent>
        <mc:AlternateContent xmlns:mc="http://schemas.openxmlformats.org/markup-compatibility/2006">
          <mc:Choice Requires="x14">
            <control shapeId="62161" r:id="rId664" name="Button 721">
              <controlPr locked="0" defaultSize="0" autoFill="0" autoLine="0" autoPict="0">
                <anchor moveWithCells="1" sizeWithCells="1">
                  <from>
                    <xdr:col>10492</xdr:col>
                    <xdr:colOff>0</xdr:colOff>
                    <xdr:row>196675</xdr:row>
                    <xdr:rowOff>0</xdr:rowOff>
                  </from>
                  <to>
                    <xdr:col>10492</xdr:col>
                    <xdr:colOff>0</xdr:colOff>
                    <xdr:row>196675</xdr:row>
                    <xdr:rowOff>0</xdr:rowOff>
                  </to>
                </anchor>
              </controlPr>
            </control>
          </mc:Choice>
        </mc:AlternateContent>
        <mc:AlternateContent xmlns:mc="http://schemas.openxmlformats.org/markup-compatibility/2006">
          <mc:Choice Requires="x14">
            <control shapeId="62162" r:id="rId665" name="Button 722">
              <controlPr locked="0" defaultSize="0" autoFill="0" autoLine="0" autoPict="0">
                <anchor moveWithCells="1" sizeWithCells="1">
                  <from>
                    <xdr:col>10492</xdr:col>
                    <xdr:colOff>0</xdr:colOff>
                    <xdr:row>262211</xdr:row>
                    <xdr:rowOff>0</xdr:rowOff>
                  </from>
                  <to>
                    <xdr:col>10492</xdr:col>
                    <xdr:colOff>0</xdr:colOff>
                    <xdr:row>262211</xdr:row>
                    <xdr:rowOff>0</xdr:rowOff>
                  </to>
                </anchor>
              </controlPr>
            </control>
          </mc:Choice>
        </mc:AlternateContent>
        <mc:AlternateContent xmlns:mc="http://schemas.openxmlformats.org/markup-compatibility/2006">
          <mc:Choice Requires="x14">
            <control shapeId="62163" r:id="rId666" name="Button 723">
              <controlPr locked="0" defaultSize="0" autoFill="0" autoLine="0" autoPict="0">
                <anchor moveWithCells="1" sizeWithCells="1">
                  <from>
                    <xdr:col>10492</xdr:col>
                    <xdr:colOff>0</xdr:colOff>
                    <xdr:row>327747</xdr:row>
                    <xdr:rowOff>0</xdr:rowOff>
                  </from>
                  <to>
                    <xdr:col>10492</xdr:col>
                    <xdr:colOff>0</xdr:colOff>
                    <xdr:row>327747</xdr:row>
                    <xdr:rowOff>0</xdr:rowOff>
                  </to>
                </anchor>
              </controlPr>
            </control>
          </mc:Choice>
        </mc:AlternateContent>
        <mc:AlternateContent xmlns:mc="http://schemas.openxmlformats.org/markup-compatibility/2006">
          <mc:Choice Requires="x14">
            <control shapeId="62164" r:id="rId667" name="Button 724">
              <controlPr locked="0" defaultSize="0" autoFill="0" autoLine="0" autoPict="0">
                <anchor moveWithCells="1" sizeWithCells="1">
                  <from>
                    <xdr:col>10492</xdr:col>
                    <xdr:colOff>0</xdr:colOff>
                    <xdr:row>393283</xdr:row>
                    <xdr:rowOff>0</xdr:rowOff>
                  </from>
                  <to>
                    <xdr:col>10492</xdr:col>
                    <xdr:colOff>0</xdr:colOff>
                    <xdr:row>393283</xdr:row>
                    <xdr:rowOff>0</xdr:rowOff>
                  </to>
                </anchor>
              </controlPr>
            </control>
          </mc:Choice>
        </mc:AlternateContent>
        <mc:AlternateContent xmlns:mc="http://schemas.openxmlformats.org/markup-compatibility/2006">
          <mc:Choice Requires="x14">
            <control shapeId="62165" r:id="rId668" name="Button 725">
              <controlPr locked="0" defaultSize="0" autoFill="0" autoLine="0" autoPict="0">
                <anchor moveWithCells="1" sizeWithCells="1">
                  <from>
                    <xdr:col>10492</xdr:col>
                    <xdr:colOff>0</xdr:colOff>
                    <xdr:row>458819</xdr:row>
                    <xdr:rowOff>0</xdr:rowOff>
                  </from>
                  <to>
                    <xdr:col>10492</xdr:col>
                    <xdr:colOff>0</xdr:colOff>
                    <xdr:row>458819</xdr:row>
                    <xdr:rowOff>0</xdr:rowOff>
                  </to>
                </anchor>
              </controlPr>
            </control>
          </mc:Choice>
        </mc:AlternateContent>
        <mc:AlternateContent xmlns:mc="http://schemas.openxmlformats.org/markup-compatibility/2006">
          <mc:Choice Requires="x14">
            <control shapeId="62166" r:id="rId669" name="Button 726">
              <controlPr locked="0" defaultSize="0" autoFill="0" autoLine="0" autoPict="0">
                <anchor moveWithCells="1" sizeWithCells="1">
                  <from>
                    <xdr:col>10492</xdr:col>
                    <xdr:colOff>0</xdr:colOff>
                    <xdr:row>524355</xdr:row>
                    <xdr:rowOff>0</xdr:rowOff>
                  </from>
                  <to>
                    <xdr:col>10492</xdr:col>
                    <xdr:colOff>0</xdr:colOff>
                    <xdr:row>524355</xdr:row>
                    <xdr:rowOff>0</xdr:rowOff>
                  </to>
                </anchor>
              </controlPr>
            </control>
          </mc:Choice>
        </mc:AlternateContent>
        <mc:AlternateContent xmlns:mc="http://schemas.openxmlformats.org/markup-compatibility/2006">
          <mc:Choice Requires="x14">
            <control shapeId="62167" r:id="rId670" name="Button 727">
              <controlPr locked="0" defaultSize="0" autoFill="0" autoLine="0" autoPict="0">
                <anchor moveWithCells="1" sizeWithCells="1">
                  <from>
                    <xdr:col>10492</xdr:col>
                    <xdr:colOff>0</xdr:colOff>
                    <xdr:row>589891</xdr:row>
                    <xdr:rowOff>0</xdr:rowOff>
                  </from>
                  <to>
                    <xdr:col>10492</xdr:col>
                    <xdr:colOff>0</xdr:colOff>
                    <xdr:row>589891</xdr:row>
                    <xdr:rowOff>0</xdr:rowOff>
                  </to>
                </anchor>
              </controlPr>
            </control>
          </mc:Choice>
        </mc:AlternateContent>
        <mc:AlternateContent xmlns:mc="http://schemas.openxmlformats.org/markup-compatibility/2006">
          <mc:Choice Requires="x14">
            <control shapeId="62168" r:id="rId671" name="Button 728">
              <controlPr locked="0" defaultSize="0" autoFill="0" autoLine="0" autoPict="0">
                <anchor moveWithCells="1" sizeWithCells="1">
                  <from>
                    <xdr:col>10492</xdr:col>
                    <xdr:colOff>0</xdr:colOff>
                    <xdr:row>655427</xdr:row>
                    <xdr:rowOff>0</xdr:rowOff>
                  </from>
                  <to>
                    <xdr:col>10492</xdr:col>
                    <xdr:colOff>0</xdr:colOff>
                    <xdr:row>655427</xdr:row>
                    <xdr:rowOff>0</xdr:rowOff>
                  </to>
                </anchor>
              </controlPr>
            </control>
          </mc:Choice>
        </mc:AlternateContent>
        <mc:AlternateContent xmlns:mc="http://schemas.openxmlformats.org/markup-compatibility/2006">
          <mc:Choice Requires="x14">
            <control shapeId="62169" r:id="rId672" name="Button 729">
              <controlPr locked="0" defaultSize="0" autoFill="0" autoLine="0" autoPict="0">
                <anchor moveWithCells="1" sizeWithCells="1">
                  <from>
                    <xdr:col>10492</xdr:col>
                    <xdr:colOff>0</xdr:colOff>
                    <xdr:row>720963</xdr:row>
                    <xdr:rowOff>0</xdr:rowOff>
                  </from>
                  <to>
                    <xdr:col>10492</xdr:col>
                    <xdr:colOff>0</xdr:colOff>
                    <xdr:row>720963</xdr:row>
                    <xdr:rowOff>0</xdr:rowOff>
                  </to>
                </anchor>
              </controlPr>
            </control>
          </mc:Choice>
        </mc:AlternateContent>
        <mc:AlternateContent xmlns:mc="http://schemas.openxmlformats.org/markup-compatibility/2006">
          <mc:Choice Requires="x14">
            <control shapeId="62170" r:id="rId673" name="Button 730">
              <controlPr locked="0" defaultSize="0" autoFill="0" autoLine="0" autoPict="0">
                <anchor moveWithCells="1" sizeWithCells="1">
                  <from>
                    <xdr:col>10492</xdr:col>
                    <xdr:colOff>0</xdr:colOff>
                    <xdr:row>786499</xdr:row>
                    <xdr:rowOff>0</xdr:rowOff>
                  </from>
                  <to>
                    <xdr:col>10492</xdr:col>
                    <xdr:colOff>0</xdr:colOff>
                    <xdr:row>786499</xdr:row>
                    <xdr:rowOff>0</xdr:rowOff>
                  </to>
                </anchor>
              </controlPr>
            </control>
          </mc:Choice>
        </mc:AlternateContent>
        <mc:AlternateContent xmlns:mc="http://schemas.openxmlformats.org/markup-compatibility/2006">
          <mc:Choice Requires="x14">
            <control shapeId="62171" r:id="rId674" name="Button 731">
              <controlPr locked="0" defaultSize="0" autoFill="0" autoLine="0" autoPict="0">
                <anchor moveWithCells="1" sizeWithCells="1">
                  <from>
                    <xdr:col>10492</xdr:col>
                    <xdr:colOff>0</xdr:colOff>
                    <xdr:row>852035</xdr:row>
                    <xdr:rowOff>0</xdr:rowOff>
                  </from>
                  <to>
                    <xdr:col>10492</xdr:col>
                    <xdr:colOff>0</xdr:colOff>
                    <xdr:row>852035</xdr:row>
                    <xdr:rowOff>0</xdr:rowOff>
                  </to>
                </anchor>
              </controlPr>
            </control>
          </mc:Choice>
        </mc:AlternateContent>
        <mc:AlternateContent xmlns:mc="http://schemas.openxmlformats.org/markup-compatibility/2006">
          <mc:Choice Requires="x14">
            <control shapeId="62172" r:id="rId675" name="Button 732">
              <controlPr locked="0" defaultSize="0" autoFill="0" autoLine="0" autoPict="0">
                <anchor moveWithCells="1" sizeWithCells="1">
                  <from>
                    <xdr:col>10492</xdr:col>
                    <xdr:colOff>0</xdr:colOff>
                    <xdr:row>917571</xdr:row>
                    <xdr:rowOff>0</xdr:rowOff>
                  </from>
                  <to>
                    <xdr:col>10492</xdr:col>
                    <xdr:colOff>0</xdr:colOff>
                    <xdr:row>917571</xdr:row>
                    <xdr:rowOff>0</xdr:rowOff>
                  </to>
                </anchor>
              </controlPr>
            </control>
          </mc:Choice>
        </mc:AlternateContent>
        <mc:AlternateContent xmlns:mc="http://schemas.openxmlformats.org/markup-compatibility/2006">
          <mc:Choice Requires="x14">
            <control shapeId="62173" r:id="rId676" name="Button 733">
              <controlPr locked="0" defaultSize="0" autoFill="0" autoLine="0" autoPict="0">
                <anchor moveWithCells="1" sizeWithCells="1">
                  <from>
                    <xdr:col>10492</xdr:col>
                    <xdr:colOff>0</xdr:colOff>
                    <xdr:row>983107</xdr:row>
                    <xdr:rowOff>0</xdr:rowOff>
                  </from>
                  <to>
                    <xdr:col>10492</xdr:col>
                    <xdr:colOff>0</xdr:colOff>
                    <xdr:row>983107</xdr:row>
                    <xdr:rowOff>0</xdr:rowOff>
                  </to>
                </anchor>
              </controlPr>
            </control>
          </mc:Choice>
        </mc:AlternateContent>
        <mc:AlternateContent xmlns:mc="http://schemas.openxmlformats.org/markup-compatibility/2006">
          <mc:Choice Requires="x14">
            <control shapeId="62174" r:id="rId677" name="Button 734">
              <controlPr locked="0" defaultSize="0" autoFill="0" autoLine="0" autoPict="0">
                <anchor moveWithCells="1" sizeWithCells="1">
                  <from>
                    <xdr:col>10748</xdr:col>
                    <xdr:colOff>0</xdr:colOff>
                    <xdr:row>67</xdr:row>
                    <xdr:rowOff>0</xdr:rowOff>
                  </from>
                  <to>
                    <xdr:col>10748</xdr:col>
                    <xdr:colOff>0</xdr:colOff>
                    <xdr:row>67</xdr:row>
                    <xdr:rowOff>0</xdr:rowOff>
                  </to>
                </anchor>
              </controlPr>
            </control>
          </mc:Choice>
        </mc:AlternateContent>
        <mc:AlternateContent xmlns:mc="http://schemas.openxmlformats.org/markup-compatibility/2006">
          <mc:Choice Requires="x14">
            <control shapeId="62175" r:id="rId678" name="Button 735">
              <controlPr locked="0" defaultSize="0" autoFill="0" autoLine="0" autoPict="0">
                <anchor moveWithCells="1" sizeWithCells="1">
                  <from>
                    <xdr:col>10748</xdr:col>
                    <xdr:colOff>0</xdr:colOff>
                    <xdr:row>65603</xdr:row>
                    <xdr:rowOff>0</xdr:rowOff>
                  </from>
                  <to>
                    <xdr:col>10748</xdr:col>
                    <xdr:colOff>0</xdr:colOff>
                    <xdr:row>65603</xdr:row>
                    <xdr:rowOff>0</xdr:rowOff>
                  </to>
                </anchor>
              </controlPr>
            </control>
          </mc:Choice>
        </mc:AlternateContent>
        <mc:AlternateContent xmlns:mc="http://schemas.openxmlformats.org/markup-compatibility/2006">
          <mc:Choice Requires="x14">
            <control shapeId="62176" r:id="rId679" name="Button 736">
              <controlPr locked="0" defaultSize="0" autoFill="0" autoLine="0" autoPict="0">
                <anchor moveWithCells="1" sizeWithCells="1">
                  <from>
                    <xdr:col>10748</xdr:col>
                    <xdr:colOff>0</xdr:colOff>
                    <xdr:row>131139</xdr:row>
                    <xdr:rowOff>0</xdr:rowOff>
                  </from>
                  <to>
                    <xdr:col>10748</xdr:col>
                    <xdr:colOff>0</xdr:colOff>
                    <xdr:row>131139</xdr:row>
                    <xdr:rowOff>0</xdr:rowOff>
                  </to>
                </anchor>
              </controlPr>
            </control>
          </mc:Choice>
        </mc:AlternateContent>
        <mc:AlternateContent xmlns:mc="http://schemas.openxmlformats.org/markup-compatibility/2006">
          <mc:Choice Requires="x14">
            <control shapeId="62177" r:id="rId680" name="Button 737">
              <controlPr locked="0" defaultSize="0" autoFill="0" autoLine="0" autoPict="0">
                <anchor moveWithCells="1" sizeWithCells="1">
                  <from>
                    <xdr:col>10748</xdr:col>
                    <xdr:colOff>0</xdr:colOff>
                    <xdr:row>196675</xdr:row>
                    <xdr:rowOff>0</xdr:rowOff>
                  </from>
                  <to>
                    <xdr:col>10748</xdr:col>
                    <xdr:colOff>0</xdr:colOff>
                    <xdr:row>196675</xdr:row>
                    <xdr:rowOff>0</xdr:rowOff>
                  </to>
                </anchor>
              </controlPr>
            </control>
          </mc:Choice>
        </mc:AlternateContent>
        <mc:AlternateContent xmlns:mc="http://schemas.openxmlformats.org/markup-compatibility/2006">
          <mc:Choice Requires="x14">
            <control shapeId="62178" r:id="rId681" name="Button 738">
              <controlPr locked="0" defaultSize="0" autoFill="0" autoLine="0" autoPict="0">
                <anchor moveWithCells="1" sizeWithCells="1">
                  <from>
                    <xdr:col>10748</xdr:col>
                    <xdr:colOff>0</xdr:colOff>
                    <xdr:row>262211</xdr:row>
                    <xdr:rowOff>0</xdr:rowOff>
                  </from>
                  <to>
                    <xdr:col>10748</xdr:col>
                    <xdr:colOff>0</xdr:colOff>
                    <xdr:row>262211</xdr:row>
                    <xdr:rowOff>0</xdr:rowOff>
                  </to>
                </anchor>
              </controlPr>
            </control>
          </mc:Choice>
        </mc:AlternateContent>
        <mc:AlternateContent xmlns:mc="http://schemas.openxmlformats.org/markup-compatibility/2006">
          <mc:Choice Requires="x14">
            <control shapeId="62179" r:id="rId682" name="Button 739">
              <controlPr locked="0" defaultSize="0" autoFill="0" autoLine="0" autoPict="0">
                <anchor moveWithCells="1" sizeWithCells="1">
                  <from>
                    <xdr:col>10748</xdr:col>
                    <xdr:colOff>0</xdr:colOff>
                    <xdr:row>327747</xdr:row>
                    <xdr:rowOff>0</xdr:rowOff>
                  </from>
                  <to>
                    <xdr:col>10748</xdr:col>
                    <xdr:colOff>0</xdr:colOff>
                    <xdr:row>327747</xdr:row>
                    <xdr:rowOff>0</xdr:rowOff>
                  </to>
                </anchor>
              </controlPr>
            </control>
          </mc:Choice>
        </mc:AlternateContent>
        <mc:AlternateContent xmlns:mc="http://schemas.openxmlformats.org/markup-compatibility/2006">
          <mc:Choice Requires="x14">
            <control shapeId="62180" r:id="rId683" name="Button 740">
              <controlPr locked="0" defaultSize="0" autoFill="0" autoLine="0" autoPict="0">
                <anchor moveWithCells="1" sizeWithCells="1">
                  <from>
                    <xdr:col>10748</xdr:col>
                    <xdr:colOff>0</xdr:colOff>
                    <xdr:row>393283</xdr:row>
                    <xdr:rowOff>0</xdr:rowOff>
                  </from>
                  <to>
                    <xdr:col>10748</xdr:col>
                    <xdr:colOff>0</xdr:colOff>
                    <xdr:row>393283</xdr:row>
                    <xdr:rowOff>0</xdr:rowOff>
                  </to>
                </anchor>
              </controlPr>
            </control>
          </mc:Choice>
        </mc:AlternateContent>
        <mc:AlternateContent xmlns:mc="http://schemas.openxmlformats.org/markup-compatibility/2006">
          <mc:Choice Requires="x14">
            <control shapeId="62181" r:id="rId684" name="Button 741">
              <controlPr locked="0" defaultSize="0" autoFill="0" autoLine="0" autoPict="0">
                <anchor moveWithCells="1" sizeWithCells="1">
                  <from>
                    <xdr:col>10748</xdr:col>
                    <xdr:colOff>0</xdr:colOff>
                    <xdr:row>458819</xdr:row>
                    <xdr:rowOff>0</xdr:rowOff>
                  </from>
                  <to>
                    <xdr:col>10748</xdr:col>
                    <xdr:colOff>0</xdr:colOff>
                    <xdr:row>458819</xdr:row>
                    <xdr:rowOff>0</xdr:rowOff>
                  </to>
                </anchor>
              </controlPr>
            </control>
          </mc:Choice>
        </mc:AlternateContent>
        <mc:AlternateContent xmlns:mc="http://schemas.openxmlformats.org/markup-compatibility/2006">
          <mc:Choice Requires="x14">
            <control shapeId="62182" r:id="rId685" name="Button 742">
              <controlPr locked="0" defaultSize="0" autoFill="0" autoLine="0" autoPict="0">
                <anchor moveWithCells="1" sizeWithCells="1">
                  <from>
                    <xdr:col>10748</xdr:col>
                    <xdr:colOff>0</xdr:colOff>
                    <xdr:row>524355</xdr:row>
                    <xdr:rowOff>0</xdr:rowOff>
                  </from>
                  <to>
                    <xdr:col>10748</xdr:col>
                    <xdr:colOff>0</xdr:colOff>
                    <xdr:row>524355</xdr:row>
                    <xdr:rowOff>0</xdr:rowOff>
                  </to>
                </anchor>
              </controlPr>
            </control>
          </mc:Choice>
        </mc:AlternateContent>
        <mc:AlternateContent xmlns:mc="http://schemas.openxmlformats.org/markup-compatibility/2006">
          <mc:Choice Requires="x14">
            <control shapeId="62183" r:id="rId686" name="Button 743">
              <controlPr locked="0" defaultSize="0" autoFill="0" autoLine="0" autoPict="0">
                <anchor moveWithCells="1" sizeWithCells="1">
                  <from>
                    <xdr:col>10748</xdr:col>
                    <xdr:colOff>0</xdr:colOff>
                    <xdr:row>589891</xdr:row>
                    <xdr:rowOff>0</xdr:rowOff>
                  </from>
                  <to>
                    <xdr:col>10748</xdr:col>
                    <xdr:colOff>0</xdr:colOff>
                    <xdr:row>589891</xdr:row>
                    <xdr:rowOff>0</xdr:rowOff>
                  </to>
                </anchor>
              </controlPr>
            </control>
          </mc:Choice>
        </mc:AlternateContent>
        <mc:AlternateContent xmlns:mc="http://schemas.openxmlformats.org/markup-compatibility/2006">
          <mc:Choice Requires="x14">
            <control shapeId="62184" r:id="rId687" name="Button 744">
              <controlPr locked="0" defaultSize="0" autoFill="0" autoLine="0" autoPict="0">
                <anchor moveWithCells="1" sizeWithCells="1">
                  <from>
                    <xdr:col>10748</xdr:col>
                    <xdr:colOff>0</xdr:colOff>
                    <xdr:row>655427</xdr:row>
                    <xdr:rowOff>0</xdr:rowOff>
                  </from>
                  <to>
                    <xdr:col>10748</xdr:col>
                    <xdr:colOff>0</xdr:colOff>
                    <xdr:row>655427</xdr:row>
                    <xdr:rowOff>0</xdr:rowOff>
                  </to>
                </anchor>
              </controlPr>
            </control>
          </mc:Choice>
        </mc:AlternateContent>
        <mc:AlternateContent xmlns:mc="http://schemas.openxmlformats.org/markup-compatibility/2006">
          <mc:Choice Requires="x14">
            <control shapeId="62185" r:id="rId688" name="Button 745">
              <controlPr locked="0" defaultSize="0" autoFill="0" autoLine="0" autoPict="0">
                <anchor moveWithCells="1" sizeWithCells="1">
                  <from>
                    <xdr:col>10748</xdr:col>
                    <xdr:colOff>0</xdr:colOff>
                    <xdr:row>720963</xdr:row>
                    <xdr:rowOff>0</xdr:rowOff>
                  </from>
                  <to>
                    <xdr:col>10748</xdr:col>
                    <xdr:colOff>0</xdr:colOff>
                    <xdr:row>720963</xdr:row>
                    <xdr:rowOff>0</xdr:rowOff>
                  </to>
                </anchor>
              </controlPr>
            </control>
          </mc:Choice>
        </mc:AlternateContent>
        <mc:AlternateContent xmlns:mc="http://schemas.openxmlformats.org/markup-compatibility/2006">
          <mc:Choice Requires="x14">
            <control shapeId="62186" r:id="rId689" name="Button 746">
              <controlPr locked="0" defaultSize="0" autoFill="0" autoLine="0" autoPict="0">
                <anchor moveWithCells="1" sizeWithCells="1">
                  <from>
                    <xdr:col>10748</xdr:col>
                    <xdr:colOff>0</xdr:colOff>
                    <xdr:row>786499</xdr:row>
                    <xdr:rowOff>0</xdr:rowOff>
                  </from>
                  <to>
                    <xdr:col>10748</xdr:col>
                    <xdr:colOff>0</xdr:colOff>
                    <xdr:row>786499</xdr:row>
                    <xdr:rowOff>0</xdr:rowOff>
                  </to>
                </anchor>
              </controlPr>
            </control>
          </mc:Choice>
        </mc:AlternateContent>
        <mc:AlternateContent xmlns:mc="http://schemas.openxmlformats.org/markup-compatibility/2006">
          <mc:Choice Requires="x14">
            <control shapeId="62187" r:id="rId690" name="Button 747">
              <controlPr locked="0" defaultSize="0" autoFill="0" autoLine="0" autoPict="0">
                <anchor moveWithCells="1" sizeWithCells="1">
                  <from>
                    <xdr:col>10748</xdr:col>
                    <xdr:colOff>0</xdr:colOff>
                    <xdr:row>852035</xdr:row>
                    <xdr:rowOff>0</xdr:rowOff>
                  </from>
                  <to>
                    <xdr:col>10748</xdr:col>
                    <xdr:colOff>0</xdr:colOff>
                    <xdr:row>852035</xdr:row>
                    <xdr:rowOff>0</xdr:rowOff>
                  </to>
                </anchor>
              </controlPr>
            </control>
          </mc:Choice>
        </mc:AlternateContent>
        <mc:AlternateContent xmlns:mc="http://schemas.openxmlformats.org/markup-compatibility/2006">
          <mc:Choice Requires="x14">
            <control shapeId="62188" r:id="rId691" name="Button 748">
              <controlPr locked="0" defaultSize="0" autoFill="0" autoLine="0" autoPict="0">
                <anchor moveWithCells="1" sizeWithCells="1">
                  <from>
                    <xdr:col>10748</xdr:col>
                    <xdr:colOff>0</xdr:colOff>
                    <xdr:row>917571</xdr:row>
                    <xdr:rowOff>0</xdr:rowOff>
                  </from>
                  <to>
                    <xdr:col>10748</xdr:col>
                    <xdr:colOff>0</xdr:colOff>
                    <xdr:row>917571</xdr:row>
                    <xdr:rowOff>0</xdr:rowOff>
                  </to>
                </anchor>
              </controlPr>
            </control>
          </mc:Choice>
        </mc:AlternateContent>
        <mc:AlternateContent xmlns:mc="http://schemas.openxmlformats.org/markup-compatibility/2006">
          <mc:Choice Requires="x14">
            <control shapeId="62189" r:id="rId692" name="Button 749">
              <controlPr locked="0" defaultSize="0" autoFill="0" autoLine="0" autoPict="0">
                <anchor moveWithCells="1" sizeWithCells="1">
                  <from>
                    <xdr:col>10748</xdr:col>
                    <xdr:colOff>0</xdr:colOff>
                    <xdr:row>983107</xdr:row>
                    <xdr:rowOff>0</xdr:rowOff>
                  </from>
                  <to>
                    <xdr:col>10748</xdr:col>
                    <xdr:colOff>0</xdr:colOff>
                    <xdr:row>983107</xdr:row>
                    <xdr:rowOff>0</xdr:rowOff>
                  </to>
                </anchor>
              </controlPr>
            </control>
          </mc:Choice>
        </mc:AlternateContent>
        <mc:AlternateContent xmlns:mc="http://schemas.openxmlformats.org/markup-compatibility/2006">
          <mc:Choice Requires="x14">
            <control shapeId="62190" r:id="rId693" name="Button 750">
              <controlPr locked="0" defaultSize="0" autoFill="0" autoLine="0" autoPict="0">
                <anchor moveWithCells="1" sizeWithCells="1">
                  <from>
                    <xdr:col>11004</xdr:col>
                    <xdr:colOff>0</xdr:colOff>
                    <xdr:row>67</xdr:row>
                    <xdr:rowOff>0</xdr:rowOff>
                  </from>
                  <to>
                    <xdr:col>11004</xdr:col>
                    <xdr:colOff>0</xdr:colOff>
                    <xdr:row>67</xdr:row>
                    <xdr:rowOff>0</xdr:rowOff>
                  </to>
                </anchor>
              </controlPr>
            </control>
          </mc:Choice>
        </mc:AlternateContent>
        <mc:AlternateContent xmlns:mc="http://schemas.openxmlformats.org/markup-compatibility/2006">
          <mc:Choice Requires="x14">
            <control shapeId="62191" r:id="rId694" name="Button 751">
              <controlPr locked="0" defaultSize="0" autoFill="0" autoLine="0" autoPict="0">
                <anchor moveWithCells="1" sizeWithCells="1">
                  <from>
                    <xdr:col>11004</xdr:col>
                    <xdr:colOff>0</xdr:colOff>
                    <xdr:row>65603</xdr:row>
                    <xdr:rowOff>0</xdr:rowOff>
                  </from>
                  <to>
                    <xdr:col>11004</xdr:col>
                    <xdr:colOff>0</xdr:colOff>
                    <xdr:row>65603</xdr:row>
                    <xdr:rowOff>0</xdr:rowOff>
                  </to>
                </anchor>
              </controlPr>
            </control>
          </mc:Choice>
        </mc:AlternateContent>
        <mc:AlternateContent xmlns:mc="http://schemas.openxmlformats.org/markup-compatibility/2006">
          <mc:Choice Requires="x14">
            <control shapeId="62192" r:id="rId695" name="Button 752">
              <controlPr locked="0" defaultSize="0" autoFill="0" autoLine="0" autoPict="0">
                <anchor moveWithCells="1" sizeWithCells="1">
                  <from>
                    <xdr:col>11004</xdr:col>
                    <xdr:colOff>0</xdr:colOff>
                    <xdr:row>131139</xdr:row>
                    <xdr:rowOff>0</xdr:rowOff>
                  </from>
                  <to>
                    <xdr:col>11004</xdr:col>
                    <xdr:colOff>0</xdr:colOff>
                    <xdr:row>131139</xdr:row>
                    <xdr:rowOff>0</xdr:rowOff>
                  </to>
                </anchor>
              </controlPr>
            </control>
          </mc:Choice>
        </mc:AlternateContent>
        <mc:AlternateContent xmlns:mc="http://schemas.openxmlformats.org/markup-compatibility/2006">
          <mc:Choice Requires="x14">
            <control shapeId="62193" r:id="rId696" name="Button 753">
              <controlPr locked="0" defaultSize="0" autoFill="0" autoLine="0" autoPict="0">
                <anchor moveWithCells="1" sizeWithCells="1">
                  <from>
                    <xdr:col>11004</xdr:col>
                    <xdr:colOff>0</xdr:colOff>
                    <xdr:row>196675</xdr:row>
                    <xdr:rowOff>0</xdr:rowOff>
                  </from>
                  <to>
                    <xdr:col>11004</xdr:col>
                    <xdr:colOff>0</xdr:colOff>
                    <xdr:row>196675</xdr:row>
                    <xdr:rowOff>0</xdr:rowOff>
                  </to>
                </anchor>
              </controlPr>
            </control>
          </mc:Choice>
        </mc:AlternateContent>
        <mc:AlternateContent xmlns:mc="http://schemas.openxmlformats.org/markup-compatibility/2006">
          <mc:Choice Requires="x14">
            <control shapeId="62194" r:id="rId697" name="Button 754">
              <controlPr locked="0" defaultSize="0" autoFill="0" autoLine="0" autoPict="0">
                <anchor moveWithCells="1" sizeWithCells="1">
                  <from>
                    <xdr:col>11004</xdr:col>
                    <xdr:colOff>0</xdr:colOff>
                    <xdr:row>262211</xdr:row>
                    <xdr:rowOff>0</xdr:rowOff>
                  </from>
                  <to>
                    <xdr:col>11004</xdr:col>
                    <xdr:colOff>0</xdr:colOff>
                    <xdr:row>262211</xdr:row>
                    <xdr:rowOff>0</xdr:rowOff>
                  </to>
                </anchor>
              </controlPr>
            </control>
          </mc:Choice>
        </mc:AlternateContent>
        <mc:AlternateContent xmlns:mc="http://schemas.openxmlformats.org/markup-compatibility/2006">
          <mc:Choice Requires="x14">
            <control shapeId="62195" r:id="rId698" name="Button 755">
              <controlPr locked="0" defaultSize="0" autoFill="0" autoLine="0" autoPict="0">
                <anchor moveWithCells="1" sizeWithCells="1">
                  <from>
                    <xdr:col>11004</xdr:col>
                    <xdr:colOff>0</xdr:colOff>
                    <xdr:row>327747</xdr:row>
                    <xdr:rowOff>0</xdr:rowOff>
                  </from>
                  <to>
                    <xdr:col>11004</xdr:col>
                    <xdr:colOff>0</xdr:colOff>
                    <xdr:row>327747</xdr:row>
                    <xdr:rowOff>0</xdr:rowOff>
                  </to>
                </anchor>
              </controlPr>
            </control>
          </mc:Choice>
        </mc:AlternateContent>
        <mc:AlternateContent xmlns:mc="http://schemas.openxmlformats.org/markup-compatibility/2006">
          <mc:Choice Requires="x14">
            <control shapeId="62196" r:id="rId699" name="Button 756">
              <controlPr locked="0" defaultSize="0" autoFill="0" autoLine="0" autoPict="0">
                <anchor moveWithCells="1" sizeWithCells="1">
                  <from>
                    <xdr:col>11004</xdr:col>
                    <xdr:colOff>0</xdr:colOff>
                    <xdr:row>393283</xdr:row>
                    <xdr:rowOff>0</xdr:rowOff>
                  </from>
                  <to>
                    <xdr:col>11004</xdr:col>
                    <xdr:colOff>0</xdr:colOff>
                    <xdr:row>393283</xdr:row>
                    <xdr:rowOff>0</xdr:rowOff>
                  </to>
                </anchor>
              </controlPr>
            </control>
          </mc:Choice>
        </mc:AlternateContent>
        <mc:AlternateContent xmlns:mc="http://schemas.openxmlformats.org/markup-compatibility/2006">
          <mc:Choice Requires="x14">
            <control shapeId="62197" r:id="rId700" name="Button 757">
              <controlPr locked="0" defaultSize="0" autoFill="0" autoLine="0" autoPict="0">
                <anchor moveWithCells="1" sizeWithCells="1">
                  <from>
                    <xdr:col>11004</xdr:col>
                    <xdr:colOff>0</xdr:colOff>
                    <xdr:row>458819</xdr:row>
                    <xdr:rowOff>0</xdr:rowOff>
                  </from>
                  <to>
                    <xdr:col>11004</xdr:col>
                    <xdr:colOff>0</xdr:colOff>
                    <xdr:row>458819</xdr:row>
                    <xdr:rowOff>0</xdr:rowOff>
                  </to>
                </anchor>
              </controlPr>
            </control>
          </mc:Choice>
        </mc:AlternateContent>
        <mc:AlternateContent xmlns:mc="http://schemas.openxmlformats.org/markup-compatibility/2006">
          <mc:Choice Requires="x14">
            <control shapeId="62198" r:id="rId701" name="Button 758">
              <controlPr locked="0" defaultSize="0" autoFill="0" autoLine="0" autoPict="0">
                <anchor moveWithCells="1" sizeWithCells="1">
                  <from>
                    <xdr:col>11004</xdr:col>
                    <xdr:colOff>0</xdr:colOff>
                    <xdr:row>524355</xdr:row>
                    <xdr:rowOff>0</xdr:rowOff>
                  </from>
                  <to>
                    <xdr:col>11004</xdr:col>
                    <xdr:colOff>0</xdr:colOff>
                    <xdr:row>524355</xdr:row>
                    <xdr:rowOff>0</xdr:rowOff>
                  </to>
                </anchor>
              </controlPr>
            </control>
          </mc:Choice>
        </mc:AlternateContent>
        <mc:AlternateContent xmlns:mc="http://schemas.openxmlformats.org/markup-compatibility/2006">
          <mc:Choice Requires="x14">
            <control shapeId="62199" r:id="rId702" name="Button 759">
              <controlPr locked="0" defaultSize="0" autoFill="0" autoLine="0" autoPict="0">
                <anchor moveWithCells="1" sizeWithCells="1">
                  <from>
                    <xdr:col>11004</xdr:col>
                    <xdr:colOff>0</xdr:colOff>
                    <xdr:row>589891</xdr:row>
                    <xdr:rowOff>0</xdr:rowOff>
                  </from>
                  <to>
                    <xdr:col>11004</xdr:col>
                    <xdr:colOff>0</xdr:colOff>
                    <xdr:row>589891</xdr:row>
                    <xdr:rowOff>0</xdr:rowOff>
                  </to>
                </anchor>
              </controlPr>
            </control>
          </mc:Choice>
        </mc:AlternateContent>
        <mc:AlternateContent xmlns:mc="http://schemas.openxmlformats.org/markup-compatibility/2006">
          <mc:Choice Requires="x14">
            <control shapeId="62200" r:id="rId703" name="Button 760">
              <controlPr locked="0" defaultSize="0" autoFill="0" autoLine="0" autoPict="0">
                <anchor moveWithCells="1" sizeWithCells="1">
                  <from>
                    <xdr:col>11004</xdr:col>
                    <xdr:colOff>0</xdr:colOff>
                    <xdr:row>655427</xdr:row>
                    <xdr:rowOff>0</xdr:rowOff>
                  </from>
                  <to>
                    <xdr:col>11004</xdr:col>
                    <xdr:colOff>0</xdr:colOff>
                    <xdr:row>655427</xdr:row>
                    <xdr:rowOff>0</xdr:rowOff>
                  </to>
                </anchor>
              </controlPr>
            </control>
          </mc:Choice>
        </mc:AlternateContent>
        <mc:AlternateContent xmlns:mc="http://schemas.openxmlformats.org/markup-compatibility/2006">
          <mc:Choice Requires="x14">
            <control shapeId="62201" r:id="rId704" name="Button 761">
              <controlPr locked="0" defaultSize="0" autoFill="0" autoLine="0" autoPict="0">
                <anchor moveWithCells="1" sizeWithCells="1">
                  <from>
                    <xdr:col>11004</xdr:col>
                    <xdr:colOff>0</xdr:colOff>
                    <xdr:row>720963</xdr:row>
                    <xdr:rowOff>0</xdr:rowOff>
                  </from>
                  <to>
                    <xdr:col>11004</xdr:col>
                    <xdr:colOff>0</xdr:colOff>
                    <xdr:row>720963</xdr:row>
                    <xdr:rowOff>0</xdr:rowOff>
                  </to>
                </anchor>
              </controlPr>
            </control>
          </mc:Choice>
        </mc:AlternateContent>
        <mc:AlternateContent xmlns:mc="http://schemas.openxmlformats.org/markup-compatibility/2006">
          <mc:Choice Requires="x14">
            <control shapeId="62202" r:id="rId705" name="Button 762">
              <controlPr locked="0" defaultSize="0" autoFill="0" autoLine="0" autoPict="0">
                <anchor moveWithCells="1" sizeWithCells="1">
                  <from>
                    <xdr:col>11004</xdr:col>
                    <xdr:colOff>0</xdr:colOff>
                    <xdr:row>786499</xdr:row>
                    <xdr:rowOff>0</xdr:rowOff>
                  </from>
                  <to>
                    <xdr:col>11004</xdr:col>
                    <xdr:colOff>0</xdr:colOff>
                    <xdr:row>786499</xdr:row>
                    <xdr:rowOff>0</xdr:rowOff>
                  </to>
                </anchor>
              </controlPr>
            </control>
          </mc:Choice>
        </mc:AlternateContent>
        <mc:AlternateContent xmlns:mc="http://schemas.openxmlformats.org/markup-compatibility/2006">
          <mc:Choice Requires="x14">
            <control shapeId="62203" r:id="rId706" name="Button 763">
              <controlPr locked="0" defaultSize="0" autoFill="0" autoLine="0" autoPict="0">
                <anchor moveWithCells="1" sizeWithCells="1">
                  <from>
                    <xdr:col>11004</xdr:col>
                    <xdr:colOff>0</xdr:colOff>
                    <xdr:row>852035</xdr:row>
                    <xdr:rowOff>0</xdr:rowOff>
                  </from>
                  <to>
                    <xdr:col>11004</xdr:col>
                    <xdr:colOff>0</xdr:colOff>
                    <xdr:row>852035</xdr:row>
                    <xdr:rowOff>0</xdr:rowOff>
                  </to>
                </anchor>
              </controlPr>
            </control>
          </mc:Choice>
        </mc:AlternateContent>
        <mc:AlternateContent xmlns:mc="http://schemas.openxmlformats.org/markup-compatibility/2006">
          <mc:Choice Requires="x14">
            <control shapeId="62204" r:id="rId707" name="Button 764">
              <controlPr locked="0" defaultSize="0" autoFill="0" autoLine="0" autoPict="0">
                <anchor moveWithCells="1" sizeWithCells="1">
                  <from>
                    <xdr:col>11004</xdr:col>
                    <xdr:colOff>0</xdr:colOff>
                    <xdr:row>917571</xdr:row>
                    <xdr:rowOff>0</xdr:rowOff>
                  </from>
                  <to>
                    <xdr:col>11004</xdr:col>
                    <xdr:colOff>0</xdr:colOff>
                    <xdr:row>917571</xdr:row>
                    <xdr:rowOff>0</xdr:rowOff>
                  </to>
                </anchor>
              </controlPr>
            </control>
          </mc:Choice>
        </mc:AlternateContent>
        <mc:AlternateContent xmlns:mc="http://schemas.openxmlformats.org/markup-compatibility/2006">
          <mc:Choice Requires="x14">
            <control shapeId="62205" r:id="rId708" name="Button 765">
              <controlPr locked="0" defaultSize="0" autoFill="0" autoLine="0" autoPict="0">
                <anchor moveWithCells="1" sizeWithCells="1">
                  <from>
                    <xdr:col>11004</xdr:col>
                    <xdr:colOff>0</xdr:colOff>
                    <xdr:row>983107</xdr:row>
                    <xdr:rowOff>0</xdr:rowOff>
                  </from>
                  <to>
                    <xdr:col>11004</xdr:col>
                    <xdr:colOff>0</xdr:colOff>
                    <xdr:row>983107</xdr:row>
                    <xdr:rowOff>0</xdr:rowOff>
                  </to>
                </anchor>
              </controlPr>
            </control>
          </mc:Choice>
        </mc:AlternateContent>
        <mc:AlternateContent xmlns:mc="http://schemas.openxmlformats.org/markup-compatibility/2006">
          <mc:Choice Requires="x14">
            <control shapeId="62206" r:id="rId709" name="Button 766">
              <controlPr locked="0" defaultSize="0" autoFill="0" autoLine="0" autoPict="0">
                <anchor moveWithCells="1" sizeWithCells="1">
                  <from>
                    <xdr:col>11260</xdr:col>
                    <xdr:colOff>0</xdr:colOff>
                    <xdr:row>67</xdr:row>
                    <xdr:rowOff>0</xdr:rowOff>
                  </from>
                  <to>
                    <xdr:col>11260</xdr:col>
                    <xdr:colOff>0</xdr:colOff>
                    <xdr:row>67</xdr:row>
                    <xdr:rowOff>0</xdr:rowOff>
                  </to>
                </anchor>
              </controlPr>
            </control>
          </mc:Choice>
        </mc:AlternateContent>
        <mc:AlternateContent xmlns:mc="http://schemas.openxmlformats.org/markup-compatibility/2006">
          <mc:Choice Requires="x14">
            <control shapeId="62207" r:id="rId710" name="Button 767">
              <controlPr locked="0" defaultSize="0" autoFill="0" autoLine="0" autoPict="0">
                <anchor moveWithCells="1" sizeWithCells="1">
                  <from>
                    <xdr:col>11260</xdr:col>
                    <xdr:colOff>0</xdr:colOff>
                    <xdr:row>65603</xdr:row>
                    <xdr:rowOff>0</xdr:rowOff>
                  </from>
                  <to>
                    <xdr:col>11260</xdr:col>
                    <xdr:colOff>0</xdr:colOff>
                    <xdr:row>65603</xdr:row>
                    <xdr:rowOff>0</xdr:rowOff>
                  </to>
                </anchor>
              </controlPr>
            </control>
          </mc:Choice>
        </mc:AlternateContent>
        <mc:AlternateContent xmlns:mc="http://schemas.openxmlformats.org/markup-compatibility/2006">
          <mc:Choice Requires="x14">
            <control shapeId="62208" r:id="rId711" name="Button 768">
              <controlPr locked="0" defaultSize="0" autoFill="0" autoLine="0" autoPict="0">
                <anchor moveWithCells="1" sizeWithCells="1">
                  <from>
                    <xdr:col>11260</xdr:col>
                    <xdr:colOff>0</xdr:colOff>
                    <xdr:row>131139</xdr:row>
                    <xdr:rowOff>0</xdr:rowOff>
                  </from>
                  <to>
                    <xdr:col>11260</xdr:col>
                    <xdr:colOff>0</xdr:colOff>
                    <xdr:row>131139</xdr:row>
                    <xdr:rowOff>0</xdr:rowOff>
                  </to>
                </anchor>
              </controlPr>
            </control>
          </mc:Choice>
        </mc:AlternateContent>
        <mc:AlternateContent xmlns:mc="http://schemas.openxmlformats.org/markup-compatibility/2006">
          <mc:Choice Requires="x14">
            <control shapeId="62209" r:id="rId712" name="Button 769">
              <controlPr locked="0" defaultSize="0" autoFill="0" autoLine="0" autoPict="0">
                <anchor moveWithCells="1" sizeWithCells="1">
                  <from>
                    <xdr:col>11260</xdr:col>
                    <xdr:colOff>0</xdr:colOff>
                    <xdr:row>196675</xdr:row>
                    <xdr:rowOff>0</xdr:rowOff>
                  </from>
                  <to>
                    <xdr:col>11260</xdr:col>
                    <xdr:colOff>0</xdr:colOff>
                    <xdr:row>196675</xdr:row>
                    <xdr:rowOff>0</xdr:rowOff>
                  </to>
                </anchor>
              </controlPr>
            </control>
          </mc:Choice>
        </mc:AlternateContent>
        <mc:AlternateContent xmlns:mc="http://schemas.openxmlformats.org/markup-compatibility/2006">
          <mc:Choice Requires="x14">
            <control shapeId="62210" r:id="rId713" name="Button 770">
              <controlPr locked="0" defaultSize="0" autoFill="0" autoLine="0" autoPict="0">
                <anchor moveWithCells="1" sizeWithCells="1">
                  <from>
                    <xdr:col>11260</xdr:col>
                    <xdr:colOff>0</xdr:colOff>
                    <xdr:row>262211</xdr:row>
                    <xdr:rowOff>0</xdr:rowOff>
                  </from>
                  <to>
                    <xdr:col>11260</xdr:col>
                    <xdr:colOff>0</xdr:colOff>
                    <xdr:row>262211</xdr:row>
                    <xdr:rowOff>0</xdr:rowOff>
                  </to>
                </anchor>
              </controlPr>
            </control>
          </mc:Choice>
        </mc:AlternateContent>
        <mc:AlternateContent xmlns:mc="http://schemas.openxmlformats.org/markup-compatibility/2006">
          <mc:Choice Requires="x14">
            <control shapeId="62211" r:id="rId714" name="Button 771">
              <controlPr locked="0" defaultSize="0" autoFill="0" autoLine="0" autoPict="0">
                <anchor moveWithCells="1" sizeWithCells="1">
                  <from>
                    <xdr:col>11260</xdr:col>
                    <xdr:colOff>0</xdr:colOff>
                    <xdr:row>327747</xdr:row>
                    <xdr:rowOff>0</xdr:rowOff>
                  </from>
                  <to>
                    <xdr:col>11260</xdr:col>
                    <xdr:colOff>0</xdr:colOff>
                    <xdr:row>327747</xdr:row>
                    <xdr:rowOff>0</xdr:rowOff>
                  </to>
                </anchor>
              </controlPr>
            </control>
          </mc:Choice>
        </mc:AlternateContent>
        <mc:AlternateContent xmlns:mc="http://schemas.openxmlformats.org/markup-compatibility/2006">
          <mc:Choice Requires="x14">
            <control shapeId="62212" r:id="rId715" name="Button 772">
              <controlPr locked="0" defaultSize="0" autoFill="0" autoLine="0" autoPict="0">
                <anchor moveWithCells="1" sizeWithCells="1">
                  <from>
                    <xdr:col>11260</xdr:col>
                    <xdr:colOff>0</xdr:colOff>
                    <xdr:row>393283</xdr:row>
                    <xdr:rowOff>0</xdr:rowOff>
                  </from>
                  <to>
                    <xdr:col>11260</xdr:col>
                    <xdr:colOff>0</xdr:colOff>
                    <xdr:row>393283</xdr:row>
                    <xdr:rowOff>0</xdr:rowOff>
                  </to>
                </anchor>
              </controlPr>
            </control>
          </mc:Choice>
        </mc:AlternateContent>
        <mc:AlternateContent xmlns:mc="http://schemas.openxmlformats.org/markup-compatibility/2006">
          <mc:Choice Requires="x14">
            <control shapeId="62213" r:id="rId716" name="Button 773">
              <controlPr locked="0" defaultSize="0" autoFill="0" autoLine="0" autoPict="0">
                <anchor moveWithCells="1" sizeWithCells="1">
                  <from>
                    <xdr:col>11260</xdr:col>
                    <xdr:colOff>0</xdr:colOff>
                    <xdr:row>458819</xdr:row>
                    <xdr:rowOff>0</xdr:rowOff>
                  </from>
                  <to>
                    <xdr:col>11260</xdr:col>
                    <xdr:colOff>0</xdr:colOff>
                    <xdr:row>458819</xdr:row>
                    <xdr:rowOff>0</xdr:rowOff>
                  </to>
                </anchor>
              </controlPr>
            </control>
          </mc:Choice>
        </mc:AlternateContent>
        <mc:AlternateContent xmlns:mc="http://schemas.openxmlformats.org/markup-compatibility/2006">
          <mc:Choice Requires="x14">
            <control shapeId="62214" r:id="rId717" name="Button 774">
              <controlPr locked="0" defaultSize="0" autoFill="0" autoLine="0" autoPict="0">
                <anchor moveWithCells="1" sizeWithCells="1">
                  <from>
                    <xdr:col>11260</xdr:col>
                    <xdr:colOff>0</xdr:colOff>
                    <xdr:row>524355</xdr:row>
                    <xdr:rowOff>0</xdr:rowOff>
                  </from>
                  <to>
                    <xdr:col>11260</xdr:col>
                    <xdr:colOff>0</xdr:colOff>
                    <xdr:row>524355</xdr:row>
                    <xdr:rowOff>0</xdr:rowOff>
                  </to>
                </anchor>
              </controlPr>
            </control>
          </mc:Choice>
        </mc:AlternateContent>
        <mc:AlternateContent xmlns:mc="http://schemas.openxmlformats.org/markup-compatibility/2006">
          <mc:Choice Requires="x14">
            <control shapeId="62215" r:id="rId718" name="Button 775">
              <controlPr locked="0" defaultSize="0" autoFill="0" autoLine="0" autoPict="0">
                <anchor moveWithCells="1" sizeWithCells="1">
                  <from>
                    <xdr:col>11260</xdr:col>
                    <xdr:colOff>0</xdr:colOff>
                    <xdr:row>589891</xdr:row>
                    <xdr:rowOff>0</xdr:rowOff>
                  </from>
                  <to>
                    <xdr:col>11260</xdr:col>
                    <xdr:colOff>0</xdr:colOff>
                    <xdr:row>589891</xdr:row>
                    <xdr:rowOff>0</xdr:rowOff>
                  </to>
                </anchor>
              </controlPr>
            </control>
          </mc:Choice>
        </mc:AlternateContent>
        <mc:AlternateContent xmlns:mc="http://schemas.openxmlformats.org/markup-compatibility/2006">
          <mc:Choice Requires="x14">
            <control shapeId="62216" r:id="rId719" name="Button 776">
              <controlPr locked="0" defaultSize="0" autoFill="0" autoLine="0" autoPict="0">
                <anchor moveWithCells="1" sizeWithCells="1">
                  <from>
                    <xdr:col>11260</xdr:col>
                    <xdr:colOff>0</xdr:colOff>
                    <xdr:row>655427</xdr:row>
                    <xdr:rowOff>0</xdr:rowOff>
                  </from>
                  <to>
                    <xdr:col>11260</xdr:col>
                    <xdr:colOff>0</xdr:colOff>
                    <xdr:row>655427</xdr:row>
                    <xdr:rowOff>0</xdr:rowOff>
                  </to>
                </anchor>
              </controlPr>
            </control>
          </mc:Choice>
        </mc:AlternateContent>
        <mc:AlternateContent xmlns:mc="http://schemas.openxmlformats.org/markup-compatibility/2006">
          <mc:Choice Requires="x14">
            <control shapeId="62217" r:id="rId720" name="Button 777">
              <controlPr locked="0" defaultSize="0" autoFill="0" autoLine="0" autoPict="0">
                <anchor moveWithCells="1" sizeWithCells="1">
                  <from>
                    <xdr:col>11260</xdr:col>
                    <xdr:colOff>0</xdr:colOff>
                    <xdr:row>720963</xdr:row>
                    <xdr:rowOff>0</xdr:rowOff>
                  </from>
                  <to>
                    <xdr:col>11260</xdr:col>
                    <xdr:colOff>0</xdr:colOff>
                    <xdr:row>720963</xdr:row>
                    <xdr:rowOff>0</xdr:rowOff>
                  </to>
                </anchor>
              </controlPr>
            </control>
          </mc:Choice>
        </mc:AlternateContent>
        <mc:AlternateContent xmlns:mc="http://schemas.openxmlformats.org/markup-compatibility/2006">
          <mc:Choice Requires="x14">
            <control shapeId="62218" r:id="rId721" name="Button 778">
              <controlPr locked="0" defaultSize="0" autoFill="0" autoLine="0" autoPict="0">
                <anchor moveWithCells="1" sizeWithCells="1">
                  <from>
                    <xdr:col>11260</xdr:col>
                    <xdr:colOff>0</xdr:colOff>
                    <xdr:row>786499</xdr:row>
                    <xdr:rowOff>0</xdr:rowOff>
                  </from>
                  <to>
                    <xdr:col>11260</xdr:col>
                    <xdr:colOff>0</xdr:colOff>
                    <xdr:row>786499</xdr:row>
                    <xdr:rowOff>0</xdr:rowOff>
                  </to>
                </anchor>
              </controlPr>
            </control>
          </mc:Choice>
        </mc:AlternateContent>
        <mc:AlternateContent xmlns:mc="http://schemas.openxmlformats.org/markup-compatibility/2006">
          <mc:Choice Requires="x14">
            <control shapeId="62219" r:id="rId722" name="Button 779">
              <controlPr locked="0" defaultSize="0" autoFill="0" autoLine="0" autoPict="0">
                <anchor moveWithCells="1" sizeWithCells="1">
                  <from>
                    <xdr:col>11260</xdr:col>
                    <xdr:colOff>0</xdr:colOff>
                    <xdr:row>852035</xdr:row>
                    <xdr:rowOff>0</xdr:rowOff>
                  </from>
                  <to>
                    <xdr:col>11260</xdr:col>
                    <xdr:colOff>0</xdr:colOff>
                    <xdr:row>852035</xdr:row>
                    <xdr:rowOff>0</xdr:rowOff>
                  </to>
                </anchor>
              </controlPr>
            </control>
          </mc:Choice>
        </mc:AlternateContent>
        <mc:AlternateContent xmlns:mc="http://schemas.openxmlformats.org/markup-compatibility/2006">
          <mc:Choice Requires="x14">
            <control shapeId="62220" r:id="rId723" name="Button 780">
              <controlPr locked="0" defaultSize="0" autoFill="0" autoLine="0" autoPict="0">
                <anchor moveWithCells="1" sizeWithCells="1">
                  <from>
                    <xdr:col>11260</xdr:col>
                    <xdr:colOff>0</xdr:colOff>
                    <xdr:row>917571</xdr:row>
                    <xdr:rowOff>0</xdr:rowOff>
                  </from>
                  <to>
                    <xdr:col>11260</xdr:col>
                    <xdr:colOff>0</xdr:colOff>
                    <xdr:row>917571</xdr:row>
                    <xdr:rowOff>0</xdr:rowOff>
                  </to>
                </anchor>
              </controlPr>
            </control>
          </mc:Choice>
        </mc:AlternateContent>
        <mc:AlternateContent xmlns:mc="http://schemas.openxmlformats.org/markup-compatibility/2006">
          <mc:Choice Requires="x14">
            <control shapeId="62221" r:id="rId724" name="Button 781">
              <controlPr locked="0" defaultSize="0" autoFill="0" autoLine="0" autoPict="0">
                <anchor moveWithCells="1" sizeWithCells="1">
                  <from>
                    <xdr:col>11260</xdr:col>
                    <xdr:colOff>0</xdr:colOff>
                    <xdr:row>983107</xdr:row>
                    <xdr:rowOff>0</xdr:rowOff>
                  </from>
                  <to>
                    <xdr:col>11260</xdr:col>
                    <xdr:colOff>0</xdr:colOff>
                    <xdr:row>983107</xdr:row>
                    <xdr:rowOff>0</xdr:rowOff>
                  </to>
                </anchor>
              </controlPr>
            </control>
          </mc:Choice>
        </mc:AlternateContent>
        <mc:AlternateContent xmlns:mc="http://schemas.openxmlformats.org/markup-compatibility/2006">
          <mc:Choice Requires="x14">
            <control shapeId="62222" r:id="rId725" name="Button 782">
              <controlPr locked="0" defaultSize="0" autoFill="0" autoLine="0" autoPict="0">
                <anchor moveWithCells="1" sizeWithCells="1">
                  <from>
                    <xdr:col>11516</xdr:col>
                    <xdr:colOff>0</xdr:colOff>
                    <xdr:row>67</xdr:row>
                    <xdr:rowOff>0</xdr:rowOff>
                  </from>
                  <to>
                    <xdr:col>11516</xdr:col>
                    <xdr:colOff>0</xdr:colOff>
                    <xdr:row>67</xdr:row>
                    <xdr:rowOff>0</xdr:rowOff>
                  </to>
                </anchor>
              </controlPr>
            </control>
          </mc:Choice>
        </mc:AlternateContent>
        <mc:AlternateContent xmlns:mc="http://schemas.openxmlformats.org/markup-compatibility/2006">
          <mc:Choice Requires="x14">
            <control shapeId="62223" r:id="rId726" name="Button 783">
              <controlPr locked="0" defaultSize="0" autoFill="0" autoLine="0" autoPict="0">
                <anchor moveWithCells="1" sizeWithCells="1">
                  <from>
                    <xdr:col>11516</xdr:col>
                    <xdr:colOff>0</xdr:colOff>
                    <xdr:row>65603</xdr:row>
                    <xdr:rowOff>0</xdr:rowOff>
                  </from>
                  <to>
                    <xdr:col>11516</xdr:col>
                    <xdr:colOff>0</xdr:colOff>
                    <xdr:row>65603</xdr:row>
                    <xdr:rowOff>0</xdr:rowOff>
                  </to>
                </anchor>
              </controlPr>
            </control>
          </mc:Choice>
        </mc:AlternateContent>
        <mc:AlternateContent xmlns:mc="http://schemas.openxmlformats.org/markup-compatibility/2006">
          <mc:Choice Requires="x14">
            <control shapeId="62224" r:id="rId727" name="Button 784">
              <controlPr locked="0" defaultSize="0" autoFill="0" autoLine="0" autoPict="0">
                <anchor moveWithCells="1" sizeWithCells="1">
                  <from>
                    <xdr:col>11516</xdr:col>
                    <xdr:colOff>0</xdr:colOff>
                    <xdr:row>131139</xdr:row>
                    <xdr:rowOff>0</xdr:rowOff>
                  </from>
                  <to>
                    <xdr:col>11516</xdr:col>
                    <xdr:colOff>0</xdr:colOff>
                    <xdr:row>131139</xdr:row>
                    <xdr:rowOff>0</xdr:rowOff>
                  </to>
                </anchor>
              </controlPr>
            </control>
          </mc:Choice>
        </mc:AlternateContent>
        <mc:AlternateContent xmlns:mc="http://schemas.openxmlformats.org/markup-compatibility/2006">
          <mc:Choice Requires="x14">
            <control shapeId="62225" r:id="rId728" name="Button 785">
              <controlPr locked="0" defaultSize="0" autoFill="0" autoLine="0" autoPict="0">
                <anchor moveWithCells="1" sizeWithCells="1">
                  <from>
                    <xdr:col>11516</xdr:col>
                    <xdr:colOff>0</xdr:colOff>
                    <xdr:row>196675</xdr:row>
                    <xdr:rowOff>0</xdr:rowOff>
                  </from>
                  <to>
                    <xdr:col>11516</xdr:col>
                    <xdr:colOff>0</xdr:colOff>
                    <xdr:row>196675</xdr:row>
                    <xdr:rowOff>0</xdr:rowOff>
                  </to>
                </anchor>
              </controlPr>
            </control>
          </mc:Choice>
        </mc:AlternateContent>
        <mc:AlternateContent xmlns:mc="http://schemas.openxmlformats.org/markup-compatibility/2006">
          <mc:Choice Requires="x14">
            <control shapeId="62226" r:id="rId729" name="Button 786">
              <controlPr locked="0" defaultSize="0" autoFill="0" autoLine="0" autoPict="0">
                <anchor moveWithCells="1" sizeWithCells="1">
                  <from>
                    <xdr:col>11516</xdr:col>
                    <xdr:colOff>0</xdr:colOff>
                    <xdr:row>262211</xdr:row>
                    <xdr:rowOff>0</xdr:rowOff>
                  </from>
                  <to>
                    <xdr:col>11516</xdr:col>
                    <xdr:colOff>0</xdr:colOff>
                    <xdr:row>262211</xdr:row>
                    <xdr:rowOff>0</xdr:rowOff>
                  </to>
                </anchor>
              </controlPr>
            </control>
          </mc:Choice>
        </mc:AlternateContent>
        <mc:AlternateContent xmlns:mc="http://schemas.openxmlformats.org/markup-compatibility/2006">
          <mc:Choice Requires="x14">
            <control shapeId="62227" r:id="rId730" name="Button 787">
              <controlPr locked="0" defaultSize="0" autoFill="0" autoLine="0" autoPict="0">
                <anchor moveWithCells="1" sizeWithCells="1">
                  <from>
                    <xdr:col>11516</xdr:col>
                    <xdr:colOff>0</xdr:colOff>
                    <xdr:row>327747</xdr:row>
                    <xdr:rowOff>0</xdr:rowOff>
                  </from>
                  <to>
                    <xdr:col>11516</xdr:col>
                    <xdr:colOff>0</xdr:colOff>
                    <xdr:row>327747</xdr:row>
                    <xdr:rowOff>0</xdr:rowOff>
                  </to>
                </anchor>
              </controlPr>
            </control>
          </mc:Choice>
        </mc:AlternateContent>
        <mc:AlternateContent xmlns:mc="http://schemas.openxmlformats.org/markup-compatibility/2006">
          <mc:Choice Requires="x14">
            <control shapeId="62228" r:id="rId731" name="Button 788">
              <controlPr locked="0" defaultSize="0" autoFill="0" autoLine="0" autoPict="0">
                <anchor moveWithCells="1" sizeWithCells="1">
                  <from>
                    <xdr:col>11516</xdr:col>
                    <xdr:colOff>0</xdr:colOff>
                    <xdr:row>393283</xdr:row>
                    <xdr:rowOff>0</xdr:rowOff>
                  </from>
                  <to>
                    <xdr:col>11516</xdr:col>
                    <xdr:colOff>0</xdr:colOff>
                    <xdr:row>393283</xdr:row>
                    <xdr:rowOff>0</xdr:rowOff>
                  </to>
                </anchor>
              </controlPr>
            </control>
          </mc:Choice>
        </mc:AlternateContent>
        <mc:AlternateContent xmlns:mc="http://schemas.openxmlformats.org/markup-compatibility/2006">
          <mc:Choice Requires="x14">
            <control shapeId="62229" r:id="rId732" name="Button 789">
              <controlPr locked="0" defaultSize="0" autoFill="0" autoLine="0" autoPict="0">
                <anchor moveWithCells="1" sizeWithCells="1">
                  <from>
                    <xdr:col>11516</xdr:col>
                    <xdr:colOff>0</xdr:colOff>
                    <xdr:row>458819</xdr:row>
                    <xdr:rowOff>0</xdr:rowOff>
                  </from>
                  <to>
                    <xdr:col>11516</xdr:col>
                    <xdr:colOff>0</xdr:colOff>
                    <xdr:row>458819</xdr:row>
                    <xdr:rowOff>0</xdr:rowOff>
                  </to>
                </anchor>
              </controlPr>
            </control>
          </mc:Choice>
        </mc:AlternateContent>
        <mc:AlternateContent xmlns:mc="http://schemas.openxmlformats.org/markup-compatibility/2006">
          <mc:Choice Requires="x14">
            <control shapeId="62230" r:id="rId733" name="Button 790">
              <controlPr locked="0" defaultSize="0" autoFill="0" autoLine="0" autoPict="0">
                <anchor moveWithCells="1" sizeWithCells="1">
                  <from>
                    <xdr:col>11516</xdr:col>
                    <xdr:colOff>0</xdr:colOff>
                    <xdr:row>524355</xdr:row>
                    <xdr:rowOff>0</xdr:rowOff>
                  </from>
                  <to>
                    <xdr:col>11516</xdr:col>
                    <xdr:colOff>0</xdr:colOff>
                    <xdr:row>524355</xdr:row>
                    <xdr:rowOff>0</xdr:rowOff>
                  </to>
                </anchor>
              </controlPr>
            </control>
          </mc:Choice>
        </mc:AlternateContent>
        <mc:AlternateContent xmlns:mc="http://schemas.openxmlformats.org/markup-compatibility/2006">
          <mc:Choice Requires="x14">
            <control shapeId="62231" r:id="rId734" name="Button 791">
              <controlPr locked="0" defaultSize="0" autoFill="0" autoLine="0" autoPict="0">
                <anchor moveWithCells="1" sizeWithCells="1">
                  <from>
                    <xdr:col>11516</xdr:col>
                    <xdr:colOff>0</xdr:colOff>
                    <xdr:row>589891</xdr:row>
                    <xdr:rowOff>0</xdr:rowOff>
                  </from>
                  <to>
                    <xdr:col>11516</xdr:col>
                    <xdr:colOff>0</xdr:colOff>
                    <xdr:row>589891</xdr:row>
                    <xdr:rowOff>0</xdr:rowOff>
                  </to>
                </anchor>
              </controlPr>
            </control>
          </mc:Choice>
        </mc:AlternateContent>
        <mc:AlternateContent xmlns:mc="http://schemas.openxmlformats.org/markup-compatibility/2006">
          <mc:Choice Requires="x14">
            <control shapeId="62232" r:id="rId735" name="Button 792">
              <controlPr locked="0" defaultSize="0" autoFill="0" autoLine="0" autoPict="0">
                <anchor moveWithCells="1" sizeWithCells="1">
                  <from>
                    <xdr:col>11516</xdr:col>
                    <xdr:colOff>0</xdr:colOff>
                    <xdr:row>655427</xdr:row>
                    <xdr:rowOff>0</xdr:rowOff>
                  </from>
                  <to>
                    <xdr:col>11516</xdr:col>
                    <xdr:colOff>0</xdr:colOff>
                    <xdr:row>655427</xdr:row>
                    <xdr:rowOff>0</xdr:rowOff>
                  </to>
                </anchor>
              </controlPr>
            </control>
          </mc:Choice>
        </mc:AlternateContent>
        <mc:AlternateContent xmlns:mc="http://schemas.openxmlformats.org/markup-compatibility/2006">
          <mc:Choice Requires="x14">
            <control shapeId="62233" r:id="rId736" name="Button 793">
              <controlPr locked="0" defaultSize="0" autoFill="0" autoLine="0" autoPict="0">
                <anchor moveWithCells="1" sizeWithCells="1">
                  <from>
                    <xdr:col>11516</xdr:col>
                    <xdr:colOff>0</xdr:colOff>
                    <xdr:row>720963</xdr:row>
                    <xdr:rowOff>0</xdr:rowOff>
                  </from>
                  <to>
                    <xdr:col>11516</xdr:col>
                    <xdr:colOff>0</xdr:colOff>
                    <xdr:row>720963</xdr:row>
                    <xdr:rowOff>0</xdr:rowOff>
                  </to>
                </anchor>
              </controlPr>
            </control>
          </mc:Choice>
        </mc:AlternateContent>
        <mc:AlternateContent xmlns:mc="http://schemas.openxmlformats.org/markup-compatibility/2006">
          <mc:Choice Requires="x14">
            <control shapeId="62234" r:id="rId737" name="Button 794">
              <controlPr locked="0" defaultSize="0" autoFill="0" autoLine="0" autoPict="0">
                <anchor moveWithCells="1" sizeWithCells="1">
                  <from>
                    <xdr:col>11516</xdr:col>
                    <xdr:colOff>0</xdr:colOff>
                    <xdr:row>786499</xdr:row>
                    <xdr:rowOff>0</xdr:rowOff>
                  </from>
                  <to>
                    <xdr:col>11516</xdr:col>
                    <xdr:colOff>0</xdr:colOff>
                    <xdr:row>786499</xdr:row>
                    <xdr:rowOff>0</xdr:rowOff>
                  </to>
                </anchor>
              </controlPr>
            </control>
          </mc:Choice>
        </mc:AlternateContent>
        <mc:AlternateContent xmlns:mc="http://schemas.openxmlformats.org/markup-compatibility/2006">
          <mc:Choice Requires="x14">
            <control shapeId="62235" r:id="rId738" name="Button 795">
              <controlPr locked="0" defaultSize="0" autoFill="0" autoLine="0" autoPict="0">
                <anchor moveWithCells="1" sizeWithCells="1">
                  <from>
                    <xdr:col>11516</xdr:col>
                    <xdr:colOff>0</xdr:colOff>
                    <xdr:row>852035</xdr:row>
                    <xdr:rowOff>0</xdr:rowOff>
                  </from>
                  <to>
                    <xdr:col>11516</xdr:col>
                    <xdr:colOff>0</xdr:colOff>
                    <xdr:row>852035</xdr:row>
                    <xdr:rowOff>0</xdr:rowOff>
                  </to>
                </anchor>
              </controlPr>
            </control>
          </mc:Choice>
        </mc:AlternateContent>
        <mc:AlternateContent xmlns:mc="http://schemas.openxmlformats.org/markup-compatibility/2006">
          <mc:Choice Requires="x14">
            <control shapeId="62236" r:id="rId739" name="Button 796">
              <controlPr locked="0" defaultSize="0" autoFill="0" autoLine="0" autoPict="0">
                <anchor moveWithCells="1" sizeWithCells="1">
                  <from>
                    <xdr:col>11516</xdr:col>
                    <xdr:colOff>0</xdr:colOff>
                    <xdr:row>917571</xdr:row>
                    <xdr:rowOff>0</xdr:rowOff>
                  </from>
                  <to>
                    <xdr:col>11516</xdr:col>
                    <xdr:colOff>0</xdr:colOff>
                    <xdr:row>917571</xdr:row>
                    <xdr:rowOff>0</xdr:rowOff>
                  </to>
                </anchor>
              </controlPr>
            </control>
          </mc:Choice>
        </mc:AlternateContent>
        <mc:AlternateContent xmlns:mc="http://schemas.openxmlformats.org/markup-compatibility/2006">
          <mc:Choice Requires="x14">
            <control shapeId="62237" r:id="rId740" name="Button 797">
              <controlPr locked="0" defaultSize="0" autoFill="0" autoLine="0" autoPict="0">
                <anchor moveWithCells="1" sizeWithCells="1">
                  <from>
                    <xdr:col>11516</xdr:col>
                    <xdr:colOff>0</xdr:colOff>
                    <xdr:row>983107</xdr:row>
                    <xdr:rowOff>0</xdr:rowOff>
                  </from>
                  <to>
                    <xdr:col>11516</xdr:col>
                    <xdr:colOff>0</xdr:colOff>
                    <xdr:row>983107</xdr:row>
                    <xdr:rowOff>0</xdr:rowOff>
                  </to>
                </anchor>
              </controlPr>
            </control>
          </mc:Choice>
        </mc:AlternateContent>
        <mc:AlternateContent xmlns:mc="http://schemas.openxmlformats.org/markup-compatibility/2006">
          <mc:Choice Requires="x14">
            <control shapeId="62238" r:id="rId741" name="Button 798">
              <controlPr locked="0" defaultSize="0" autoFill="0" autoLine="0" autoPict="0">
                <anchor moveWithCells="1" sizeWithCells="1">
                  <from>
                    <xdr:col>11772</xdr:col>
                    <xdr:colOff>0</xdr:colOff>
                    <xdr:row>67</xdr:row>
                    <xdr:rowOff>0</xdr:rowOff>
                  </from>
                  <to>
                    <xdr:col>11772</xdr:col>
                    <xdr:colOff>0</xdr:colOff>
                    <xdr:row>67</xdr:row>
                    <xdr:rowOff>0</xdr:rowOff>
                  </to>
                </anchor>
              </controlPr>
            </control>
          </mc:Choice>
        </mc:AlternateContent>
        <mc:AlternateContent xmlns:mc="http://schemas.openxmlformats.org/markup-compatibility/2006">
          <mc:Choice Requires="x14">
            <control shapeId="62239" r:id="rId742" name="Button 799">
              <controlPr locked="0" defaultSize="0" autoFill="0" autoLine="0" autoPict="0">
                <anchor moveWithCells="1" sizeWithCells="1">
                  <from>
                    <xdr:col>11772</xdr:col>
                    <xdr:colOff>0</xdr:colOff>
                    <xdr:row>65603</xdr:row>
                    <xdr:rowOff>0</xdr:rowOff>
                  </from>
                  <to>
                    <xdr:col>11772</xdr:col>
                    <xdr:colOff>0</xdr:colOff>
                    <xdr:row>65603</xdr:row>
                    <xdr:rowOff>0</xdr:rowOff>
                  </to>
                </anchor>
              </controlPr>
            </control>
          </mc:Choice>
        </mc:AlternateContent>
        <mc:AlternateContent xmlns:mc="http://schemas.openxmlformats.org/markup-compatibility/2006">
          <mc:Choice Requires="x14">
            <control shapeId="62240" r:id="rId743" name="Button 800">
              <controlPr locked="0" defaultSize="0" autoFill="0" autoLine="0" autoPict="0">
                <anchor moveWithCells="1" sizeWithCells="1">
                  <from>
                    <xdr:col>11772</xdr:col>
                    <xdr:colOff>0</xdr:colOff>
                    <xdr:row>131139</xdr:row>
                    <xdr:rowOff>0</xdr:rowOff>
                  </from>
                  <to>
                    <xdr:col>11772</xdr:col>
                    <xdr:colOff>0</xdr:colOff>
                    <xdr:row>131139</xdr:row>
                    <xdr:rowOff>0</xdr:rowOff>
                  </to>
                </anchor>
              </controlPr>
            </control>
          </mc:Choice>
        </mc:AlternateContent>
        <mc:AlternateContent xmlns:mc="http://schemas.openxmlformats.org/markup-compatibility/2006">
          <mc:Choice Requires="x14">
            <control shapeId="62241" r:id="rId744" name="Button 801">
              <controlPr locked="0" defaultSize="0" autoFill="0" autoLine="0" autoPict="0">
                <anchor moveWithCells="1" sizeWithCells="1">
                  <from>
                    <xdr:col>11772</xdr:col>
                    <xdr:colOff>0</xdr:colOff>
                    <xdr:row>196675</xdr:row>
                    <xdr:rowOff>0</xdr:rowOff>
                  </from>
                  <to>
                    <xdr:col>11772</xdr:col>
                    <xdr:colOff>0</xdr:colOff>
                    <xdr:row>196675</xdr:row>
                    <xdr:rowOff>0</xdr:rowOff>
                  </to>
                </anchor>
              </controlPr>
            </control>
          </mc:Choice>
        </mc:AlternateContent>
        <mc:AlternateContent xmlns:mc="http://schemas.openxmlformats.org/markup-compatibility/2006">
          <mc:Choice Requires="x14">
            <control shapeId="62242" r:id="rId745" name="Button 802">
              <controlPr locked="0" defaultSize="0" autoFill="0" autoLine="0" autoPict="0">
                <anchor moveWithCells="1" sizeWithCells="1">
                  <from>
                    <xdr:col>11772</xdr:col>
                    <xdr:colOff>0</xdr:colOff>
                    <xdr:row>262211</xdr:row>
                    <xdr:rowOff>0</xdr:rowOff>
                  </from>
                  <to>
                    <xdr:col>11772</xdr:col>
                    <xdr:colOff>0</xdr:colOff>
                    <xdr:row>262211</xdr:row>
                    <xdr:rowOff>0</xdr:rowOff>
                  </to>
                </anchor>
              </controlPr>
            </control>
          </mc:Choice>
        </mc:AlternateContent>
        <mc:AlternateContent xmlns:mc="http://schemas.openxmlformats.org/markup-compatibility/2006">
          <mc:Choice Requires="x14">
            <control shapeId="62243" r:id="rId746" name="Button 803">
              <controlPr locked="0" defaultSize="0" autoFill="0" autoLine="0" autoPict="0">
                <anchor moveWithCells="1" sizeWithCells="1">
                  <from>
                    <xdr:col>11772</xdr:col>
                    <xdr:colOff>0</xdr:colOff>
                    <xdr:row>327747</xdr:row>
                    <xdr:rowOff>0</xdr:rowOff>
                  </from>
                  <to>
                    <xdr:col>11772</xdr:col>
                    <xdr:colOff>0</xdr:colOff>
                    <xdr:row>327747</xdr:row>
                    <xdr:rowOff>0</xdr:rowOff>
                  </to>
                </anchor>
              </controlPr>
            </control>
          </mc:Choice>
        </mc:AlternateContent>
        <mc:AlternateContent xmlns:mc="http://schemas.openxmlformats.org/markup-compatibility/2006">
          <mc:Choice Requires="x14">
            <control shapeId="62244" r:id="rId747" name="Button 804">
              <controlPr locked="0" defaultSize="0" autoFill="0" autoLine="0" autoPict="0">
                <anchor moveWithCells="1" sizeWithCells="1">
                  <from>
                    <xdr:col>11772</xdr:col>
                    <xdr:colOff>0</xdr:colOff>
                    <xdr:row>393283</xdr:row>
                    <xdr:rowOff>0</xdr:rowOff>
                  </from>
                  <to>
                    <xdr:col>11772</xdr:col>
                    <xdr:colOff>0</xdr:colOff>
                    <xdr:row>393283</xdr:row>
                    <xdr:rowOff>0</xdr:rowOff>
                  </to>
                </anchor>
              </controlPr>
            </control>
          </mc:Choice>
        </mc:AlternateContent>
        <mc:AlternateContent xmlns:mc="http://schemas.openxmlformats.org/markup-compatibility/2006">
          <mc:Choice Requires="x14">
            <control shapeId="62245" r:id="rId748" name="Button 805">
              <controlPr locked="0" defaultSize="0" autoFill="0" autoLine="0" autoPict="0">
                <anchor moveWithCells="1" sizeWithCells="1">
                  <from>
                    <xdr:col>11772</xdr:col>
                    <xdr:colOff>0</xdr:colOff>
                    <xdr:row>458819</xdr:row>
                    <xdr:rowOff>0</xdr:rowOff>
                  </from>
                  <to>
                    <xdr:col>11772</xdr:col>
                    <xdr:colOff>0</xdr:colOff>
                    <xdr:row>458819</xdr:row>
                    <xdr:rowOff>0</xdr:rowOff>
                  </to>
                </anchor>
              </controlPr>
            </control>
          </mc:Choice>
        </mc:AlternateContent>
        <mc:AlternateContent xmlns:mc="http://schemas.openxmlformats.org/markup-compatibility/2006">
          <mc:Choice Requires="x14">
            <control shapeId="62246" r:id="rId749" name="Button 806">
              <controlPr locked="0" defaultSize="0" autoFill="0" autoLine="0" autoPict="0">
                <anchor moveWithCells="1" sizeWithCells="1">
                  <from>
                    <xdr:col>11772</xdr:col>
                    <xdr:colOff>0</xdr:colOff>
                    <xdr:row>524355</xdr:row>
                    <xdr:rowOff>0</xdr:rowOff>
                  </from>
                  <to>
                    <xdr:col>11772</xdr:col>
                    <xdr:colOff>0</xdr:colOff>
                    <xdr:row>524355</xdr:row>
                    <xdr:rowOff>0</xdr:rowOff>
                  </to>
                </anchor>
              </controlPr>
            </control>
          </mc:Choice>
        </mc:AlternateContent>
        <mc:AlternateContent xmlns:mc="http://schemas.openxmlformats.org/markup-compatibility/2006">
          <mc:Choice Requires="x14">
            <control shapeId="62247" r:id="rId750" name="Button 807">
              <controlPr locked="0" defaultSize="0" autoFill="0" autoLine="0" autoPict="0">
                <anchor moveWithCells="1" sizeWithCells="1">
                  <from>
                    <xdr:col>11772</xdr:col>
                    <xdr:colOff>0</xdr:colOff>
                    <xdr:row>589891</xdr:row>
                    <xdr:rowOff>0</xdr:rowOff>
                  </from>
                  <to>
                    <xdr:col>11772</xdr:col>
                    <xdr:colOff>0</xdr:colOff>
                    <xdr:row>589891</xdr:row>
                    <xdr:rowOff>0</xdr:rowOff>
                  </to>
                </anchor>
              </controlPr>
            </control>
          </mc:Choice>
        </mc:AlternateContent>
        <mc:AlternateContent xmlns:mc="http://schemas.openxmlformats.org/markup-compatibility/2006">
          <mc:Choice Requires="x14">
            <control shapeId="62248" r:id="rId751" name="Button 808">
              <controlPr locked="0" defaultSize="0" autoFill="0" autoLine="0" autoPict="0">
                <anchor moveWithCells="1" sizeWithCells="1">
                  <from>
                    <xdr:col>11772</xdr:col>
                    <xdr:colOff>0</xdr:colOff>
                    <xdr:row>655427</xdr:row>
                    <xdr:rowOff>0</xdr:rowOff>
                  </from>
                  <to>
                    <xdr:col>11772</xdr:col>
                    <xdr:colOff>0</xdr:colOff>
                    <xdr:row>655427</xdr:row>
                    <xdr:rowOff>0</xdr:rowOff>
                  </to>
                </anchor>
              </controlPr>
            </control>
          </mc:Choice>
        </mc:AlternateContent>
        <mc:AlternateContent xmlns:mc="http://schemas.openxmlformats.org/markup-compatibility/2006">
          <mc:Choice Requires="x14">
            <control shapeId="62249" r:id="rId752" name="Button 809">
              <controlPr locked="0" defaultSize="0" autoFill="0" autoLine="0" autoPict="0">
                <anchor moveWithCells="1" sizeWithCells="1">
                  <from>
                    <xdr:col>11772</xdr:col>
                    <xdr:colOff>0</xdr:colOff>
                    <xdr:row>720963</xdr:row>
                    <xdr:rowOff>0</xdr:rowOff>
                  </from>
                  <to>
                    <xdr:col>11772</xdr:col>
                    <xdr:colOff>0</xdr:colOff>
                    <xdr:row>720963</xdr:row>
                    <xdr:rowOff>0</xdr:rowOff>
                  </to>
                </anchor>
              </controlPr>
            </control>
          </mc:Choice>
        </mc:AlternateContent>
        <mc:AlternateContent xmlns:mc="http://schemas.openxmlformats.org/markup-compatibility/2006">
          <mc:Choice Requires="x14">
            <control shapeId="62250" r:id="rId753" name="Button 810">
              <controlPr locked="0" defaultSize="0" autoFill="0" autoLine="0" autoPict="0">
                <anchor moveWithCells="1" sizeWithCells="1">
                  <from>
                    <xdr:col>11772</xdr:col>
                    <xdr:colOff>0</xdr:colOff>
                    <xdr:row>786499</xdr:row>
                    <xdr:rowOff>0</xdr:rowOff>
                  </from>
                  <to>
                    <xdr:col>11772</xdr:col>
                    <xdr:colOff>0</xdr:colOff>
                    <xdr:row>786499</xdr:row>
                    <xdr:rowOff>0</xdr:rowOff>
                  </to>
                </anchor>
              </controlPr>
            </control>
          </mc:Choice>
        </mc:AlternateContent>
        <mc:AlternateContent xmlns:mc="http://schemas.openxmlformats.org/markup-compatibility/2006">
          <mc:Choice Requires="x14">
            <control shapeId="62251" r:id="rId754" name="Button 811">
              <controlPr locked="0" defaultSize="0" autoFill="0" autoLine="0" autoPict="0">
                <anchor moveWithCells="1" sizeWithCells="1">
                  <from>
                    <xdr:col>11772</xdr:col>
                    <xdr:colOff>0</xdr:colOff>
                    <xdr:row>852035</xdr:row>
                    <xdr:rowOff>0</xdr:rowOff>
                  </from>
                  <to>
                    <xdr:col>11772</xdr:col>
                    <xdr:colOff>0</xdr:colOff>
                    <xdr:row>852035</xdr:row>
                    <xdr:rowOff>0</xdr:rowOff>
                  </to>
                </anchor>
              </controlPr>
            </control>
          </mc:Choice>
        </mc:AlternateContent>
        <mc:AlternateContent xmlns:mc="http://schemas.openxmlformats.org/markup-compatibility/2006">
          <mc:Choice Requires="x14">
            <control shapeId="62252" r:id="rId755" name="Button 812">
              <controlPr locked="0" defaultSize="0" autoFill="0" autoLine="0" autoPict="0">
                <anchor moveWithCells="1" sizeWithCells="1">
                  <from>
                    <xdr:col>11772</xdr:col>
                    <xdr:colOff>0</xdr:colOff>
                    <xdr:row>917571</xdr:row>
                    <xdr:rowOff>0</xdr:rowOff>
                  </from>
                  <to>
                    <xdr:col>11772</xdr:col>
                    <xdr:colOff>0</xdr:colOff>
                    <xdr:row>917571</xdr:row>
                    <xdr:rowOff>0</xdr:rowOff>
                  </to>
                </anchor>
              </controlPr>
            </control>
          </mc:Choice>
        </mc:AlternateContent>
        <mc:AlternateContent xmlns:mc="http://schemas.openxmlformats.org/markup-compatibility/2006">
          <mc:Choice Requires="x14">
            <control shapeId="62253" r:id="rId756" name="Button 813">
              <controlPr locked="0" defaultSize="0" autoFill="0" autoLine="0" autoPict="0">
                <anchor moveWithCells="1" sizeWithCells="1">
                  <from>
                    <xdr:col>11772</xdr:col>
                    <xdr:colOff>0</xdr:colOff>
                    <xdr:row>983107</xdr:row>
                    <xdr:rowOff>0</xdr:rowOff>
                  </from>
                  <to>
                    <xdr:col>11772</xdr:col>
                    <xdr:colOff>0</xdr:colOff>
                    <xdr:row>983107</xdr:row>
                    <xdr:rowOff>0</xdr:rowOff>
                  </to>
                </anchor>
              </controlPr>
            </control>
          </mc:Choice>
        </mc:AlternateContent>
        <mc:AlternateContent xmlns:mc="http://schemas.openxmlformats.org/markup-compatibility/2006">
          <mc:Choice Requires="x14">
            <control shapeId="62254" r:id="rId757" name="Button 814">
              <controlPr locked="0" defaultSize="0" autoFill="0" autoLine="0" autoPict="0">
                <anchor moveWithCells="1" sizeWithCells="1">
                  <from>
                    <xdr:col>12028</xdr:col>
                    <xdr:colOff>0</xdr:colOff>
                    <xdr:row>67</xdr:row>
                    <xdr:rowOff>0</xdr:rowOff>
                  </from>
                  <to>
                    <xdr:col>12028</xdr:col>
                    <xdr:colOff>0</xdr:colOff>
                    <xdr:row>67</xdr:row>
                    <xdr:rowOff>0</xdr:rowOff>
                  </to>
                </anchor>
              </controlPr>
            </control>
          </mc:Choice>
        </mc:AlternateContent>
        <mc:AlternateContent xmlns:mc="http://schemas.openxmlformats.org/markup-compatibility/2006">
          <mc:Choice Requires="x14">
            <control shapeId="62255" r:id="rId758" name="Button 815">
              <controlPr locked="0" defaultSize="0" autoFill="0" autoLine="0" autoPict="0">
                <anchor moveWithCells="1" sizeWithCells="1">
                  <from>
                    <xdr:col>12028</xdr:col>
                    <xdr:colOff>0</xdr:colOff>
                    <xdr:row>65603</xdr:row>
                    <xdr:rowOff>0</xdr:rowOff>
                  </from>
                  <to>
                    <xdr:col>12028</xdr:col>
                    <xdr:colOff>0</xdr:colOff>
                    <xdr:row>65603</xdr:row>
                    <xdr:rowOff>0</xdr:rowOff>
                  </to>
                </anchor>
              </controlPr>
            </control>
          </mc:Choice>
        </mc:AlternateContent>
        <mc:AlternateContent xmlns:mc="http://schemas.openxmlformats.org/markup-compatibility/2006">
          <mc:Choice Requires="x14">
            <control shapeId="62256" r:id="rId759" name="Button 816">
              <controlPr locked="0" defaultSize="0" autoFill="0" autoLine="0" autoPict="0">
                <anchor moveWithCells="1" sizeWithCells="1">
                  <from>
                    <xdr:col>12028</xdr:col>
                    <xdr:colOff>0</xdr:colOff>
                    <xdr:row>131139</xdr:row>
                    <xdr:rowOff>0</xdr:rowOff>
                  </from>
                  <to>
                    <xdr:col>12028</xdr:col>
                    <xdr:colOff>0</xdr:colOff>
                    <xdr:row>131139</xdr:row>
                    <xdr:rowOff>0</xdr:rowOff>
                  </to>
                </anchor>
              </controlPr>
            </control>
          </mc:Choice>
        </mc:AlternateContent>
        <mc:AlternateContent xmlns:mc="http://schemas.openxmlformats.org/markup-compatibility/2006">
          <mc:Choice Requires="x14">
            <control shapeId="62257" r:id="rId760" name="Button 817">
              <controlPr locked="0" defaultSize="0" autoFill="0" autoLine="0" autoPict="0">
                <anchor moveWithCells="1" sizeWithCells="1">
                  <from>
                    <xdr:col>12028</xdr:col>
                    <xdr:colOff>0</xdr:colOff>
                    <xdr:row>196675</xdr:row>
                    <xdr:rowOff>0</xdr:rowOff>
                  </from>
                  <to>
                    <xdr:col>12028</xdr:col>
                    <xdr:colOff>0</xdr:colOff>
                    <xdr:row>196675</xdr:row>
                    <xdr:rowOff>0</xdr:rowOff>
                  </to>
                </anchor>
              </controlPr>
            </control>
          </mc:Choice>
        </mc:AlternateContent>
        <mc:AlternateContent xmlns:mc="http://schemas.openxmlformats.org/markup-compatibility/2006">
          <mc:Choice Requires="x14">
            <control shapeId="62258" r:id="rId761" name="Button 818">
              <controlPr locked="0" defaultSize="0" autoFill="0" autoLine="0" autoPict="0">
                <anchor moveWithCells="1" sizeWithCells="1">
                  <from>
                    <xdr:col>12028</xdr:col>
                    <xdr:colOff>0</xdr:colOff>
                    <xdr:row>262211</xdr:row>
                    <xdr:rowOff>0</xdr:rowOff>
                  </from>
                  <to>
                    <xdr:col>12028</xdr:col>
                    <xdr:colOff>0</xdr:colOff>
                    <xdr:row>262211</xdr:row>
                    <xdr:rowOff>0</xdr:rowOff>
                  </to>
                </anchor>
              </controlPr>
            </control>
          </mc:Choice>
        </mc:AlternateContent>
        <mc:AlternateContent xmlns:mc="http://schemas.openxmlformats.org/markup-compatibility/2006">
          <mc:Choice Requires="x14">
            <control shapeId="62259" r:id="rId762" name="Button 819">
              <controlPr locked="0" defaultSize="0" autoFill="0" autoLine="0" autoPict="0">
                <anchor moveWithCells="1" sizeWithCells="1">
                  <from>
                    <xdr:col>12028</xdr:col>
                    <xdr:colOff>0</xdr:colOff>
                    <xdr:row>327747</xdr:row>
                    <xdr:rowOff>0</xdr:rowOff>
                  </from>
                  <to>
                    <xdr:col>12028</xdr:col>
                    <xdr:colOff>0</xdr:colOff>
                    <xdr:row>327747</xdr:row>
                    <xdr:rowOff>0</xdr:rowOff>
                  </to>
                </anchor>
              </controlPr>
            </control>
          </mc:Choice>
        </mc:AlternateContent>
        <mc:AlternateContent xmlns:mc="http://schemas.openxmlformats.org/markup-compatibility/2006">
          <mc:Choice Requires="x14">
            <control shapeId="62260" r:id="rId763" name="Button 820">
              <controlPr locked="0" defaultSize="0" autoFill="0" autoLine="0" autoPict="0">
                <anchor moveWithCells="1" sizeWithCells="1">
                  <from>
                    <xdr:col>12028</xdr:col>
                    <xdr:colOff>0</xdr:colOff>
                    <xdr:row>393283</xdr:row>
                    <xdr:rowOff>0</xdr:rowOff>
                  </from>
                  <to>
                    <xdr:col>12028</xdr:col>
                    <xdr:colOff>0</xdr:colOff>
                    <xdr:row>393283</xdr:row>
                    <xdr:rowOff>0</xdr:rowOff>
                  </to>
                </anchor>
              </controlPr>
            </control>
          </mc:Choice>
        </mc:AlternateContent>
        <mc:AlternateContent xmlns:mc="http://schemas.openxmlformats.org/markup-compatibility/2006">
          <mc:Choice Requires="x14">
            <control shapeId="62261" r:id="rId764" name="Button 821">
              <controlPr locked="0" defaultSize="0" autoFill="0" autoLine="0" autoPict="0">
                <anchor moveWithCells="1" sizeWithCells="1">
                  <from>
                    <xdr:col>12028</xdr:col>
                    <xdr:colOff>0</xdr:colOff>
                    <xdr:row>458819</xdr:row>
                    <xdr:rowOff>0</xdr:rowOff>
                  </from>
                  <to>
                    <xdr:col>12028</xdr:col>
                    <xdr:colOff>0</xdr:colOff>
                    <xdr:row>458819</xdr:row>
                    <xdr:rowOff>0</xdr:rowOff>
                  </to>
                </anchor>
              </controlPr>
            </control>
          </mc:Choice>
        </mc:AlternateContent>
        <mc:AlternateContent xmlns:mc="http://schemas.openxmlformats.org/markup-compatibility/2006">
          <mc:Choice Requires="x14">
            <control shapeId="62262" r:id="rId765" name="Button 822">
              <controlPr locked="0" defaultSize="0" autoFill="0" autoLine="0" autoPict="0">
                <anchor moveWithCells="1" sizeWithCells="1">
                  <from>
                    <xdr:col>12028</xdr:col>
                    <xdr:colOff>0</xdr:colOff>
                    <xdr:row>524355</xdr:row>
                    <xdr:rowOff>0</xdr:rowOff>
                  </from>
                  <to>
                    <xdr:col>12028</xdr:col>
                    <xdr:colOff>0</xdr:colOff>
                    <xdr:row>524355</xdr:row>
                    <xdr:rowOff>0</xdr:rowOff>
                  </to>
                </anchor>
              </controlPr>
            </control>
          </mc:Choice>
        </mc:AlternateContent>
        <mc:AlternateContent xmlns:mc="http://schemas.openxmlformats.org/markup-compatibility/2006">
          <mc:Choice Requires="x14">
            <control shapeId="62263" r:id="rId766" name="Button 823">
              <controlPr locked="0" defaultSize="0" autoFill="0" autoLine="0" autoPict="0">
                <anchor moveWithCells="1" sizeWithCells="1">
                  <from>
                    <xdr:col>12028</xdr:col>
                    <xdr:colOff>0</xdr:colOff>
                    <xdr:row>589891</xdr:row>
                    <xdr:rowOff>0</xdr:rowOff>
                  </from>
                  <to>
                    <xdr:col>12028</xdr:col>
                    <xdr:colOff>0</xdr:colOff>
                    <xdr:row>589891</xdr:row>
                    <xdr:rowOff>0</xdr:rowOff>
                  </to>
                </anchor>
              </controlPr>
            </control>
          </mc:Choice>
        </mc:AlternateContent>
        <mc:AlternateContent xmlns:mc="http://schemas.openxmlformats.org/markup-compatibility/2006">
          <mc:Choice Requires="x14">
            <control shapeId="62264" r:id="rId767" name="Button 824">
              <controlPr locked="0" defaultSize="0" autoFill="0" autoLine="0" autoPict="0">
                <anchor moveWithCells="1" sizeWithCells="1">
                  <from>
                    <xdr:col>12028</xdr:col>
                    <xdr:colOff>0</xdr:colOff>
                    <xdr:row>655427</xdr:row>
                    <xdr:rowOff>0</xdr:rowOff>
                  </from>
                  <to>
                    <xdr:col>12028</xdr:col>
                    <xdr:colOff>0</xdr:colOff>
                    <xdr:row>655427</xdr:row>
                    <xdr:rowOff>0</xdr:rowOff>
                  </to>
                </anchor>
              </controlPr>
            </control>
          </mc:Choice>
        </mc:AlternateContent>
        <mc:AlternateContent xmlns:mc="http://schemas.openxmlformats.org/markup-compatibility/2006">
          <mc:Choice Requires="x14">
            <control shapeId="62265" r:id="rId768" name="Button 825">
              <controlPr locked="0" defaultSize="0" autoFill="0" autoLine="0" autoPict="0">
                <anchor moveWithCells="1" sizeWithCells="1">
                  <from>
                    <xdr:col>12028</xdr:col>
                    <xdr:colOff>0</xdr:colOff>
                    <xdr:row>720963</xdr:row>
                    <xdr:rowOff>0</xdr:rowOff>
                  </from>
                  <to>
                    <xdr:col>12028</xdr:col>
                    <xdr:colOff>0</xdr:colOff>
                    <xdr:row>720963</xdr:row>
                    <xdr:rowOff>0</xdr:rowOff>
                  </to>
                </anchor>
              </controlPr>
            </control>
          </mc:Choice>
        </mc:AlternateContent>
        <mc:AlternateContent xmlns:mc="http://schemas.openxmlformats.org/markup-compatibility/2006">
          <mc:Choice Requires="x14">
            <control shapeId="62266" r:id="rId769" name="Button 826">
              <controlPr locked="0" defaultSize="0" autoFill="0" autoLine="0" autoPict="0">
                <anchor moveWithCells="1" sizeWithCells="1">
                  <from>
                    <xdr:col>12028</xdr:col>
                    <xdr:colOff>0</xdr:colOff>
                    <xdr:row>786499</xdr:row>
                    <xdr:rowOff>0</xdr:rowOff>
                  </from>
                  <to>
                    <xdr:col>12028</xdr:col>
                    <xdr:colOff>0</xdr:colOff>
                    <xdr:row>786499</xdr:row>
                    <xdr:rowOff>0</xdr:rowOff>
                  </to>
                </anchor>
              </controlPr>
            </control>
          </mc:Choice>
        </mc:AlternateContent>
        <mc:AlternateContent xmlns:mc="http://schemas.openxmlformats.org/markup-compatibility/2006">
          <mc:Choice Requires="x14">
            <control shapeId="62267" r:id="rId770" name="Button 827">
              <controlPr locked="0" defaultSize="0" autoFill="0" autoLine="0" autoPict="0">
                <anchor moveWithCells="1" sizeWithCells="1">
                  <from>
                    <xdr:col>12028</xdr:col>
                    <xdr:colOff>0</xdr:colOff>
                    <xdr:row>852035</xdr:row>
                    <xdr:rowOff>0</xdr:rowOff>
                  </from>
                  <to>
                    <xdr:col>12028</xdr:col>
                    <xdr:colOff>0</xdr:colOff>
                    <xdr:row>852035</xdr:row>
                    <xdr:rowOff>0</xdr:rowOff>
                  </to>
                </anchor>
              </controlPr>
            </control>
          </mc:Choice>
        </mc:AlternateContent>
        <mc:AlternateContent xmlns:mc="http://schemas.openxmlformats.org/markup-compatibility/2006">
          <mc:Choice Requires="x14">
            <control shapeId="62268" r:id="rId771" name="Button 828">
              <controlPr locked="0" defaultSize="0" autoFill="0" autoLine="0" autoPict="0">
                <anchor moveWithCells="1" sizeWithCells="1">
                  <from>
                    <xdr:col>12028</xdr:col>
                    <xdr:colOff>0</xdr:colOff>
                    <xdr:row>917571</xdr:row>
                    <xdr:rowOff>0</xdr:rowOff>
                  </from>
                  <to>
                    <xdr:col>12028</xdr:col>
                    <xdr:colOff>0</xdr:colOff>
                    <xdr:row>917571</xdr:row>
                    <xdr:rowOff>0</xdr:rowOff>
                  </to>
                </anchor>
              </controlPr>
            </control>
          </mc:Choice>
        </mc:AlternateContent>
        <mc:AlternateContent xmlns:mc="http://schemas.openxmlformats.org/markup-compatibility/2006">
          <mc:Choice Requires="x14">
            <control shapeId="62269" r:id="rId772" name="Button 829">
              <controlPr locked="0" defaultSize="0" autoFill="0" autoLine="0" autoPict="0">
                <anchor moveWithCells="1" sizeWithCells="1">
                  <from>
                    <xdr:col>12028</xdr:col>
                    <xdr:colOff>0</xdr:colOff>
                    <xdr:row>983107</xdr:row>
                    <xdr:rowOff>0</xdr:rowOff>
                  </from>
                  <to>
                    <xdr:col>12028</xdr:col>
                    <xdr:colOff>0</xdr:colOff>
                    <xdr:row>983107</xdr:row>
                    <xdr:rowOff>0</xdr:rowOff>
                  </to>
                </anchor>
              </controlPr>
            </control>
          </mc:Choice>
        </mc:AlternateContent>
        <mc:AlternateContent xmlns:mc="http://schemas.openxmlformats.org/markup-compatibility/2006">
          <mc:Choice Requires="x14">
            <control shapeId="62270" r:id="rId773" name="Button 830">
              <controlPr locked="0" defaultSize="0" autoFill="0" autoLine="0" autoPict="0">
                <anchor moveWithCells="1" sizeWithCells="1">
                  <from>
                    <xdr:col>12284</xdr:col>
                    <xdr:colOff>0</xdr:colOff>
                    <xdr:row>67</xdr:row>
                    <xdr:rowOff>0</xdr:rowOff>
                  </from>
                  <to>
                    <xdr:col>12284</xdr:col>
                    <xdr:colOff>0</xdr:colOff>
                    <xdr:row>67</xdr:row>
                    <xdr:rowOff>0</xdr:rowOff>
                  </to>
                </anchor>
              </controlPr>
            </control>
          </mc:Choice>
        </mc:AlternateContent>
        <mc:AlternateContent xmlns:mc="http://schemas.openxmlformats.org/markup-compatibility/2006">
          <mc:Choice Requires="x14">
            <control shapeId="62271" r:id="rId774" name="Button 831">
              <controlPr locked="0" defaultSize="0" autoFill="0" autoLine="0" autoPict="0">
                <anchor moveWithCells="1" sizeWithCells="1">
                  <from>
                    <xdr:col>12284</xdr:col>
                    <xdr:colOff>0</xdr:colOff>
                    <xdr:row>65603</xdr:row>
                    <xdr:rowOff>0</xdr:rowOff>
                  </from>
                  <to>
                    <xdr:col>12284</xdr:col>
                    <xdr:colOff>0</xdr:colOff>
                    <xdr:row>65603</xdr:row>
                    <xdr:rowOff>0</xdr:rowOff>
                  </to>
                </anchor>
              </controlPr>
            </control>
          </mc:Choice>
        </mc:AlternateContent>
        <mc:AlternateContent xmlns:mc="http://schemas.openxmlformats.org/markup-compatibility/2006">
          <mc:Choice Requires="x14">
            <control shapeId="62272" r:id="rId775" name="Button 832">
              <controlPr locked="0" defaultSize="0" autoFill="0" autoLine="0" autoPict="0">
                <anchor moveWithCells="1" sizeWithCells="1">
                  <from>
                    <xdr:col>12284</xdr:col>
                    <xdr:colOff>0</xdr:colOff>
                    <xdr:row>131139</xdr:row>
                    <xdr:rowOff>0</xdr:rowOff>
                  </from>
                  <to>
                    <xdr:col>12284</xdr:col>
                    <xdr:colOff>0</xdr:colOff>
                    <xdr:row>131139</xdr:row>
                    <xdr:rowOff>0</xdr:rowOff>
                  </to>
                </anchor>
              </controlPr>
            </control>
          </mc:Choice>
        </mc:AlternateContent>
        <mc:AlternateContent xmlns:mc="http://schemas.openxmlformats.org/markup-compatibility/2006">
          <mc:Choice Requires="x14">
            <control shapeId="62273" r:id="rId776" name="Button 833">
              <controlPr locked="0" defaultSize="0" autoFill="0" autoLine="0" autoPict="0">
                <anchor moveWithCells="1" sizeWithCells="1">
                  <from>
                    <xdr:col>12284</xdr:col>
                    <xdr:colOff>0</xdr:colOff>
                    <xdr:row>196675</xdr:row>
                    <xdr:rowOff>0</xdr:rowOff>
                  </from>
                  <to>
                    <xdr:col>12284</xdr:col>
                    <xdr:colOff>0</xdr:colOff>
                    <xdr:row>196675</xdr:row>
                    <xdr:rowOff>0</xdr:rowOff>
                  </to>
                </anchor>
              </controlPr>
            </control>
          </mc:Choice>
        </mc:AlternateContent>
        <mc:AlternateContent xmlns:mc="http://schemas.openxmlformats.org/markup-compatibility/2006">
          <mc:Choice Requires="x14">
            <control shapeId="62274" r:id="rId777" name="Button 834">
              <controlPr locked="0" defaultSize="0" autoFill="0" autoLine="0" autoPict="0">
                <anchor moveWithCells="1" sizeWithCells="1">
                  <from>
                    <xdr:col>12284</xdr:col>
                    <xdr:colOff>0</xdr:colOff>
                    <xdr:row>262211</xdr:row>
                    <xdr:rowOff>0</xdr:rowOff>
                  </from>
                  <to>
                    <xdr:col>12284</xdr:col>
                    <xdr:colOff>0</xdr:colOff>
                    <xdr:row>262211</xdr:row>
                    <xdr:rowOff>0</xdr:rowOff>
                  </to>
                </anchor>
              </controlPr>
            </control>
          </mc:Choice>
        </mc:AlternateContent>
        <mc:AlternateContent xmlns:mc="http://schemas.openxmlformats.org/markup-compatibility/2006">
          <mc:Choice Requires="x14">
            <control shapeId="62275" r:id="rId778" name="Button 835">
              <controlPr locked="0" defaultSize="0" autoFill="0" autoLine="0" autoPict="0">
                <anchor moveWithCells="1" sizeWithCells="1">
                  <from>
                    <xdr:col>12284</xdr:col>
                    <xdr:colOff>0</xdr:colOff>
                    <xdr:row>327747</xdr:row>
                    <xdr:rowOff>0</xdr:rowOff>
                  </from>
                  <to>
                    <xdr:col>12284</xdr:col>
                    <xdr:colOff>0</xdr:colOff>
                    <xdr:row>327747</xdr:row>
                    <xdr:rowOff>0</xdr:rowOff>
                  </to>
                </anchor>
              </controlPr>
            </control>
          </mc:Choice>
        </mc:AlternateContent>
        <mc:AlternateContent xmlns:mc="http://schemas.openxmlformats.org/markup-compatibility/2006">
          <mc:Choice Requires="x14">
            <control shapeId="62276" r:id="rId779" name="Button 836">
              <controlPr locked="0" defaultSize="0" autoFill="0" autoLine="0" autoPict="0">
                <anchor moveWithCells="1" sizeWithCells="1">
                  <from>
                    <xdr:col>12284</xdr:col>
                    <xdr:colOff>0</xdr:colOff>
                    <xdr:row>393283</xdr:row>
                    <xdr:rowOff>0</xdr:rowOff>
                  </from>
                  <to>
                    <xdr:col>12284</xdr:col>
                    <xdr:colOff>0</xdr:colOff>
                    <xdr:row>393283</xdr:row>
                    <xdr:rowOff>0</xdr:rowOff>
                  </to>
                </anchor>
              </controlPr>
            </control>
          </mc:Choice>
        </mc:AlternateContent>
        <mc:AlternateContent xmlns:mc="http://schemas.openxmlformats.org/markup-compatibility/2006">
          <mc:Choice Requires="x14">
            <control shapeId="62277" r:id="rId780" name="Button 837">
              <controlPr locked="0" defaultSize="0" autoFill="0" autoLine="0" autoPict="0">
                <anchor moveWithCells="1" sizeWithCells="1">
                  <from>
                    <xdr:col>12284</xdr:col>
                    <xdr:colOff>0</xdr:colOff>
                    <xdr:row>458819</xdr:row>
                    <xdr:rowOff>0</xdr:rowOff>
                  </from>
                  <to>
                    <xdr:col>12284</xdr:col>
                    <xdr:colOff>0</xdr:colOff>
                    <xdr:row>458819</xdr:row>
                    <xdr:rowOff>0</xdr:rowOff>
                  </to>
                </anchor>
              </controlPr>
            </control>
          </mc:Choice>
        </mc:AlternateContent>
        <mc:AlternateContent xmlns:mc="http://schemas.openxmlformats.org/markup-compatibility/2006">
          <mc:Choice Requires="x14">
            <control shapeId="62278" r:id="rId781" name="Button 838">
              <controlPr locked="0" defaultSize="0" autoFill="0" autoLine="0" autoPict="0">
                <anchor moveWithCells="1" sizeWithCells="1">
                  <from>
                    <xdr:col>12284</xdr:col>
                    <xdr:colOff>0</xdr:colOff>
                    <xdr:row>524355</xdr:row>
                    <xdr:rowOff>0</xdr:rowOff>
                  </from>
                  <to>
                    <xdr:col>12284</xdr:col>
                    <xdr:colOff>0</xdr:colOff>
                    <xdr:row>524355</xdr:row>
                    <xdr:rowOff>0</xdr:rowOff>
                  </to>
                </anchor>
              </controlPr>
            </control>
          </mc:Choice>
        </mc:AlternateContent>
        <mc:AlternateContent xmlns:mc="http://schemas.openxmlformats.org/markup-compatibility/2006">
          <mc:Choice Requires="x14">
            <control shapeId="62279" r:id="rId782" name="Button 839">
              <controlPr locked="0" defaultSize="0" autoFill="0" autoLine="0" autoPict="0">
                <anchor moveWithCells="1" sizeWithCells="1">
                  <from>
                    <xdr:col>12284</xdr:col>
                    <xdr:colOff>0</xdr:colOff>
                    <xdr:row>589891</xdr:row>
                    <xdr:rowOff>0</xdr:rowOff>
                  </from>
                  <to>
                    <xdr:col>12284</xdr:col>
                    <xdr:colOff>0</xdr:colOff>
                    <xdr:row>589891</xdr:row>
                    <xdr:rowOff>0</xdr:rowOff>
                  </to>
                </anchor>
              </controlPr>
            </control>
          </mc:Choice>
        </mc:AlternateContent>
        <mc:AlternateContent xmlns:mc="http://schemas.openxmlformats.org/markup-compatibility/2006">
          <mc:Choice Requires="x14">
            <control shapeId="62280" r:id="rId783" name="Button 840">
              <controlPr locked="0" defaultSize="0" autoFill="0" autoLine="0" autoPict="0">
                <anchor moveWithCells="1" sizeWithCells="1">
                  <from>
                    <xdr:col>12284</xdr:col>
                    <xdr:colOff>0</xdr:colOff>
                    <xdr:row>655427</xdr:row>
                    <xdr:rowOff>0</xdr:rowOff>
                  </from>
                  <to>
                    <xdr:col>12284</xdr:col>
                    <xdr:colOff>0</xdr:colOff>
                    <xdr:row>655427</xdr:row>
                    <xdr:rowOff>0</xdr:rowOff>
                  </to>
                </anchor>
              </controlPr>
            </control>
          </mc:Choice>
        </mc:AlternateContent>
        <mc:AlternateContent xmlns:mc="http://schemas.openxmlformats.org/markup-compatibility/2006">
          <mc:Choice Requires="x14">
            <control shapeId="62281" r:id="rId784" name="Button 841">
              <controlPr locked="0" defaultSize="0" autoFill="0" autoLine="0" autoPict="0">
                <anchor moveWithCells="1" sizeWithCells="1">
                  <from>
                    <xdr:col>12284</xdr:col>
                    <xdr:colOff>0</xdr:colOff>
                    <xdr:row>720963</xdr:row>
                    <xdr:rowOff>0</xdr:rowOff>
                  </from>
                  <to>
                    <xdr:col>12284</xdr:col>
                    <xdr:colOff>0</xdr:colOff>
                    <xdr:row>720963</xdr:row>
                    <xdr:rowOff>0</xdr:rowOff>
                  </to>
                </anchor>
              </controlPr>
            </control>
          </mc:Choice>
        </mc:AlternateContent>
        <mc:AlternateContent xmlns:mc="http://schemas.openxmlformats.org/markup-compatibility/2006">
          <mc:Choice Requires="x14">
            <control shapeId="62282" r:id="rId785" name="Button 842">
              <controlPr locked="0" defaultSize="0" autoFill="0" autoLine="0" autoPict="0">
                <anchor moveWithCells="1" sizeWithCells="1">
                  <from>
                    <xdr:col>12284</xdr:col>
                    <xdr:colOff>0</xdr:colOff>
                    <xdr:row>786499</xdr:row>
                    <xdr:rowOff>0</xdr:rowOff>
                  </from>
                  <to>
                    <xdr:col>12284</xdr:col>
                    <xdr:colOff>0</xdr:colOff>
                    <xdr:row>786499</xdr:row>
                    <xdr:rowOff>0</xdr:rowOff>
                  </to>
                </anchor>
              </controlPr>
            </control>
          </mc:Choice>
        </mc:AlternateContent>
        <mc:AlternateContent xmlns:mc="http://schemas.openxmlformats.org/markup-compatibility/2006">
          <mc:Choice Requires="x14">
            <control shapeId="62283" r:id="rId786" name="Button 843">
              <controlPr locked="0" defaultSize="0" autoFill="0" autoLine="0" autoPict="0">
                <anchor moveWithCells="1" sizeWithCells="1">
                  <from>
                    <xdr:col>12284</xdr:col>
                    <xdr:colOff>0</xdr:colOff>
                    <xdr:row>852035</xdr:row>
                    <xdr:rowOff>0</xdr:rowOff>
                  </from>
                  <to>
                    <xdr:col>12284</xdr:col>
                    <xdr:colOff>0</xdr:colOff>
                    <xdr:row>852035</xdr:row>
                    <xdr:rowOff>0</xdr:rowOff>
                  </to>
                </anchor>
              </controlPr>
            </control>
          </mc:Choice>
        </mc:AlternateContent>
        <mc:AlternateContent xmlns:mc="http://schemas.openxmlformats.org/markup-compatibility/2006">
          <mc:Choice Requires="x14">
            <control shapeId="62284" r:id="rId787" name="Button 844">
              <controlPr locked="0" defaultSize="0" autoFill="0" autoLine="0" autoPict="0">
                <anchor moveWithCells="1" sizeWithCells="1">
                  <from>
                    <xdr:col>12284</xdr:col>
                    <xdr:colOff>0</xdr:colOff>
                    <xdr:row>917571</xdr:row>
                    <xdr:rowOff>0</xdr:rowOff>
                  </from>
                  <to>
                    <xdr:col>12284</xdr:col>
                    <xdr:colOff>0</xdr:colOff>
                    <xdr:row>917571</xdr:row>
                    <xdr:rowOff>0</xdr:rowOff>
                  </to>
                </anchor>
              </controlPr>
            </control>
          </mc:Choice>
        </mc:AlternateContent>
        <mc:AlternateContent xmlns:mc="http://schemas.openxmlformats.org/markup-compatibility/2006">
          <mc:Choice Requires="x14">
            <control shapeId="62285" r:id="rId788" name="Button 845">
              <controlPr locked="0" defaultSize="0" autoFill="0" autoLine="0" autoPict="0">
                <anchor moveWithCells="1" sizeWithCells="1">
                  <from>
                    <xdr:col>12284</xdr:col>
                    <xdr:colOff>0</xdr:colOff>
                    <xdr:row>983107</xdr:row>
                    <xdr:rowOff>0</xdr:rowOff>
                  </from>
                  <to>
                    <xdr:col>12284</xdr:col>
                    <xdr:colOff>0</xdr:colOff>
                    <xdr:row>983107</xdr:row>
                    <xdr:rowOff>0</xdr:rowOff>
                  </to>
                </anchor>
              </controlPr>
            </control>
          </mc:Choice>
        </mc:AlternateContent>
        <mc:AlternateContent xmlns:mc="http://schemas.openxmlformats.org/markup-compatibility/2006">
          <mc:Choice Requires="x14">
            <control shapeId="62286" r:id="rId789" name="Button 846">
              <controlPr locked="0" defaultSize="0" autoFill="0" autoLine="0" autoPict="0">
                <anchor moveWithCells="1" sizeWithCells="1">
                  <from>
                    <xdr:col>12540</xdr:col>
                    <xdr:colOff>0</xdr:colOff>
                    <xdr:row>67</xdr:row>
                    <xdr:rowOff>0</xdr:rowOff>
                  </from>
                  <to>
                    <xdr:col>12540</xdr:col>
                    <xdr:colOff>0</xdr:colOff>
                    <xdr:row>67</xdr:row>
                    <xdr:rowOff>0</xdr:rowOff>
                  </to>
                </anchor>
              </controlPr>
            </control>
          </mc:Choice>
        </mc:AlternateContent>
        <mc:AlternateContent xmlns:mc="http://schemas.openxmlformats.org/markup-compatibility/2006">
          <mc:Choice Requires="x14">
            <control shapeId="62287" r:id="rId790" name="Button 847">
              <controlPr locked="0" defaultSize="0" autoFill="0" autoLine="0" autoPict="0">
                <anchor moveWithCells="1" sizeWithCells="1">
                  <from>
                    <xdr:col>12540</xdr:col>
                    <xdr:colOff>0</xdr:colOff>
                    <xdr:row>65603</xdr:row>
                    <xdr:rowOff>0</xdr:rowOff>
                  </from>
                  <to>
                    <xdr:col>12540</xdr:col>
                    <xdr:colOff>0</xdr:colOff>
                    <xdr:row>65603</xdr:row>
                    <xdr:rowOff>0</xdr:rowOff>
                  </to>
                </anchor>
              </controlPr>
            </control>
          </mc:Choice>
        </mc:AlternateContent>
        <mc:AlternateContent xmlns:mc="http://schemas.openxmlformats.org/markup-compatibility/2006">
          <mc:Choice Requires="x14">
            <control shapeId="62288" r:id="rId791" name="Button 848">
              <controlPr locked="0" defaultSize="0" autoFill="0" autoLine="0" autoPict="0">
                <anchor moveWithCells="1" sizeWithCells="1">
                  <from>
                    <xdr:col>12540</xdr:col>
                    <xdr:colOff>0</xdr:colOff>
                    <xdr:row>131139</xdr:row>
                    <xdr:rowOff>0</xdr:rowOff>
                  </from>
                  <to>
                    <xdr:col>12540</xdr:col>
                    <xdr:colOff>0</xdr:colOff>
                    <xdr:row>131139</xdr:row>
                    <xdr:rowOff>0</xdr:rowOff>
                  </to>
                </anchor>
              </controlPr>
            </control>
          </mc:Choice>
        </mc:AlternateContent>
        <mc:AlternateContent xmlns:mc="http://schemas.openxmlformats.org/markup-compatibility/2006">
          <mc:Choice Requires="x14">
            <control shapeId="62289" r:id="rId792" name="Button 849">
              <controlPr locked="0" defaultSize="0" autoFill="0" autoLine="0" autoPict="0">
                <anchor moveWithCells="1" sizeWithCells="1">
                  <from>
                    <xdr:col>12540</xdr:col>
                    <xdr:colOff>0</xdr:colOff>
                    <xdr:row>196675</xdr:row>
                    <xdr:rowOff>0</xdr:rowOff>
                  </from>
                  <to>
                    <xdr:col>12540</xdr:col>
                    <xdr:colOff>0</xdr:colOff>
                    <xdr:row>196675</xdr:row>
                    <xdr:rowOff>0</xdr:rowOff>
                  </to>
                </anchor>
              </controlPr>
            </control>
          </mc:Choice>
        </mc:AlternateContent>
        <mc:AlternateContent xmlns:mc="http://schemas.openxmlformats.org/markup-compatibility/2006">
          <mc:Choice Requires="x14">
            <control shapeId="62290" r:id="rId793" name="Button 850">
              <controlPr locked="0" defaultSize="0" autoFill="0" autoLine="0" autoPict="0">
                <anchor moveWithCells="1" sizeWithCells="1">
                  <from>
                    <xdr:col>12540</xdr:col>
                    <xdr:colOff>0</xdr:colOff>
                    <xdr:row>262211</xdr:row>
                    <xdr:rowOff>0</xdr:rowOff>
                  </from>
                  <to>
                    <xdr:col>12540</xdr:col>
                    <xdr:colOff>0</xdr:colOff>
                    <xdr:row>262211</xdr:row>
                    <xdr:rowOff>0</xdr:rowOff>
                  </to>
                </anchor>
              </controlPr>
            </control>
          </mc:Choice>
        </mc:AlternateContent>
        <mc:AlternateContent xmlns:mc="http://schemas.openxmlformats.org/markup-compatibility/2006">
          <mc:Choice Requires="x14">
            <control shapeId="62291" r:id="rId794" name="Button 851">
              <controlPr locked="0" defaultSize="0" autoFill="0" autoLine="0" autoPict="0">
                <anchor moveWithCells="1" sizeWithCells="1">
                  <from>
                    <xdr:col>12540</xdr:col>
                    <xdr:colOff>0</xdr:colOff>
                    <xdr:row>327747</xdr:row>
                    <xdr:rowOff>0</xdr:rowOff>
                  </from>
                  <to>
                    <xdr:col>12540</xdr:col>
                    <xdr:colOff>0</xdr:colOff>
                    <xdr:row>327747</xdr:row>
                    <xdr:rowOff>0</xdr:rowOff>
                  </to>
                </anchor>
              </controlPr>
            </control>
          </mc:Choice>
        </mc:AlternateContent>
        <mc:AlternateContent xmlns:mc="http://schemas.openxmlformats.org/markup-compatibility/2006">
          <mc:Choice Requires="x14">
            <control shapeId="62292" r:id="rId795" name="Button 852">
              <controlPr locked="0" defaultSize="0" autoFill="0" autoLine="0" autoPict="0">
                <anchor moveWithCells="1" sizeWithCells="1">
                  <from>
                    <xdr:col>12540</xdr:col>
                    <xdr:colOff>0</xdr:colOff>
                    <xdr:row>393283</xdr:row>
                    <xdr:rowOff>0</xdr:rowOff>
                  </from>
                  <to>
                    <xdr:col>12540</xdr:col>
                    <xdr:colOff>0</xdr:colOff>
                    <xdr:row>393283</xdr:row>
                    <xdr:rowOff>0</xdr:rowOff>
                  </to>
                </anchor>
              </controlPr>
            </control>
          </mc:Choice>
        </mc:AlternateContent>
        <mc:AlternateContent xmlns:mc="http://schemas.openxmlformats.org/markup-compatibility/2006">
          <mc:Choice Requires="x14">
            <control shapeId="62293" r:id="rId796" name="Button 853">
              <controlPr locked="0" defaultSize="0" autoFill="0" autoLine="0" autoPict="0">
                <anchor moveWithCells="1" sizeWithCells="1">
                  <from>
                    <xdr:col>12540</xdr:col>
                    <xdr:colOff>0</xdr:colOff>
                    <xdr:row>458819</xdr:row>
                    <xdr:rowOff>0</xdr:rowOff>
                  </from>
                  <to>
                    <xdr:col>12540</xdr:col>
                    <xdr:colOff>0</xdr:colOff>
                    <xdr:row>458819</xdr:row>
                    <xdr:rowOff>0</xdr:rowOff>
                  </to>
                </anchor>
              </controlPr>
            </control>
          </mc:Choice>
        </mc:AlternateContent>
        <mc:AlternateContent xmlns:mc="http://schemas.openxmlformats.org/markup-compatibility/2006">
          <mc:Choice Requires="x14">
            <control shapeId="62294" r:id="rId797" name="Button 854">
              <controlPr locked="0" defaultSize="0" autoFill="0" autoLine="0" autoPict="0">
                <anchor moveWithCells="1" sizeWithCells="1">
                  <from>
                    <xdr:col>12540</xdr:col>
                    <xdr:colOff>0</xdr:colOff>
                    <xdr:row>524355</xdr:row>
                    <xdr:rowOff>0</xdr:rowOff>
                  </from>
                  <to>
                    <xdr:col>12540</xdr:col>
                    <xdr:colOff>0</xdr:colOff>
                    <xdr:row>524355</xdr:row>
                    <xdr:rowOff>0</xdr:rowOff>
                  </to>
                </anchor>
              </controlPr>
            </control>
          </mc:Choice>
        </mc:AlternateContent>
        <mc:AlternateContent xmlns:mc="http://schemas.openxmlformats.org/markup-compatibility/2006">
          <mc:Choice Requires="x14">
            <control shapeId="62295" r:id="rId798" name="Button 855">
              <controlPr locked="0" defaultSize="0" autoFill="0" autoLine="0" autoPict="0">
                <anchor moveWithCells="1" sizeWithCells="1">
                  <from>
                    <xdr:col>12540</xdr:col>
                    <xdr:colOff>0</xdr:colOff>
                    <xdr:row>589891</xdr:row>
                    <xdr:rowOff>0</xdr:rowOff>
                  </from>
                  <to>
                    <xdr:col>12540</xdr:col>
                    <xdr:colOff>0</xdr:colOff>
                    <xdr:row>589891</xdr:row>
                    <xdr:rowOff>0</xdr:rowOff>
                  </to>
                </anchor>
              </controlPr>
            </control>
          </mc:Choice>
        </mc:AlternateContent>
        <mc:AlternateContent xmlns:mc="http://schemas.openxmlformats.org/markup-compatibility/2006">
          <mc:Choice Requires="x14">
            <control shapeId="62296" r:id="rId799" name="Button 856">
              <controlPr locked="0" defaultSize="0" autoFill="0" autoLine="0" autoPict="0">
                <anchor moveWithCells="1" sizeWithCells="1">
                  <from>
                    <xdr:col>12540</xdr:col>
                    <xdr:colOff>0</xdr:colOff>
                    <xdr:row>655427</xdr:row>
                    <xdr:rowOff>0</xdr:rowOff>
                  </from>
                  <to>
                    <xdr:col>12540</xdr:col>
                    <xdr:colOff>0</xdr:colOff>
                    <xdr:row>655427</xdr:row>
                    <xdr:rowOff>0</xdr:rowOff>
                  </to>
                </anchor>
              </controlPr>
            </control>
          </mc:Choice>
        </mc:AlternateContent>
        <mc:AlternateContent xmlns:mc="http://schemas.openxmlformats.org/markup-compatibility/2006">
          <mc:Choice Requires="x14">
            <control shapeId="62297" r:id="rId800" name="Button 857">
              <controlPr locked="0" defaultSize="0" autoFill="0" autoLine="0" autoPict="0">
                <anchor moveWithCells="1" sizeWithCells="1">
                  <from>
                    <xdr:col>12540</xdr:col>
                    <xdr:colOff>0</xdr:colOff>
                    <xdr:row>720963</xdr:row>
                    <xdr:rowOff>0</xdr:rowOff>
                  </from>
                  <to>
                    <xdr:col>12540</xdr:col>
                    <xdr:colOff>0</xdr:colOff>
                    <xdr:row>720963</xdr:row>
                    <xdr:rowOff>0</xdr:rowOff>
                  </to>
                </anchor>
              </controlPr>
            </control>
          </mc:Choice>
        </mc:AlternateContent>
        <mc:AlternateContent xmlns:mc="http://schemas.openxmlformats.org/markup-compatibility/2006">
          <mc:Choice Requires="x14">
            <control shapeId="62298" r:id="rId801" name="Button 858">
              <controlPr locked="0" defaultSize="0" autoFill="0" autoLine="0" autoPict="0">
                <anchor moveWithCells="1" sizeWithCells="1">
                  <from>
                    <xdr:col>12540</xdr:col>
                    <xdr:colOff>0</xdr:colOff>
                    <xdr:row>786499</xdr:row>
                    <xdr:rowOff>0</xdr:rowOff>
                  </from>
                  <to>
                    <xdr:col>12540</xdr:col>
                    <xdr:colOff>0</xdr:colOff>
                    <xdr:row>786499</xdr:row>
                    <xdr:rowOff>0</xdr:rowOff>
                  </to>
                </anchor>
              </controlPr>
            </control>
          </mc:Choice>
        </mc:AlternateContent>
        <mc:AlternateContent xmlns:mc="http://schemas.openxmlformats.org/markup-compatibility/2006">
          <mc:Choice Requires="x14">
            <control shapeId="62299" r:id="rId802" name="Button 859">
              <controlPr locked="0" defaultSize="0" autoFill="0" autoLine="0" autoPict="0">
                <anchor moveWithCells="1" sizeWithCells="1">
                  <from>
                    <xdr:col>12540</xdr:col>
                    <xdr:colOff>0</xdr:colOff>
                    <xdr:row>852035</xdr:row>
                    <xdr:rowOff>0</xdr:rowOff>
                  </from>
                  <to>
                    <xdr:col>12540</xdr:col>
                    <xdr:colOff>0</xdr:colOff>
                    <xdr:row>852035</xdr:row>
                    <xdr:rowOff>0</xdr:rowOff>
                  </to>
                </anchor>
              </controlPr>
            </control>
          </mc:Choice>
        </mc:AlternateContent>
        <mc:AlternateContent xmlns:mc="http://schemas.openxmlformats.org/markup-compatibility/2006">
          <mc:Choice Requires="x14">
            <control shapeId="62300" r:id="rId803" name="Button 860">
              <controlPr locked="0" defaultSize="0" autoFill="0" autoLine="0" autoPict="0">
                <anchor moveWithCells="1" sizeWithCells="1">
                  <from>
                    <xdr:col>12540</xdr:col>
                    <xdr:colOff>0</xdr:colOff>
                    <xdr:row>917571</xdr:row>
                    <xdr:rowOff>0</xdr:rowOff>
                  </from>
                  <to>
                    <xdr:col>12540</xdr:col>
                    <xdr:colOff>0</xdr:colOff>
                    <xdr:row>917571</xdr:row>
                    <xdr:rowOff>0</xdr:rowOff>
                  </to>
                </anchor>
              </controlPr>
            </control>
          </mc:Choice>
        </mc:AlternateContent>
        <mc:AlternateContent xmlns:mc="http://schemas.openxmlformats.org/markup-compatibility/2006">
          <mc:Choice Requires="x14">
            <control shapeId="62301" r:id="rId804" name="Button 861">
              <controlPr locked="0" defaultSize="0" autoFill="0" autoLine="0" autoPict="0">
                <anchor moveWithCells="1" sizeWithCells="1">
                  <from>
                    <xdr:col>12540</xdr:col>
                    <xdr:colOff>0</xdr:colOff>
                    <xdr:row>983107</xdr:row>
                    <xdr:rowOff>0</xdr:rowOff>
                  </from>
                  <to>
                    <xdr:col>12540</xdr:col>
                    <xdr:colOff>0</xdr:colOff>
                    <xdr:row>983107</xdr:row>
                    <xdr:rowOff>0</xdr:rowOff>
                  </to>
                </anchor>
              </controlPr>
            </control>
          </mc:Choice>
        </mc:AlternateContent>
        <mc:AlternateContent xmlns:mc="http://schemas.openxmlformats.org/markup-compatibility/2006">
          <mc:Choice Requires="x14">
            <control shapeId="62302" r:id="rId805" name="Button 862">
              <controlPr locked="0" defaultSize="0" autoFill="0" autoLine="0" autoPict="0">
                <anchor moveWithCells="1" sizeWithCells="1">
                  <from>
                    <xdr:col>12796</xdr:col>
                    <xdr:colOff>0</xdr:colOff>
                    <xdr:row>67</xdr:row>
                    <xdr:rowOff>0</xdr:rowOff>
                  </from>
                  <to>
                    <xdr:col>12796</xdr:col>
                    <xdr:colOff>0</xdr:colOff>
                    <xdr:row>67</xdr:row>
                    <xdr:rowOff>0</xdr:rowOff>
                  </to>
                </anchor>
              </controlPr>
            </control>
          </mc:Choice>
        </mc:AlternateContent>
        <mc:AlternateContent xmlns:mc="http://schemas.openxmlformats.org/markup-compatibility/2006">
          <mc:Choice Requires="x14">
            <control shapeId="62303" r:id="rId806" name="Button 863">
              <controlPr locked="0" defaultSize="0" autoFill="0" autoLine="0" autoPict="0">
                <anchor moveWithCells="1" sizeWithCells="1">
                  <from>
                    <xdr:col>12796</xdr:col>
                    <xdr:colOff>0</xdr:colOff>
                    <xdr:row>65603</xdr:row>
                    <xdr:rowOff>0</xdr:rowOff>
                  </from>
                  <to>
                    <xdr:col>12796</xdr:col>
                    <xdr:colOff>0</xdr:colOff>
                    <xdr:row>65603</xdr:row>
                    <xdr:rowOff>0</xdr:rowOff>
                  </to>
                </anchor>
              </controlPr>
            </control>
          </mc:Choice>
        </mc:AlternateContent>
        <mc:AlternateContent xmlns:mc="http://schemas.openxmlformats.org/markup-compatibility/2006">
          <mc:Choice Requires="x14">
            <control shapeId="62304" r:id="rId807" name="Button 864">
              <controlPr locked="0" defaultSize="0" autoFill="0" autoLine="0" autoPict="0">
                <anchor moveWithCells="1" sizeWithCells="1">
                  <from>
                    <xdr:col>12796</xdr:col>
                    <xdr:colOff>0</xdr:colOff>
                    <xdr:row>131139</xdr:row>
                    <xdr:rowOff>0</xdr:rowOff>
                  </from>
                  <to>
                    <xdr:col>12796</xdr:col>
                    <xdr:colOff>0</xdr:colOff>
                    <xdr:row>131139</xdr:row>
                    <xdr:rowOff>0</xdr:rowOff>
                  </to>
                </anchor>
              </controlPr>
            </control>
          </mc:Choice>
        </mc:AlternateContent>
        <mc:AlternateContent xmlns:mc="http://schemas.openxmlformats.org/markup-compatibility/2006">
          <mc:Choice Requires="x14">
            <control shapeId="62305" r:id="rId808" name="Button 865">
              <controlPr locked="0" defaultSize="0" autoFill="0" autoLine="0" autoPict="0">
                <anchor moveWithCells="1" sizeWithCells="1">
                  <from>
                    <xdr:col>12796</xdr:col>
                    <xdr:colOff>0</xdr:colOff>
                    <xdr:row>196675</xdr:row>
                    <xdr:rowOff>0</xdr:rowOff>
                  </from>
                  <to>
                    <xdr:col>12796</xdr:col>
                    <xdr:colOff>0</xdr:colOff>
                    <xdr:row>196675</xdr:row>
                    <xdr:rowOff>0</xdr:rowOff>
                  </to>
                </anchor>
              </controlPr>
            </control>
          </mc:Choice>
        </mc:AlternateContent>
        <mc:AlternateContent xmlns:mc="http://schemas.openxmlformats.org/markup-compatibility/2006">
          <mc:Choice Requires="x14">
            <control shapeId="62306" r:id="rId809" name="Button 866">
              <controlPr locked="0" defaultSize="0" autoFill="0" autoLine="0" autoPict="0">
                <anchor moveWithCells="1" sizeWithCells="1">
                  <from>
                    <xdr:col>12796</xdr:col>
                    <xdr:colOff>0</xdr:colOff>
                    <xdr:row>262211</xdr:row>
                    <xdr:rowOff>0</xdr:rowOff>
                  </from>
                  <to>
                    <xdr:col>12796</xdr:col>
                    <xdr:colOff>0</xdr:colOff>
                    <xdr:row>262211</xdr:row>
                    <xdr:rowOff>0</xdr:rowOff>
                  </to>
                </anchor>
              </controlPr>
            </control>
          </mc:Choice>
        </mc:AlternateContent>
        <mc:AlternateContent xmlns:mc="http://schemas.openxmlformats.org/markup-compatibility/2006">
          <mc:Choice Requires="x14">
            <control shapeId="62307" r:id="rId810" name="Button 867">
              <controlPr locked="0" defaultSize="0" autoFill="0" autoLine="0" autoPict="0">
                <anchor moveWithCells="1" sizeWithCells="1">
                  <from>
                    <xdr:col>12796</xdr:col>
                    <xdr:colOff>0</xdr:colOff>
                    <xdr:row>327747</xdr:row>
                    <xdr:rowOff>0</xdr:rowOff>
                  </from>
                  <to>
                    <xdr:col>12796</xdr:col>
                    <xdr:colOff>0</xdr:colOff>
                    <xdr:row>327747</xdr:row>
                    <xdr:rowOff>0</xdr:rowOff>
                  </to>
                </anchor>
              </controlPr>
            </control>
          </mc:Choice>
        </mc:AlternateContent>
        <mc:AlternateContent xmlns:mc="http://schemas.openxmlformats.org/markup-compatibility/2006">
          <mc:Choice Requires="x14">
            <control shapeId="62308" r:id="rId811" name="Button 868">
              <controlPr locked="0" defaultSize="0" autoFill="0" autoLine="0" autoPict="0">
                <anchor moveWithCells="1" sizeWithCells="1">
                  <from>
                    <xdr:col>12796</xdr:col>
                    <xdr:colOff>0</xdr:colOff>
                    <xdr:row>393283</xdr:row>
                    <xdr:rowOff>0</xdr:rowOff>
                  </from>
                  <to>
                    <xdr:col>12796</xdr:col>
                    <xdr:colOff>0</xdr:colOff>
                    <xdr:row>393283</xdr:row>
                    <xdr:rowOff>0</xdr:rowOff>
                  </to>
                </anchor>
              </controlPr>
            </control>
          </mc:Choice>
        </mc:AlternateContent>
        <mc:AlternateContent xmlns:mc="http://schemas.openxmlformats.org/markup-compatibility/2006">
          <mc:Choice Requires="x14">
            <control shapeId="62309" r:id="rId812" name="Button 869">
              <controlPr locked="0" defaultSize="0" autoFill="0" autoLine="0" autoPict="0">
                <anchor moveWithCells="1" sizeWithCells="1">
                  <from>
                    <xdr:col>12796</xdr:col>
                    <xdr:colOff>0</xdr:colOff>
                    <xdr:row>458819</xdr:row>
                    <xdr:rowOff>0</xdr:rowOff>
                  </from>
                  <to>
                    <xdr:col>12796</xdr:col>
                    <xdr:colOff>0</xdr:colOff>
                    <xdr:row>458819</xdr:row>
                    <xdr:rowOff>0</xdr:rowOff>
                  </to>
                </anchor>
              </controlPr>
            </control>
          </mc:Choice>
        </mc:AlternateContent>
        <mc:AlternateContent xmlns:mc="http://schemas.openxmlformats.org/markup-compatibility/2006">
          <mc:Choice Requires="x14">
            <control shapeId="62310" r:id="rId813" name="Button 870">
              <controlPr locked="0" defaultSize="0" autoFill="0" autoLine="0" autoPict="0">
                <anchor moveWithCells="1" sizeWithCells="1">
                  <from>
                    <xdr:col>12796</xdr:col>
                    <xdr:colOff>0</xdr:colOff>
                    <xdr:row>524355</xdr:row>
                    <xdr:rowOff>0</xdr:rowOff>
                  </from>
                  <to>
                    <xdr:col>12796</xdr:col>
                    <xdr:colOff>0</xdr:colOff>
                    <xdr:row>524355</xdr:row>
                    <xdr:rowOff>0</xdr:rowOff>
                  </to>
                </anchor>
              </controlPr>
            </control>
          </mc:Choice>
        </mc:AlternateContent>
        <mc:AlternateContent xmlns:mc="http://schemas.openxmlformats.org/markup-compatibility/2006">
          <mc:Choice Requires="x14">
            <control shapeId="62311" r:id="rId814" name="Button 871">
              <controlPr locked="0" defaultSize="0" autoFill="0" autoLine="0" autoPict="0">
                <anchor moveWithCells="1" sizeWithCells="1">
                  <from>
                    <xdr:col>12796</xdr:col>
                    <xdr:colOff>0</xdr:colOff>
                    <xdr:row>589891</xdr:row>
                    <xdr:rowOff>0</xdr:rowOff>
                  </from>
                  <to>
                    <xdr:col>12796</xdr:col>
                    <xdr:colOff>0</xdr:colOff>
                    <xdr:row>589891</xdr:row>
                    <xdr:rowOff>0</xdr:rowOff>
                  </to>
                </anchor>
              </controlPr>
            </control>
          </mc:Choice>
        </mc:AlternateContent>
        <mc:AlternateContent xmlns:mc="http://schemas.openxmlformats.org/markup-compatibility/2006">
          <mc:Choice Requires="x14">
            <control shapeId="62312" r:id="rId815" name="Button 872">
              <controlPr locked="0" defaultSize="0" autoFill="0" autoLine="0" autoPict="0">
                <anchor moveWithCells="1" sizeWithCells="1">
                  <from>
                    <xdr:col>12796</xdr:col>
                    <xdr:colOff>0</xdr:colOff>
                    <xdr:row>655427</xdr:row>
                    <xdr:rowOff>0</xdr:rowOff>
                  </from>
                  <to>
                    <xdr:col>12796</xdr:col>
                    <xdr:colOff>0</xdr:colOff>
                    <xdr:row>655427</xdr:row>
                    <xdr:rowOff>0</xdr:rowOff>
                  </to>
                </anchor>
              </controlPr>
            </control>
          </mc:Choice>
        </mc:AlternateContent>
        <mc:AlternateContent xmlns:mc="http://schemas.openxmlformats.org/markup-compatibility/2006">
          <mc:Choice Requires="x14">
            <control shapeId="62313" r:id="rId816" name="Button 873">
              <controlPr locked="0" defaultSize="0" autoFill="0" autoLine="0" autoPict="0">
                <anchor moveWithCells="1" sizeWithCells="1">
                  <from>
                    <xdr:col>12796</xdr:col>
                    <xdr:colOff>0</xdr:colOff>
                    <xdr:row>720963</xdr:row>
                    <xdr:rowOff>0</xdr:rowOff>
                  </from>
                  <to>
                    <xdr:col>12796</xdr:col>
                    <xdr:colOff>0</xdr:colOff>
                    <xdr:row>720963</xdr:row>
                    <xdr:rowOff>0</xdr:rowOff>
                  </to>
                </anchor>
              </controlPr>
            </control>
          </mc:Choice>
        </mc:AlternateContent>
        <mc:AlternateContent xmlns:mc="http://schemas.openxmlformats.org/markup-compatibility/2006">
          <mc:Choice Requires="x14">
            <control shapeId="62314" r:id="rId817" name="Button 874">
              <controlPr locked="0" defaultSize="0" autoFill="0" autoLine="0" autoPict="0">
                <anchor moveWithCells="1" sizeWithCells="1">
                  <from>
                    <xdr:col>12796</xdr:col>
                    <xdr:colOff>0</xdr:colOff>
                    <xdr:row>786499</xdr:row>
                    <xdr:rowOff>0</xdr:rowOff>
                  </from>
                  <to>
                    <xdr:col>12796</xdr:col>
                    <xdr:colOff>0</xdr:colOff>
                    <xdr:row>786499</xdr:row>
                    <xdr:rowOff>0</xdr:rowOff>
                  </to>
                </anchor>
              </controlPr>
            </control>
          </mc:Choice>
        </mc:AlternateContent>
        <mc:AlternateContent xmlns:mc="http://schemas.openxmlformats.org/markup-compatibility/2006">
          <mc:Choice Requires="x14">
            <control shapeId="62315" r:id="rId818" name="Button 875">
              <controlPr locked="0" defaultSize="0" autoFill="0" autoLine="0" autoPict="0">
                <anchor moveWithCells="1" sizeWithCells="1">
                  <from>
                    <xdr:col>12796</xdr:col>
                    <xdr:colOff>0</xdr:colOff>
                    <xdr:row>852035</xdr:row>
                    <xdr:rowOff>0</xdr:rowOff>
                  </from>
                  <to>
                    <xdr:col>12796</xdr:col>
                    <xdr:colOff>0</xdr:colOff>
                    <xdr:row>852035</xdr:row>
                    <xdr:rowOff>0</xdr:rowOff>
                  </to>
                </anchor>
              </controlPr>
            </control>
          </mc:Choice>
        </mc:AlternateContent>
        <mc:AlternateContent xmlns:mc="http://schemas.openxmlformats.org/markup-compatibility/2006">
          <mc:Choice Requires="x14">
            <control shapeId="62316" r:id="rId819" name="Button 876">
              <controlPr locked="0" defaultSize="0" autoFill="0" autoLine="0" autoPict="0">
                <anchor moveWithCells="1" sizeWithCells="1">
                  <from>
                    <xdr:col>12796</xdr:col>
                    <xdr:colOff>0</xdr:colOff>
                    <xdr:row>917571</xdr:row>
                    <xdr:rowOff>0</xdr:rowOff>
                  </from>
                  <to>
                    <xdr:col>12796</xdr:col>
                    <xdr:colOff>0</xdr:colOff>
                    <xdr:row>917571</xdr:row>
                    <xdr:rowOff>0</xdr:rowOff>
                  </to>
                </anchor>
              </controlPr>
            </control>
          </mc:Choice>
        </mc:AlternateContent>
        <mc:AlternateContent xmlns:mc="http://schemas.openxmlformats.org/markup-compatibility/2006">
          <mc:Choice Requires="x14">
            <control shapeId="62317" r:id="rId820" name="Button 877">
              <controlPr locked="0" defaultSize="0" autoFill="0" autoLine="0" autoPict="0">
                <anchor moveWithCells="1" sizeWithCells="1">
                  <from>
                    <xdr:col>12796</xdr:col>
                    <xdr:colOff>0</xdr:colOff>
                    <xdr:row>983107</xdr:row>
                    <xdr:rowOff>0</xdr:rowOff>
                  </from>
                  <to>
                    <xdr:col>12796</xdr:col>
                    <xdr:colOff>0</xdr:colOff>
                    <xdr:row>983107</xdr:row>
                    <xdr:rowOff>0</xdr:rowOff>
                  </to>
                </anchor>
              </controlPr>
            </control>
          </mc:Choice>
        </mc:AlternateContent>
        <mc:AlternateContent xmlns:mc="http://schemas.openxmlformats.org/markup-compatibility/2006">
          <mc:Choice Requires="x14">
            <control shapeId="62318" r:id="rId821" name="Button 878">
              <controlPr locked="0" defaultSize="0" autoFill="0" autoLine="0" autoPict="0">
                <anchor moveWithCells="1" sizeWithCells="1">
                  <from>
                    <xdr:col>13052</xdr:col>
                    <xdr:colOff>0</xdr:colOff>
                    <xdr:row>67</xdr:row>
                    <xdr:rowOff>0</xdr:rowOff>
                  </from>
                  <to>
                    <xdr:col>13052</xdr:col>
                    <xdr:colOff>0</xdr:colOff>
                    <xdr:row>67</xdr:row>
                    <xdr:rowOff>0</xdr:rowOff>
                  </to>
                </anchor>
              </controlPr>
            </control>
          </mc:Choice>
        </mc:AlternateContent>
        <mc:AlternateContent xmlns:mc="http://schemas.openxmlformats.org/markup-compatibility/2006">
          <mc:Choice Requires="x14">
            <control shapeId="62319" r:id="rId822" name="Button 879">
              <controlPr locked="0" defaultSize="0" autoFill="0" autoLine="0" autoPict="0">
                <anchor moveWithCells="1" sizeWithCells="1">
                  <from>
                    <xdr:col>13052</xdr:col>
                    <xdr:colOff>0</xdr:colOff>
                    <xdr:row>65603</xdr:row>
                    <xdr:rowOff>0</xdr:rowOff>
                  </from>
                  <to>
                    <xdr:col>13052</xdr:col>
                    <xdr:colOff>0</xdr:colOff>
                    <xdr:row>65603</xdr:row>
                    <xdr:rowOff>0</xdr:rowOff>
                  </to>
                </anchor>
              </controlPr>
            </control>
          </mc:Choice>
        </mc:AlternateContent>
        <mc:AlternateContent xmlns:mc="http://schemas.openxmlformats.org/markup-compatibility/2006">
          <mc:Choice Requires="x14">
            <control shapeId="62320" r:id="rId823" name="Button 880">
              <controlPr locked="0" defaultSize="0" autoFill="0" autoLine="0" autoPict="0">
                <anchor moveWithCells="1" sizeWithCells="1">
                  <from>
                    <xdr:col>13052</xdr:col>
                    <xdr:colOff>0</xdr:colOff>
                    <xdr:row>131139</xdr:row>
                    <xdr:rowOff>0</xdr:rowOff>
                  </from>
                  <to>
                    <xdr:col>13052</xdr:col>
                    <xdr:colOff>0</xdr:colOff>
                    <xdr:row>131139</xdr:row>
                    <xdr:rowOff>0</xdr:rowOff>
                  </to>
                </anchor>
              </controlPr>
            </control>
          </mc:Choice>
        </mc:AlternateContent>
        <mc:AlternateContent xmlns:mc="http://schemas.openxmlformats.org/markup-compatibility/2006">
          <mc:Choice Requires="x14">
            <control shapeId="62321" r:id="rId824" name="Button 881">
              <controlPr locked="0" defaultSize="0" autoFill="0" autoLine="0" autoPict="0">
                <anchor moveWithCells="1" sizeWithCells="1">
                  <from>
                    <xdr:col>13052</xdr:col>
                    <xdr:colOff>0</xdr:colOff>
                    <xdr:row>196675</xdr:row>
                    <xdr:rowOff>0</xdr:rowOff>
                  </from>
                  <to>
                    <xdr:col>13052</xdr:col>
                    <xdr:colOff>0</xdr:colOff>
                    <xdr:row>196675</xdr:row>
                    <xdr:rowOff>0</xdr:rowOff>
                  </to>
                </anchor>
              </controlPr>
            </control>
          </mc:Choice>
        </mc:AlternateContent>
        <mc:AlternateContent xmlns:mc="http://schemas.openxmlformats.org/markup-compatibility/2006">
          <mc:Choice Requires="x14">
            <control shapeId="62322" r:id="rId825" name="Button 882">
              <controlPr locked="0" defaultSize="0" autoFill="0" autoLine="0" autoPict="0">
                <anchor moveWithCells="1" sizeWithCells="1">
                  <from>
                    <xdr:col>13052</xdr:col>
                    <xdr:colOff>0</xdr:colOff>
                    <xdr:row>262211</xdr:row>
                    <xdr:rowOff>0</xdr:rowOff>
                  </from>
                  <to>
                    <xdr:col>13052</xdr:col>
                    <xdr:colOff>0</xdr:colOff>
                    <xdr:row>262211</xdr:row>
                    <xdr:rowOff>0</xdr:rowOff>
                  </to>
                </anchor>
              </controlPr>
            </control>
          </mc:Choice>
        </mc:AlternateContent>
        <mc:AlternateContent xmlns:mc="http://schemas.openxmlformats.org/markup-compatibility/2006">
          <mc:Choice Requires="x14">
            <control shapeId="62323" r:id="rId826" name="Button 883">
              <controlPr locked="0" defaultSize="0" autoFill="0" autoLine="0" autoPict="0">
                <anchor moveWithCells="1" sizeWithCells="1">
                  <from>
                    <xdr:col>13052</xdr:col>
                    <xdr:colOff>0</xdr:colOff>
                    <xdr:row>327747</xdr:row>
                    <xdr:rowOff>0</xdr:rowOff>
                  </from>
                  <to>
                    <xdr:col>13052</xdr:col>
                    <xdr:colOff>0</xdr:colOff>
                    <xdr:row>327747</xdr:row>
                    <xdr:rowOff>0</xdr:rowOff>
                  </to>
                </anchor>
              </controlPr>
            </control>
          </mc:Choice>
        </mc:AlternateContent>
        <mc:AlternateContent xmlns:mc="http://schemas.openxmlformats.org/markup-compatibility/2006">
          <mc:Choice Requires="x14">
            <control shapeId="62324" r:id="rId827" name="Button 884">
              <controlPr locked="0" defaultSize="0" autoFill="0" autoLine="0" autoPict="0">
                <anchor moveWithCells="1" sizeWithCells="1">
                  <from>
                    <xdr:col>13052</xdr:col>
                    <xdr:colOff>0</xdr:colOff>
                    <xdr:row>393283</xdr:row>
                    <xdr:rowOff>0</xdr:rowOff>
                  </from>
                  <to>
                    <xdr:col>13052</xdr:col>
                    <xdr:colOff>0</xdr:colOff>
                    <xdr:row>393283</xdr:row>
                    <xdr:rowOff>0</xdr:rowOff>
                  </to>
                </anchor>
              </controlPr>
            </control>
          </mc:Choice>
        </mc:AlternateContent>
        <mc:AlternateContent xmlns:mc="http://schemas.openxmlformats.org/markup-compatibility/2006">
          <mc:Choice Requires="x14">
            <control shapeId="62325" r:id="rId828" name="Button 885">
              <controlPr locked="0" defaultSize="0" autoFill="0" autoLine="0" autoPict="0">
                <anchor moveWithCells="1" sizeWithCells="1">
                  <from>
                    <xdr:col>13052</xdr:col>
                    <xdr:colOff>0</xdr:colOff>
                    <xdr:row>458819</xdr:row>
                    <xdr:rowOff>0</xdr:rowOff>
                  </from>
                  <to>
                    <xdr:col>13052</xdr:col>
                    <xdr:colOff>0</xdr:colOff>
                    <xdr:row>458819</xdr:row>
                    <xdr:rowOff>0</xdr:rowOff>
                  </to>
                </anchor>
              </controlPr>
            </control>
          </mc:Choice>
        </mc:AlternateContent>
        <mc:AlternateContent xmlns:mc="http://schemas.openxmlformats.org/markup-compatibility/2006">
          <mc:Choice Requires="x14">
            <control shapeId="62326" r:id="rId829" name="Button 886">
              <controlPr locked="0" defaultSize="0" autoFill="0" autoLine="0" autoPict="0">
                <anchor moveWithCells="1" sizeWithCells="1">
                  <from>
                    <xdr:col>13052</xdr:col>
                    <xdr:colOff>0</xdr:colOff>
                    <xdr:row>524355</xdr:row>
                    <xdr:rowOff>0</xdr:rowOff>
                  </from>
                  <to>
                    <xdr:col>13052</xdr:col>
                    <xdr:colOff>0</xdr:colOff>
                    <xdr:row>524355</xdr:row>
                    <xdr:rowOff>0</xdr:rowOff>
                  </to>
                </anchor>
              </controlPr>
            </control>
          </mc:Choice>
        </mc:AlternateContent>
        <mc:AlternateContent xmlns:mc="http://schemas.openxmlformats.org/markup-compatibility/2006">
          <mc:Choice Requires="x14">
            <control shapeId="62327" r:id="rId830" name="Button 887">
              <controlPr locked="0" defaultSize="0" autoFill="0" autoLine="0" autoPict="0">
                <anchor moveWithCells="1" sizeWithCells="1">
                  <from>
                    <xdr:col>13052</xdr:col>
                    <xdr:colOff>0</xdr:colOff>
                    <xdr:row>589891</xdr:row>
                    <xdr:rowOff>0</xdr:rowOff>
                  </from>
                  <to>
                    <xdr:col>13052</xdr:col>
                    <xdr:colOff>0</xdr:colOff>
                    <xdr:row>589891</xdr:row>
                    <xdr:rowOff>0</xdr:rowOff>
                  </to>
                </anchor>
              </controlPr>
            </control>
          </mc:Choice>
        </mc:AlternateContent>
        <mc:AlternateContent xmlns:mc="http://schemas.openxmlformats.org/markup-compatibility/2006">
          <mc:Choice Requires="x14">
            <control shapeId="62328" r:id="rId831" name="Button 888">
              <controlPr locked="0" defaultSize="0" autoFill="0" autoLine="0" autoPict="0">
                <anchor moveWithCells="1" sizeWithCells="1">
                  <from>
                    <xdr:col>13052</xdr:col>
                    <xdr:colOff>0</xdr:colOff>
                    <xdr:row>655427</xdr:row>
                    <xdr:rowOff>0</xdr:rowOff>
                  </from>
                  <to>
                    <xdr:col>13052</xdr:col>
                    <xdr:colOff>0</xdr:colOff>
                    <xdr:row>655427</xdr:row>
                    <xdr:rowOff>0</xdr:rowOff>
                  </to>
                </anchor>
              </controlPr>
            </control>
          </mc:Choice>
        </mc:AlternateContent>
        <mc:AlternateContent xmlns:mc="http://schemas.openxmlformats.org/markup-compatibility/2006">
          <mc:Choice Requires="x14">
            <control shapeId="62329" r:id="rId832" name="Button 889">
              <controlPr locked="0" defaultSize="0" autoFill="0" autoLine="0" autoPict="0">
                <anchor moveWithCells="1" sizeWithCells="1">
                  <from>
                    <xdr:col>13052</xdr:col>
                    <xdr:colOff>0</xdr:colOff>
                    <xdr:row>720963</xdr:row>
                    <xdr:rowOff>0</xdr:rowOff>
                  </from>
                  <to>
                    <xdr:col>13052</xdr:col>
                    <xdr:colOff>0</xdr:colOff>
                    <xdr:row>720963</xdr:row>
                    <xdr:rowOff>0</xdr:rowOff>
                  </to>
                </anchor>
              </controlPr>
            </control>
          </mc:Choice>
        </mc:AlternateContent>
        <mc:AlternateContent xmlns:mc="http://schemas.openxmlformats.org/markup-compatibility/2006">
          <mc:Choice Requires="x14">
            <control shapeId="62330" r:id="rId833" name="Button 890">
              <controlPr locked="0" defaultSize="0" autoFill="0" autoLine="0" autoPict="0">
                <anchor moveWithCells="1" sizeWithCells="1">
                  <from>
                    <xdr:col>13052</xdr:col>
                    <xdr:colOff>0</xdr:colOff>
                    <xdr:row>786499</xdr:row>
                    <xdr:rowOff>0</xdr:rowOff>
                  </from>
                  <to>
                    <xdr:col>13052</xdr:col>
                    <xdr:colOff>0</xdr:colOff>
                    <xdr:row>786499</xdr:row>
                    <xdr:rowOff>0</xdr:rowOff>
                  </to>
                </anchor>
              </controlPr>
            </control>
          </mc:Choice>
        </mc:AlternateContent>
        <mc:AlternateContent xmlns:mc="http://schemas.openxmlformats.org/markup-compatibility/2006">
          <mc:Choice Requires="x14">
            <control shapeId="62331" r:id="rId834" name="Button 891">
              <controlPr locked="0" defaultSize="0" autoFill="0" autoLine="0" autoPict="0">
                <anchor moveWithCells="1" sizeWithCells="1">
                  <from>
                    <xdr:col>13052</xdr:col>
                    <xdr:colOff>0</xdr:colOff>
                    <xdr:row>852035</xdr:row>
                    <xdr:rowOff>0</xdr:rowOff>
                  </from>
                  <to>
                    <xdr:col>13052</xdr:col>
                    <xdr:colOff>0</xdr:colOff>
                    <xdr:row>852035</xdr:row>
                    <xdr:rowOff>0</xdr:rowOff>
                  </to>
                </anchor>
              </controlPr>
            </control>
          </mc:Choice>
        </mc:AlternateContent>
        <mc:AlternateContent xmlns:mc="http://schemas.openxmlformats.org/markup-compatibility/2006">
          <mc:Choice Requires="x14">
            <control shapeId="62332" r:id="rId835" name="Button 892">
              <controlPr locked="0" defaultSize="0" autoFill="0" autoLine="0" autoPict="0">
                <anchor moveWithCells="1" sizeWithCells="1">
                  <from>
                    <xdr:col>13052</xdr:col>
                    <xdr:colOff>0</xdr:colOff>
                    <xdr:row>917571</xdr:row>
                    <xdr:rowOff>0</xdr:rowOff>
                  </from>
                  <to>
                    <xdr:col>13052</xdr:col>
                    <xdr:colOff>0</xdr:colOff>
                    <xdr:row>917571</xdr:row>
                    <xdr:rowOff>0</xdr:rowOff>
                  </to>
                </anchor>
              </controlPr>
            </control>
          </mc:Choice>
        </mc:AlternateContent>
        <mc:AlternateContent xmlns:mc="http://schemas.openxmlformats.org/markup-compatibility/2006">
          <mc:Choice Requires="x14">
            <control shapeId="62333" r:id="rId836" name="Button 893">
              <controlPr locked="0" defaultSize="0" autoFill="0" autoLine="0" autoPict="0">
                <anchor moveWithCells="1" sizeWithCells="1">
                  <from>
                    <xdr:col>13052</xdr:col>
                    <xdr:colOff>0</xdr:colOff>
                    <xdr:row>983107</xdr:row>
                    <xdr:rowOff>0</xdr:rowOff>
                  </from>
                  <to>
                    <xdr:col>13052</xdr:col>
                    <xdr:colOff>0</xdr:colOff>
                    <xdr:row>983107</xdr:row>
                    <xdr:rowOff>0</xdr:rowOff>
                  </to>
                </anchor>
              </controlPr>
            </control>
          </mc:Choice>
        </mc:AlternateContent>
        <mc:AlternateContent xmlns:mc="http://schemas.openxmlformats.org/markup-compatibility/2006">
          <mc:Choice Requires="x14">
            <control shapeId="62334" r:id="rId837" name="Button 894">
              <controlPr locked="0" defaultSize="0" autoFill="0" autoLine="0" autoPict="0">
                <anchor moveWithCells="1" sizeWithCells="1">
                  <from>
                    <xdr:col>13308</xdr:col>
                    <xdr:colOff>0</xdr:colOff>
                    <xdr:row>67</xdr:row>
                    <xdr:rowOff>0</xdr:rowOff>
                  </from>
                  <to>
                    <xdr:col>13308</xdr:col>
                    <xdr:colOff>0</xdr:colOff>
                    <xdr:row>67</xdr:row>
                    <xdr:rowOff>0</xdr:rowOff>
                  </to>
                </anchor>
              </controlPr>
            </control>
          </mc:Choice>
        </mc:AlternateContent>
        <mc:AlternateContent xmlns:mc="http://schemas.openxmlformats.org/markup-compatibility/2006">
          <mc:Choice Requires="x14">
            <control shapeId="62335" r:id="rId838" name="Button 895">
              <controlPr locked="0" defaultSize="0" autoFill="0" autoLine="0" autoPict="0">
                <anchor moveWithCells="1" sizeWithCells="1">
                  <from>
                    <xdr:col>13308</xdr:col>
                    <xdr:colOff>0</xdr:colOff>
                    <xdr:row>65603</xdr:row>
                    <xdr:rowOff>0</xdr:rowOff>
                  </from>
                  <to>
                    <xdr:col>13308</xdr:col>
                    <xdr:colOff>0</xdr:colOff>
                    <xdr:row>65603</xdr:row>
                    <xdr:rowOff>0</xdr:rowOff>
                  </to>
                </anchor>
              </controlPr>
            </control>
          </mc:Choice>
        </mc:AlternateContent>
        <mc:AlternateContent xmlns:mc="http://schemas.openxmlformats.org/markup-compatibility/2006">
          <mc:Choice Requires="x14">
            <control shapeId="62336" r:id="rId839" name="Button 896">
              <controlPr locked="0" defaultSize="0" autoFill="0" autoLine="0" autoPict="0">
                <anchor moveWithCells="1" sizeWithCells="1">
                  <from>
                    <xdr:col>13308</xdr:col>
                    <xdr:colOff>0</xdr:colOff>
                    <xdr:row>131139</xdr:row>
                    <xdr:rowOff>0</xdr:rowOff>
                  </from>
                  <to>
                    <xdr:col>13308</xdr:col>
                    <xdr:colOff>0</xdr:colOff>
                    <xdr:row>131139</xdr:row>
                    <xdr:rowOff>0</xdr:rowOff>
                  </to>
                </anchor>
              </controlPr>
            </control>
          </mc:Choice>
        </mc:AlternateContent>
        <mc:AlternateContent xmlns:mc="http://schemas.openxmlformats.org/markup-compatibility/2006">
          <mc:Choice Requires="x14">
            <control shapeId="62337" r:id="rId840" name="Button 897">
              <controlPr locked="0" defaultSize="0" autoFill="0" autoLine="0" autoPict="0">
                <anchor moveWithCells="1" sizeWithCells="1">
                  <from>
                    <xdr:col>13308</xdr:col>
                    <xdr:colOff>0</xdr:colOff>
                    <xdr:row>196675</xdr:row>
                    <xdr:rowOff>0</xdr:rowOff>
                  </from>
                  <to>
                    <xdr:col>13308</xdr:col>
                    <xdr:colOff>0</xdr:colOff>
                    <xdr:row>196675</xdr:row>
                    <xdr:rowOff>0</xdr:rowOff>
                  </to>
                </anchor>
              </controlPr>
            </control>
          </mc:Choice>
        </mc:AlternateContent>
        <mc:AlternateContent xmlns:mc="http://schemas.openxmlformats.org/markup-compatibility/2006">
          <mc:Choice Requires="x14">
            <control shapeId="62338" r:id="rId841" name="Button 898">
              <controlPr locked="0" defaultSize="0" autoFill="0" autoLine="0" autoPict="0">
                <anchor moveWithCells="1" sizeWithCells="1">
                  <from>
                    <xdr:col>13308</xdr:col>
                    <xdr:colOff>0</xdr:colOff>
                    <xdr:row>262211</xdr:row>
                    <xdr:rowOff>0</xdr:rowOff>
                  </from>
                  <to>
                    <xdr:col>13308</xdr:col>
                    <xdr:colOff>0</xdr:colOff>
                    <xdr:row>262211</xdr:row>
                    <xdr:rowOff>0</xdr:rowOff>
                  </to>
                </anchor>
              </controlPr>
            </control>
          </mc:Choice>
        </mc:AlternateContent>
        <mc:AlternateContent xmlns:mc="http://schemas.openxmlformats.org/markup-compatibility/2006">
          <mc:Choice Requires="x14">
            <control shapeId="62339" r:id="rId842" name="Button 899">
              <controlPr locked="0" defaultSize="0" autoFill="0" autoLine="0" autoPict="0">
                <anchor moveWithCells="1" sizeWithCells="1">
                  <from>
                    <xdr:col>13308</xdr:col>
                    <xdr:colOff>0</xdr:colOff>
                    <xdr:row>327747</xdr:row>
                    <xdr:rowOff>0</xdr:rowOff>
                  </from>
                  <to>
                    <xdr:col>13308</xdr:col>
                    <xdr:colOff>0</xdr:colOff>
                    <xdr:row>327747</xdr:row>
                    <xdr:rowOff>0</xdr:rowOff>
                  </to>
                </anchor>
              </controlPr>
            </control>
          </mc:Choice>
        </mc:AlternateContent>
        <mc:AlternateContent xmlns:mc="http://schemas.openxmlformats.org/markup-compatibility/2006">
          <mc:Choice Requires="x14">
            <control shapeId="62340" r:id="rId843" name="Button 900">
              <controlPr locked="0" defaultSize="0" autoFill="0" autoLine="0" autoPict="0">
                <anchor moveWithCells="1" sizeWithCells="1">
                  <from>
                    <xdr:col>13308</xdr:col>
                    <xdr:colOff>0</xdr:colOff>
                    <xdr:row>393283</xdr:row>
                    <xdr:rowOff>0</xdr:rowOff>
                  </from>
                  <to>
                    <xdr:col>13308</xdr:col>
                    <xdr:colOff>0</xdr:colOff>
                    <xdr:row>393283</xdr:row>
                    <xdr:rowOff>0</xdr:rowOff>
                  </to>
                </anchor>
              </controlPr>
            </control>
          </mc:Choice>
        </mc:AlternateContent>
        <mc:AlternateContent xmlns:mc="http://schemas.openxmlformats.org/markup-compatibility/2006">
          <mc:Choice Requires="x14">
            <control shapeId="62341" r:id="rId844" name="Button 901">
              <controlPr locked="0" defaultSize="0" autoFill="0" autoLine="0" autoPict="0">
                <anchor moveWithCells="1" sizeWithCells="1">
                  <from>
                    <xdr:col>13308</xdr:col>
                    <xdr:colOff>0</xdr:colOff>
                    <xdr:row>458819</xdr:row>
                    <xdr:rowOff>0</xdr:rowOff>
                  </from>
                  <to>
                    <xdr:col>13308</xdr:col>
                    <xdr:colOff>0</xdr:colOff>
                    <xdr:row>458819</xdr:row>
                    <xdr:rowOff>0</xdr:rowOff>
                  </to>
                </anchor>
              </controlPr>
            </control>
          </mc:Choice>
        </mc:AlternateContent>
        <mc:AlternateContent xmlns:mc="http://schemas.openxmlformats.org/markup-compatibility/2006">
          <mc:Choice Requires="x14">
            <control shapeId="62342" r:id="rId845" name="Button 902">
              <controlPr locked="0" defaultSize="0" autoFill="0" autoLine="0" autoPict="0">
                <anchor moveWithCells="1" sizeWithCells="1">
                  <from>
                    <xdr:col>13308</xdr:col>
                    <xdr:colOff>0</xdr:colOff>
                    <xdr:row>524355</xdr:row>
                    <xdr:rowOff>0</xdr:rowOff>
                  </from>
                  <to>
                    <xdr:col>13308</xdr:col>
                    <xdr:colOff>0</xdr:colOff>
                    <xdr:row>524355</xdr:row>
                    <xdr:rowOff>0</xdr:rowOff>
                  </to>
                </anchor>
              </controlPr>
            </control>
          </mc:Choice>
        </mc:AlternateContent>
        <mc:AlternateContent xmlns:mc="http://schemas.openxmlformats.org/markup-compatibility/2006">
          <mc:Choice Requires="x14">
            <control shapeId="62343" r:id="rId846" name="Button 903">
              <controlPr locked="0" defaultSize="0" autoFill="0" autoLine="0" autoPict="0">
                <anchor moveWithCells="1" sizeWithCells="1">
                  <from>
                    <xdr:col>13308</xdr:col>
                    <xdr:colOff>0</xdr:colOff>
                    <xdr:row>589891</xdr:row>
                    <xdr:rowOff>0</xdr:rowOff>
                  </from>
                  <to>
                    <xdr:col>13308</xdr:col>
                    <xdr:colOff>0</xdr:colOff>
                    <xdr:row>589891</xdr:row>
                    <xdr:rowOff>0</xdr:rowOff>
                  </to>
                </anchor>
              </controlPr>
            </control>
          </mc:Choice>
        </mc:AlternateContent>
        <mc:AlternateContent xmlns:mc="http://schemas.openxmlformats.org/markup-compatibility/2006">
          <mc:Choice Requires="x14">
            <control shapeId="62344" r:id="rId847" name="Button 904">
              <controlPr locked="0" defaultSize="0" autoFill="0" autoLine="0" autoPict="0">
                <anchor moveWithCells="1" sizeWithCells="1">
                  <from>
                    <xdr:col>13308</xdr:col>
                    <xdr:colOff>0</xdr:colOff>
                    <xdr:row>655427</xdr:row>
                    <xdr:rowOff>0</xdr:rowOff>
                  </from>
                  <to>
                    <xdr:col>13308</xdr:col>
                    <xdr:colOff>0</xdr:colOff>
                    <xdr:row>655427</xdr:row>
                    <xdr:rowOff>0</xdr:rowOff>
                  </to>
                </anchor>
              </controlPr>
            </control>
          </mc:Choice>
        </mc:AlternateContent>
        <mc:AlternateContent xmlns:mc="http://schemas.openxmlformats.org/markup-compatibility/2006">
          <mc:Choice Requires="x14">
            <control shapeId="62345" r:id="rId848" name="Button 905">
              <controlPr locked="0" defaultSize="0" autoFill="0" autoLine="0" autoPict="0">
                <anchor moveWithCells="1" sizeWithCells="1">
                  <from>
                    <xdr:col>13308</xdr:col>
                    <xdr:colOff>0</xdr:colOff>
                    <xdr:row>720963</xdr:row>
                    <xdr:rowOff>0</xdr:rowOff>
                  </from>
                  <to>
                    <xdr:col>13308</xdr:col>
                    <xdr:colOff>0</xdr:colOff>
                    <xdr:row>720963</xdr:row>
                    <xdr:rowOff>0</xdr:rowOff>
                  </to>
                </anchor>
              </controlPr>
            </control>
          </mc:Choice>
        </mc:AlternateContent>
        <mc:AlternateContent xmlns:mc="http://schemas.openxmlformats.org/markup-compatibility/2006">
          <mc:Choice Requires="x14">
            <control shapeId="62346" r:id="rId849" name="Button 906">
              <controlPr locked="0" defaultSize="0" autoFill="0" autoLine="0" autoPict="0">
                <anchor moveWithCells="1" sizeWithCells="1">
                  <from>
                    <xdr:col>13308</xdr:col>
                    <xdr:colOff>0</xdr:colOff>
                    <xdr:row>786499</xdr:row>
                    <xdr:rowOff>0</xdr:rowOff>
                  </from>
                  <to>
                    <xdr:col>13308</xdr:col>
                    <xdr:colOff>0</xdr:colOff>
                    <xdr:row>786499</xdr:row>
                    <xdr:rowOff>0</xdr:rowOff>
                  </to>
                </anchor>
              </controlPr>
            </control>
          </mc:Choice>
        </mc:AlternateContent>
        <mc:AlternateContent xmlns:mc="http://schemas.openxmlformats.org/markup-compatibility/2006">
          <mc:Choice Requires="x14">
            <control shapeId="62347" r:id="rId850" name="Button 907">
              <controlPr locked="0" defaultSize="0" autoFill="0" autoLine="0" autoPict="0">
                <anchor moveWithCells="1" sizeWithCells="1">
                  <from>
                    <xdr:col>13308</xdr:col>
                    <xdr:colOff>0</xdr:colOff>
                    <xdr:row>852035</xdr:row>
                    <xdr:rowOff>0</xdr:rowOff>
                  </from>
                  <to>
                    <xdr:col>13308</xdr:col>
                    <xdr:colOff>0</xdr:colOff>
                    <xdr:row>852035</xdr:row>
                    <xdr:rowOff>0</xdr:rowOff>
                  </to>
                </anchor>
              </controlPr>
            </control>
          </mc:Choice>
        </mc:AlternateContent>
        <mc:AlternateContent xmlns:mc="http://schemas.openxmlformats.org/markup-compatibility/2006">
          <mc:Choice Requires="x14">
            <control shapeId="62348" r:id="rId851" name="Button 908">
              <controlPr locked="0" defaultSize="0" autoFill="0" autoLine="0" autoPict="0">
                <anchor moveWithCells="1" sizeWithCells="1">
                  <from>
                    <xdr:col>13308</xdr:col>
                    <xdr:colOff>0</xdr:colOff>
                    <xdr:row>917571</xdr:row>
                    <xdr:rowOff>0</xdr:rowOff>
                  </from>
                  <to>
                    <xdr:col>13308</xdr:col>
                    <xdr:colOff>0</xdr:colOff>
                    <xdr:row>917571</xdr:row>
                    <xdr:rowOff>0</xdr:rowOff>
                  </to>
                </anchor>
              </controlPr>
            </control>
          </mc:Choice>
        </mc:AlternateContent>
        <mc:AlternateContent xmlns:mc="http://schemas.openxmlformats.org/markup-compatibility/2006">
          <mc:Choice Requires="x14">
            <control shapeId="62349" r:id="rId852" name="Button 909">
              <controlPr locked="0" defaultSize="0" autoFill="0" autoLine="0" autoPict="0">
                <anchor moveWithCells="1" sizeWithCells="1">
                  <from>
                    <xdr:col>13308</xdr:col>
                    <xdr:colOff>0</xdr:colOff>
                    <xdr:row>983107</xdr:row>
                    <xdr:rowOff>0</xdr:rowOff>
                  </from>
                  <to>
                    <xdr:col>13308</xdr:col>
                    <xdr:colOff>0</xdr:colOff>
                    <xdr:row>983107</xdr:row>
                    <xdr:rowOff>0</xdr:rowOff>
                  </to>
                </anchor>
              </controlPr>
            </control>
          </mc:Choice>
        </mc:AlternateContent>
        <mc:AlternateContent xmlns:mc="http://schemas.openxmlformats.org/markup-compatibility/2006">
          <mc:Choice Requires="x14">
            <control shapeId="62350" r:id="rId853" name="Button 910">
              <controlPr locked="0" defaultSize="0" autoFill="0" autoLine="0" autoPict="0">
                <anchor moveWithCells="1" sizeWithCells="1">
                  <from>
                    <xdr:col>13564</xdr:col>
                    <xdr:colOff>0</xdr:colOff>
                    <xdr:row>67</xdr:row>
                    <xdr:rowOff>0</xdr:rowOff>
                  </from>
                  <to>
                    <xdr:col>13564</xdr:col>
                    <xdr:colOff>0</xdr:colOff>
                    <xdr:row>67</xdr:row>
                    <xdr:rowOff>0</xdr:rowOff>
                  </to>
                </anchor>
              </controlPr>
            </control>
          </mc:Choice>
        </mc:AlternateContent>
        <mc:AlternateContent xmlns:mc="http://schemas.openxmlformats.org/markup-compatibility/2006">
          <mc:Choice Requires="x14">
            <control shapeId="62351" r:id="rId854" name="Button 911">
              <controlPr locked="0" defaultSize="0" autoFill="0" autoLine="0" autoPict="0">
                <anchor moveWithCells="1" sizeWithCells="1">
                  <from>
                    <xdr:col>13564</xdr:col>
                    <xdr:colOff>0</xdr:colOff>
                    <xdr:row>65603</xdr:row>
                    <xdr:rowOff>0</xdr:rowOff>
                  </from>
                  <to>
                    <xdr:col>13564</xdr:col>
                    <xdr:colOff>0</xdr:colOff>
                    <xdr:row>65603</xdr:row>
                    <xdr:rowOff>0</xdr:rowOff>
                  </to>
                </anchor>
              </controlPr>
            </control>
          </mc:Choice>
        </mc:AlternateContent>
        <mc:AlternateContent xmlns:mc="http://schemas.openxmlformats.org/markup-compatibility/2006">
          <mc:Choice Requires="x14">
            <control shapeId="62352" r:id="rId855" name="Button 912">
              <controlPr locked="0" defaultSize="0" autoFill="0" autoLine="0" autoPict="0">
                <anchor moveWithCells="1" sizeWithCells="1">
                  <from>
                    <xdr:col>13564</xdr:col>
                    <xdr:colOff>0</xdr:colOff>
                    <xdr:row>131139</xdr:row>
                    <xdr:rowOff>0</xdr:rowOff>
                  </from>
                  <to>
                    <xdr:col>13564</xdr:col>
                    <xdr:colOff>0</xdr:colOff>
                    <xdr:row>131139</xdr:row>
                    <xdr:rowOff>0</xdr:rowOff>
                  </to>
                </anchor>
              </controlPr>
            </control>
          </mc:Choice>
        </mc:AlternateContent>
        <mc:AlternateContent xmlns:mc="http://schemas.openxmlformats.org/markup-compatibility/2006">
          <mc:Choice Requires="x14">
            <control shapeId="62353" r:id="rId856" name="Button 913">
              <controlPr locked="0" defaultSize="0" autoFill="0" autoLine="0" autoPict="0">
                <anchor moveWithCells="1" sizeWithCells="1">
                  <from>
                    <xdr:col>13564</xdr:col>
                    <xdr:colOff>0</xdr:colOff>
                    <xdr:row>196675</xdr:row>
                    <xdr:rowOff>0</xdr:rowOff>
                  </from>
                  <to>
                    <xdr:col>13564</xdr:col>
                    <xdr:colOff>0</xdr:colOff>
                    <xdr:row>196675</xdr:row>
                    <xdr:rowOff>0</xdr:rowOff>
                  </to>
                </anchor>
              </controlPr>
            </control>
          </mc:Choice>
        </mc:AlternateContent>
        <mc:AlternateContent xmlns:mc="http://schemas.openxmlformats.org/markup-compatibility/2006">
          <mc:Choice Requires="x14">
            <control shapeId="62354" r:id="rId857" name="Button 914">
              <controlPr locked="0" defaultSize="0" autoFill="0" autoLine="0" autoPict="0">
                <anchor moveWithCells="1" sizeWithCells="1">
                  <from>
                    <xdr:col>13564</xdr:col>
                    <xdr:colOff>0</xdr:colOff>
                    <xdr:row>262211</xdr:row>
                    <xdr:rowOff>0</xdr:rowOff>
                  </from>
                  <to>
                    <xdr:col>13564</xdr:col>
                    <xdr:colOff>0</xdr:colOff>
                    <xdr:row>262211</xdr:row>
                    <xdr:rowOff>0</xdr:rowOff>
                  </to>
                </anchor>
              </controlPr>
            </control>
          </mc:Choice>
        </mc:AlternateContent>
        <mc:AlternateContent xmlns:mc="http://schemas.openxmlformats.org/markup-compatibility/2006">
          <mc:Choice Requires="x14">
            <control shapeId="62355" r:id="rId858" name="Button 915">
              <controlPr locked="0" defaultSize="0" autoFill="0" autoLine="0" autoPict="0">
                <anchor moveWithCells="1" sizeWithCells="1">
                  <from>
                    <xdr:col>13564</xdr:col>
                    <xdr:colOff>0</xdr:colOff>
                    <xdr:row>327747</xdr:row>
                    <xdr:rowOff>0</xdr:rowOff>
                  </from>
                  <to>
                    <xdr:col>13564</xdr:col>
                    <xdr:colOff>0</xdr:colOff>
                    <xdr:row>327747</xdr:row>
                    <xdr:rowOff>0</xdr:rowOff>
                  </to>
                </anchor>
              </controlPr>
            </control>
          </mc:Choice>
        </mc:AlternateContent>
        <mc:AlternateContent xmlns:mc="http://schemas.openxmlformats.org/markup-compatibility/2006">
          <mc:Choice Requires="x14">
            <control shapeId="62356" r:id="rId859" name="Button 916">
              <controlPr locked="0" defaultSize="0" autoFill="0" autoLine="0" autoPict="0">
                <anchor moveWithCells="1" sizeWithCells="1">
                  <from>
                    <xdr:col>13564</xdr:col>
                    <xdr:colOff>0</xdr:colOff>
                    <xdr:row>393283</xdr:row>
                    <xdr:rowOff>0</xdr:rowOff>
                  </from>
                  <to>
                    <xdr:col>13564</xdr:col>
                    <xdr:colOff>0</xdr:colOff>
                    <xdr:row>393283</xdr:row>
                    <xdr:rowOff>0</xdr:rowOff>
                  </to>
                </anchor>
              </controlPr>
            </control>
          </mc:Choice>
        </mc:AlternateContent>
        <mc:AlternateContent xmlns:mc="http://schemas.openxmlformats.org/markup-compatibility/2006">
          <mc:Choice Requires="x14">
            <control shapeId="62357" r:id="rId860" name="Button 917">
              <controlPr locked="0" defaultSize="0" autoFill="0" autoLine="0" autoPict="0">
                <anchor moveWithCells="1" sizeWithCells="1">
                  <from>
                    <xdr:col>13564</xdr:col>
                    <xdr:colOff>0</xdr:colOff>
                    <xdr:row>458819</xdr:row>
                    <xdr:rowOff>0</xdr:rowOff>
                  </from>
                  <to>
                    <xdr:col>13564</xdr:col>
                    <xdr:colOff>0</xdr:colOff>
                    <xdr:row>458819</xdr:row>
                    <xdr:rowOff>0</xdr:rowOff>
                  </to>
                </anchor>
              </controlPr>
            </control>
          </mc:Choice>
        </mc:AlternateContent>
        <mc:AlternateContent xmlns:mc="http://schemas.openxmlformats.org/markup-compatibility/2006">
          <mc:Choice Requires="x14">
            <control shapeId="62358" r:id="rId861" name="Button 918">
              <controlPr locked="0" defaultSize="0" autoFill="0" autoLine="0" autoPict="0">
                <anchor moveWithCells="1" sizeWithCells="1">
                  <from>
                    <xdr:col>13564</xdr:col>
                    <xdr:colOff>0</xdr:colOff>
                    <xdr:row>524355</xdr:row>
                    <xdr:rowOff>0</xdr:rowOff>
                  </from>
                  <to>
                    <xdr:col>13564</xdr:col>
                    <xdr:colOff>0</xdr:colOff>
                    <xdr:row>524355</xdr:row>
                    <xdr:rowOff>0</xdr:rowOff>
                  </to>
                </anchor>
              </controlPr>
            </control>
          </mc:Choice>
        </mc:AlternateContent>
        <mc:AlternateContent xmlns:mc="http://schemas.openxmlformats.org/markup-compatibility/2006">
          <mc:Choice Requires="x14">
            <control shapeId="62359" r:id="rId862" name="Button 919">
              <controlPr locked="0" defaultSize="0" autoFill="0" autoLine="0" autoPict="0">
                <anchor moveWithCells="1" sizeWithCells="1">
                  <from>
                    <xdr:col>13564</xdr:col>
                    <xdr:colOff>0</xdr:colOff>
                    <xdr:row>589891</xdr:row>
                    <xdr:rowOff>0</xdr:rowOff>
                  </from>
                  <to>
                    <xdr:col>13564</xdr:col>
                    <xdr:colOff>0</xdr:colOff>
                    <xdr:row>589891</xdr:row>
                    <xdr:rowOff>0</xdr:rowOff>
                  </to>
                </anchor>
              </controlPr>
            </control>
          </mc:Choice>
        </mc:AlternateContent>
        <mc:AlternateContent xmlns:mc="http://schemas.openxmlformats.org/markup-compatibility/2006">
          <mc:Choice Requires="x14">
            <control shapeId="62360" r:id="rId863" name="Button 920">
              <controlPr locked="0" defaultSize="0" autoFill="0" autoLine="0" autoPict="0">
                <anchor moveWithCells="1" sizeWithCells="1">
                  <from>
                    <xdr:col>13564</xdr:col>
                    <xdr:colOff>0</xdr:colOff>
                    <xdr:row>655427</xdr:row>
                    <xdr:rowOff>0</xdr:rowOff>
                  </from>
                  <to>
                    <xdr:col>13564</xdr:col>
                    <xdr:colOff>0</xdr:colOff>
                    <xdr:row>655427</xdr:row>
                    <xdr:rowOff>0</xdr:rowOff>
                  </to>
                </anchor>
              </controlPr>
            </control>
          </mc:Choice>
        </mc:AlternateContent>
        <mc:AlternateContent xmlns:mc="http://schemas.openxmlformats.org/markup-compatibility/2006">
          <mc:Choice Requires="x14">
            <control shapeId="62361" r:id="rId864" name="Button 921">
              <controlPr locked="0" defaultSize="0" autoFill="0" autoLine="0" autoPict="0">
                <anchor moveWithCells="1" sizeWithCells="1">
                  <from>
                    <xdr:col>13564</xdr:col>
                    <xdr:colOff>0</xdr:colOff>
                    <xdr:row>720963</xdr:row>
                    <xdr:rowOff>0</xdr:rowOff>
                  </from>
                  <to>
                    <xdr:col>13564</xdr:col>
                    <xdr:colOff>0</xdr:colOff>
                    <xdr:row>720963</xdr:row>
                    <xdr:rowOff>0</xdr:rowOff>
                  </to>
                </anchor>
              </controlPr>
            </control>
          </mc:Choice>
        </mc:AlternateContent>
        <mc:AlternateContent xmlns:mc="http://schemas.openxmlformats.org/markup-compatibility/2006">
          <mc:Choice Requires="x14">
            <control shapeId="62362" r:id="rId865" name="Button 922">
              <controlPr locked="0" defaultSize="0" autoFill="0" autoLine="0" autoPict="0">
                <anchor moveWithCells="1" sizeWithCells="1">
                  <from>
                    <xdr:col>13564</xdr:col>
                    <xdr:colOff>0</xdr:colOff>
                    <xdr:row>786499</xdr:row>
                    <xdr:rowOff>0</xdr:rowOff>
                  </from>
                  <to>
                    <xdr:col>13564</xdr:col>
                    <xdr:colOff>0</xdr:colOff>
                    <xdr:row>786499</xdr:row>
                    <xdr:rowOff>0</xdr:rowOff>
                  </to>
                </anchor>
              </controlPr>
            </control>
          </mc:Choice>
        </mc:AlternateContent>
        <mc:AlternateContent xmlns:mc="http://schemas.openxmlformats.org/markup-compatibility/2006">
          <mc:Choice Requires="x14">
            <control shapeId="62363" r:id="rId866" name="Button 923">
              <controlPr locked="0" defaultSize="0" autoFill="0" autoLine="0" autoPict="0">
                <anchor moveWithCells="1" sizeWithCells="1">
                  <from>
                    <xdr:col>13564</xdr:col>
                    <xdr:colOff>0</xdr:colOff>
                    <xdr:row>852035</xdr:row>
                    <xdr:rowOff>0</xdr:rowOff>
                  </from>
                  <to>
                    <xdr:col>13564</xdr:col>
                    <xdr:colOff>0</xdr:colOff>
                    <xdr:row>852035</xdr:row>
                    <xdr:rowOff>0</xdr:rowOff>
                  </to>
                </anchor>
              </controlPr>
            </control>
          </mc:Choice>
        </mc:AlternateContent>
        <mc:AlternateContent xmlns:mc="http://schemas.openxmlformats.org/markup-compatibility/2006">
          <mc:Choice Requires="x14">
            <control shapeId="62364" r:id="rId867" name="Button 924">
              <controlPr locked="0" defaultSize="0" autoFill="0" autoLine="0" autoPict="0">
                <anchor moveWithCells="1" sizeWithCells="1">
                  <from>
                    <xdr:col>13564</xdr:col>
                    <xdr:colOff>0</xdr:colOff>
                    <xdr:row>917571</xdr:row>
                    <xdr:rowOff>0</xdr:rowOff>
                  </from>
                  <to>
                    <xdr:col>13564</xdr:col>
                    <xdr:colOff>0</xdr:colOff>
                    <xdr:row>917571</xdr:row>
                    <xdr:rowOff>0</xdr:rowOff>
                  </to>
                </anchor>
              </controlPr>
            </control>
          </mc:Choice>
        </mc:AlternateContent>
        <mc:AlternateContent xmlns:mc="http://schemas.openxmlformats.org/markup-compatibility/2006">
          <mc:Choice Requires="x14">
            <control shapeId="62365" r:id="rId868" name="Button 925">
              <controlPr locked="0" defaultSize="0" autoFill="0" autoLine="0" autoPict="0">
                <anchor moveWithCells="1" sizeWithCells="1">
                  <from>
                    <xdr:col>13564</xdr:col>
                    <xdr:colOff>0</xdr:colOff>
                    <xdr:row>983107</xdr:row>
                    <xdr:rowOff>0</xdr:rowOff>
                  </from>
                  <to>
                    <xdr:col>13564</xdr:col>
                    <xdr:colOff>0</xdr:colOff>
                    <xdr:row>983107</xdr:row>
                    <xdr:rowOff>0</xdr:rowOff>
                  </to>
                </anchor>
              </controlPr>
            </control>
          </mc:Choice>
        </mc:AlternateContent>
        <mc:AlternateContent xmlns:mc="http://schemas.openxmlformats.org/markup-compatibility/2006">
          <mc:Choice Requires="x14">
            <control shapeId="62366" r:id="rId869" name="Button 926">
              <controlPr locked="0" defaultSize="0" autoFill="0" autoLine="0" autoPict="0">
                <anchor moveWithCells="1" sizeWithCells="1">
                  <from>
                    <xdr:col>13820</xdr:col>
                    <xdr:colOff>0</xdr:colOff>
                    <xdr:row>67</xdr:row>
                    <xdr:rowOff>0</xdr:rowOff>
                  </from>
                  <to>
                    <xdr:col>13820</xdr:col>
                    <xdr:colOff>0</xdr:colOff>
                    <xdr:row>67</xdr:row>
                    <xdr:rowOff>0</xdr:rowOff>
                  </to>
                </anchor>
              </controlPr>
            </control>
          </mc:Choice>
        </mc:AlternateContent>
        <mc:AlternateContent xmlns:mc="http://schemas.openxmlformats.org/markup-compatibility/2006">
          <mc:Choice Requires="x14">
            <control shapeId="62367" r:id="rId870" name="Button 927">
              <controlPr locked="0" defaultSize="0" autoFill="0" autoLine="0" autoPict="0">
                <anchor moveWithCells="1" sizeWithCells="1">
                  <from>
                    <xdr:col>13820</xdr:col>
                    <xdr:colOff>0</xdr:colOff>
                    <xdr:row>65603</xdr:row>
                    <xdr:rowOff>0</xdr:rowOff>
                  </from>
                  <to>
                    <xdr:col>13820</xdr:col>
                    <xdr:colOff>0</xdr:colOff>
                    <xdr:row>65603</xdr:row>
                    <xdr:rowOff>0</xdr:rowOff>
                  </to>
                </anchor>
              </controlPr>
            </control>
          </mc:Choice>
        </mc:AlternateContent>
        <mc:AlternateContent xmlns:mc="http://schemas.openxmlformats.org/markup-compatibility/2006">
          <mc:Choice Requires="x14">
            <control shapeId="62368" r:id="rId871" name="Button 928">
              <controlPr locked="0" defaultSize="0" autoFill="0" autoLine="0" autoPict="0">
                <anchor moveWithCells="1" sizeWithCells="1">
                  <from>
                    <xdr:col>13820</xdr:col>
                    <xdr:colOff>0</xdr:colOff>
                    <xdr:row>131139</xdr:row>
                    <xdr:rowOff>0</xdr:rowOff>
                  </from>
                  <to>
                    <xdr:col>13820</xdr:col>
                    <xdr:colOff>0</xdr:colOff>
                    <xdr:row>131139</xdr:row>
                    <xdr:rowOff>0</xdr:rowOff>
                  </to>
                </anchor>
              </controlPr>
            </control>
          </mc:Choice>
        </mc:AlternateContent>
        <mc:AlternateContent xmlns:mc="http://schemas.openxmlformats.org/markup-compatibility/2006">
          <mc:Choice Requires="x14">
            <control shapeId="62369" r:id="rId872" name="Button 929">
              <controlPr locked="0" defaultSize="0" autoFill="0" autoLine="0" autoPict="0">
                <anchor moveWithCells="1" sizeWithCells="1">
                  <from>
                    <xdr:col>13820</xdr:col>
                    <xdr:colOff>0</xdr:colOff>
                    <xdr:row>196675</xdr:row>
                    <xdr:rowOff>0</xdr:rowOff>
                  </from>
                  <to>
                    <xdr:col>13820</xdr:col>
                    <xdr:colOff>0</xdr:colOff>
                    <xdr:row>196675</xdr:row>
                    <xdr:rowOff>0</xdr:rowOff>
                  </to>
                </anchor>
              </controlPr>
            </control>
          </mc:Choice>
        </mc:AlternateContent>
        <mc:AlternateContent xmlns:mc="http://schemas.openxmlformats.org/markup-compatibility/2006">
          <mc:Choice Requires="x14">
            <control shapeId="62370" r:id="rId873" name="Button 930">
              <controlPr locked="0" defaultSize="0" autoFill="0" autoLine="0" autoPict="0">
                <anchor moveWithCells="1" sizeWithCells="1">
                  <from>
                    <xdr:col>13820</xdr:col>
                    <xdr:colOff>0</xdr:colOff>
                    <xdr:row>262211</xdr:row>
                    <xdr:rowOff>0</xdr:rowOff>
                  </from>
                  <to>
                    <xdr:col>13820</xdr:col>
                    <xdr:colOff>0</xdr:colOff>
                    <xdr:row>262211</xdr:row>
                    <xdr:rowOff>0</xdr:rowOff>
                  </to>
                </anchor>
              </controlPr>
            </control>
          </mc:Choice>
        </mc:AlternateContent>
        <mc:AlternateContent xmlns:mc="http://schemas.openxmlformats.org/markup-compatibility/2006">
          <mc:Choice Requires="x14">
            <control shapeId="62371" r:id="rId874" name="Button 931">
              <controlPr locked="0" defaultSize="0" autoFill="0" autoLine="0" autoPict="0">
                <anchor moveWithCells="1" sizeWithCells="1">
                  <from>
                    <xdr:col>13820</xdr:col>
                    <xdr:colOff>0</xdr:colOff>
                    <xdr:row>327747</xdr:row>
                    <xdr:rowOff>0</xdr:rowOff>
                  </from>
                  <to>
                    <xdr:col>13820</xdr:col>
                    <xdr:colOff>0</xdr:colOff>
                    <xdr:row>327747</xdr:row>
                    <xdr:rowOff>0</xdr:rowOff>
                  </to>
                </anchor>
              </controlPr>
            </control>
          </mc:Choice>
        </mc:AlternateContent>
        <mc:AlternateContent xmlns:mc="http://schemas.openxmlformats.org/markup-compatibility/2006">
          <mc:Choice Requires="x14">
            <control shapeId="62372" r:id="rId875" name="Button 932">
              <controlPr locked="0" defaultSize="0" autoFill="0" autoLine="0" autoPict="0">
                <anchor moveWithCells="1" sizeWithCells="1">
                  <from>
                    <xdr:col>13820</xdr:col>
                    <xdr:colOff>0</xdr:colOff>
                    <xdr:row>393283</xdr:row>
                    <xdr:rowOff>0</xdr:rowOff>
                  </from>
                  <to>
                    <xdr:col>13820</xdr:col>
                    <xdr:colOff>0</xdr:colOff>
                    <xdr:row>393283</xdr:row>
                    <xdr:rowOff>0</xdr:rowOff>
                  </to>
                </anchor>
              </controlPr>
            </control>
          </mc:Choice>
        </mc:AlternateContent>
        <mc:AlternateContent xmlns:mc="http://schemas.openxmlformats.org/markup-compatibility/2006">
          <mc:Choice Requires="x14">
            <control shapeId="62373" r:id="rId876" name="Button 933">
              <controlPr locked="0" defaultSize="0" autoFill="0" autoLine="0" autoPict="0">
                <anchor moveWithCells="1" sizeWithCells="1">
                  <from>
                    <xdr:col>13820</xdr:col>
                    <xdr:colOff>0</xdr:colOff>
                    <xdr:row>458819</xdr:row>
                    <xdr:rowOff>0</xdr:rowOff>
                  </from>
                  <to>
                    <xdr:col>13820</xdr:col>
                    <xdr:colOff>0</xdr:colOff>
                    <xdr:row>458819</xdr:row>
                    <xdr:rowOff>0</xdr:rowOff>
                  </to>
                </anchor>
              </controlPr>
            </control>
          </mc:Choice>
        </mc:AlternateContent>
        <mc:AlternateContent xmlns:mc="http://schemas.openxmlformats.org/markup-compatibility/2006">
          <mc:Choice Requires="x14">
            <control shapeId="62374" r:id="rId877" name="Button 934">
              <controlPr locked="0" defaultSize="0" autoFill="0" autoLine="0" autoPict="0">
                <anchor moveWithCells="1" sizeWithCells="1">
                  <from>
                    <xdr:col>13820</xdr:col>
                    <xdr:colOff>0</xdr:colOff>
                    <xdr:row>524355</xdr:row>
                    <xdr:rowOff>0</xdr:rowOff>
                  </from>
                  <to>
                    <xdr:col>13820</xdr:col>
                    <xdr:colOff>0</xdr:colOff>
                    <xdr:row>524355</xdr:row>
                    <xdr:rowOff>0</xdr:rowOff>
                  </to>
                </anchor>
              </controlPr>
            </control>
          </mc:Choice>
        </mc:AlternateContent>
        <mc:AlternateContent xmlns:mc="http://schemas.openxmlformats.org/markup-compatibility/2006">
          <mc:Choice Requires="x14">
            <control shapeId="62375" r:id="rId878" name="Button 935">
              <controlPr locked="0" defaultSize="0" autoFill="0" autoLine="0" autoPict="0">
                <anchor moveWithCells="1" sizeWithCells="1">
                  <from>
                    <xdr:col>13820</xdr:col>
                    <xdr:colOff>0</xdr:colOff>
                    <xdr:row>589891</xdr:row>
                    <xdr:rowOff>0</xdr:rowOff>
                  </from>
                  <to>
                    <xdr:col>13820</xdr:col>
                    <xdr:colOff>0</xdr:colOff>
                    <xdr:row>589891</xdr:row>
                    <xdr:rowOff>0</xdr:rowOff>
                  </to>
                </anchor>
              </controlPr>
            </control>
          </mc:Choice>
        </mc:AlternateContent>
        <mc:AlternateContent xmlns:mc="http://schemas.openxmlformats.org/markup-compatibility/2006">
          <mc:Choice Requires="x14">
            <control shapeId="62376" r:id="rId879" name="Button 936">
              <controlPr locked="0" defaultSize="0" autoFill="0" autoLine="0" autoPict="0">
                <anchor moveWithCells="1" sizeWithCells="1">
                  <from>
                    <xdr:col>13820</xdr:col>
                    <xdr:colOff>0</xdr:colOff>
                    <xdr:row>655427</xdr:row>
                    <xdr:rowOff>0</xdr:rowOff>
                  </from>
                  <to>
                    <xdr:col>13820</xdr:col>
                    <xdr:colOff>0</xdr:colOff>
                    <xdr:row>655427</xdr:row>
                    <xdr:rowOff>0</xdr:rowOff>
                  </to>
                </anchor>
              </controlPr>
            </control>
          </mc:Choice>
        </mc:AlternateContent>
        <mc:AlternateContent xmlns:mc="http://schemas.openxmlformats.org/markup-compatibility/2006">
          <mc:Choice Requires="x14">
            <control shapeId="62377" r:id="rId880" name="Button 937">
              <controlPr locked="0" defaultSize="0" autoFill="0" autoLine="0" autoPict="0">
                <anchor moveWithCells="1" sizeWithCells="1">
                  <from>
                    <xdr:col>13820</xdr:col>
                    <xdr:colOff>0</xdr:colOff>
                    <xdr:row>720963</xdr:row>
                    <xdr:rowOff>0</xdr:rowOff>
                  </from>
                  <to>
                    <xdr:col>13820</xdr:col>
                    <xdr:colOff>0</xdr:colOff>
                    <xdr:row>720963</xdr:row>
                    <xdr:rowOff>0</xdr:rowOff>
                  </to>
                </anchor>
              </controlPr>
            </control>
          </mc:Choice>
        </mc:AlternateContent>
        <mc:AlternateContent xmlns:mc="http://schemas.openxmlformats.org/markup-compatibility/2006">
          <mc:Choice Requires="x14">
            <control shapeId="62378" r:id="rId881" name="Button 938">
              <controlPr locked="0" defaultSize="0" autoFill="0" autoLine="0" autoPict="0">
                <anchor moveWithCells="1" sizeWithCells="1">
                  <from>
                    <xdr:col>13820</xdr:col>
                    <xdr:colOff>0</xdr:colOff>
                    <xdr:row>786499</xdr:row>
                    <xdr:rowOff>0</xdr:rowOff>
                  </from>
                  <to>
                    <xdr:col>13820</xdr:col>
                    <xdr:colOff>0</xdr:colOff>
                    <xdr:row>786499</xdr:row>
                    <xdr:rowOff>0</xdr:rowOff>
                  </to>
                </anchor>
              </controlPr>
            </control>
          </mc:Choice>
        </mc:AlternateContent>
        <mc:AlternateContent xmlns:mc="http://schemas.openxmlformats.org/markup-compatibility/2006">
          <mc:Choice Requires="x14">
            <control shapeId="62379" r:id="rId882" name="Button 939">
              <controlPr locked="0" defaultSize="0" autoFill="0" autoLine="0" autoPict="0">
                <anchor moveWithCells="1" sizeWithCells="1">
                  <from>
                    <xdr:col>13820</xdr:col>
                    <xdr:colOff>0</xdr:colOff>
                    <xdr:row>852035</xdr:row>
                    <xdr:rowOff>0</xdr:rowOff>
                  </from>
                  <to>
                    <xdr:col>13820</xdr:col>
                    <xdr:colOff>0</xdr:colOff>
                    <xdr:row>852035</xdr:row>
                    <xdr:rowOff>0</xdr:rowOff>
                  </to>
                </anchor>
              </controlPr>
            </control>
          </mc:Choice>
        </mc:AlternateContent>
        <mc:AlternateContent xmlns:mc="http://schemas.openxmlformats.org/markup-compatibility/2006">
          <mc:Choice Requires="x14">
            <control shapeId="62380" r:id="rId883" name="Button 940">
              <controlPr locked="0" defaultSize="0" autoFill="0" autoLine="0" autoPict="0">
                <anchor moveWithCells="1" sizeWithCells="1">
                  <from>
                    <xdr:col>13820</xdr:col>
                    <xdr:colOff>0</xdr:colOff>
                    <xdr:row>917571</xdr:row>
                    <xdr:rowOff>0</xdr:rowOff>
                  </from>
                  <to>
                    <xdr:col>13820</xdr:col>
                    <xdr:colOff>0</xdr:colOff>
                    <xdr:row>917571</xdr:row>
                    <xdr:rowOff>0</xdr:rowOff>
                  </to>
                </anchor>
              </controlPr>
            </control>
          </mc:Choice>
        </mc:AlternateContent>
        <mc:AlternateContent xmlns:mc="http://schemas.openxmlformats.org/markup-compatibility/2006">
          <mc:Choice Requires="x14">
            <control shapeId="62381" r:id="rId884" name="Button 941">
              <controlPr locked="0" defaultSize="0" autoFill="0" autoLine="0" autoPict="0">
                <anchor moveWithCells="1" sizeWithCells="1">
                  <from>
                    <xdr:col>13820</xdr:col>
                    <xdr:colOff>0</xdr:colOff>
                    <xdr:row>983107</xdr:row>
                    <xdr:rowOff>0</xdr:rowOff>
                  </from>
                  <to>
                    <xdr:col>13820</xdr:col>
                    <xdr:colOff>0</xdr:colOff>
                    <xdr:row>983107</xdr:row>
                    <xdr:rowOff>0</xdr:rowOff>
                  </to>
                </anchor>
              </controlPr>
            </control>
          </mc:Choice>
        </mc:AlternateContent>
        <mc:AlternateContent xmlns:mc="http://schemas.openxmlformats.org/markup-compatibility/2006">
          <mc:Choice Requires="x14">
            <control shapeId="62382" r:id="rId885" name="Button 942">
              <controlPr locked="0" defaultSize="0" autoFill="0" autoLine="0" autoPict="0">
                <anchor moveWithCells="1" sizeWithCells="1">
                  <from>
                    <xdr:col>14076</xdr:col>
                    <xdr:colOff>0</xdr:colOff>
                    <xdr:row>67</xdr:row>
                    <xdr:rowOff>0</xdr:rowOff>
                  </from>
                  <to>
                    <xdr:col>14076</xdr:col>
                    <xdr:colOff>0</xdr:colOff>
                    <xdr:row>67</xdr:row>
                    <xdr:rowOff>0</xdr:rowOff>
                  </to>
                </anchor>
              </controlPr>
            </control>
          </mc:Choice>
        </mc:AlternateContent>
        <mc:AlternateContent xmlns:mc="http://schemas.openxmlformats.org/markup-compatibility/2006">
          <mc:Choice Requires="x14">
            <control shapeId="62383" r:id="rId886" name="Button 943">
              <controlPr locked="0" defaultSize="0" autoFill="0" autoLine="0" autoPict="0">
                <anchor moveWithCells="1" sizeWithCells="1">
                  <from>
                    <xdr:col>14076</xdr:col>
                    <xdr:colOff>0</xdr:colOff>
                    <xdr:row>65603</xdr:row>
                    <xdr:rowOff>0</xdr:rowOff>
                  </from>
                  <to>
                    <xdr:col>14076</xdr:col>
                    <xdr:colOff>0</xdr:colOff>
                    <xdr:row>65603</xdr:row>
                    <xdr:rowOff>0</xdr:rowOff>
                  </to>
                </anchor>
              </controlPr>
            </control>
          </mc:Choice>
        </mc:AlternateContent>
        <mc:AlternateContent xmlns:mc="http://schemas.openxmlformats.org/markup-compatibility/2006">
          <mc:Choice Requires="x14">
            <control shapeId="62384" r:id="rId887" name="Button 944">
              <controlPr locked="0" defaultSize="0" autoFill="0" autoLine="0" autoPict="0">
                <anchor moveWithCells="1" sizeWithCells="1">
                  <from>
                    <xdr:col>14076</xdr:col>
                    <xdr:colOff>0</xdr:colOff>
                    <xdr:row>131139</xdr:row>
                    <xdr:rowOff>0</xdr:rowOff>
                  </from>
                  <to>
                    <xdr:col>14076</xdr:col>
                    <xdr:colOff>0</xdr:colOff>
                    <xdr:row>131139</xdr:row>
                    <xdr:rowOff>0</xdr:rowOff>
                  </to>
                </anchor>
              </controlPr>
            </control>
          </mc:Choice>
        </mc:AlternateContent>
        <mc:AlternateContent xmlns:mc="http://schemas.openxmlformats.org/markup-compatibility/2006">
          <mc:Choice Requires="x14">
            <control shapeId="62385" r:id="rId888" name="Button 945">
              <controlPr locked="0" defaultSize="0" autoFill="0" autoLine="0" autoPict="0">
                <anchor moveWithCells="1" sizeWithCells="1">
                  <from>
                    <xdr:col>14076</xdr:col>
                    <xdr:colOff>0</xdr:colOff>
                    <xdr:row>196675</xdr:row>
                    <xdr:rowOff>0</xdr:rowOff>
                  </from>
                  <to>
                    <xdr:col>14076</xdr:col>
                    <xdr:colOff>0</xdr:colOff>
                    <xdr:row>196675</xdr:row>
                    <xdr:rowOff>0</xdr:rowOff>
                  </to>
                </anchor>
              </controlPr>
            </control>
          </mc:Choice>
        </mc:AlternateContent>
        <mc:AlternateContent xmlns:mc="http://schemas.openxmlformats.org/markup-compatibility/2006">
          <mc:Choice Requires="x14">
            <control shapeId="62386" r:id="rId889" name="Button 946">
              <controlPr locked="0" defaultSize="0" autoFill="0" autoLine="0" autoPict="0">
                <anchor moveWithCells="1" sizeWithCells="1">
                  <from>
                    <xdr:col>14076</xdr:col>
                    <xdr:colOff>0</xdr:colOff>
                    <xdr:row>262211</xdr:row>
                    <xdr:rowOff>0</xdr:rowOff>
                  </from>
                  <to>
                    <xdr:col>14076</xdr:col>
                    <xdr:colOff>0</xdr:colOff>
                    <xdr:row>262211</xdr:row>
                    <xdr:rowOff>0</xdr:rowOff>
                  </to>
                </anchor>
              </controlPr>
            </control>
          </mc:Choice>
        </mc:AlternateContent>
        <mc:AlternateContent xmlns:mc="http://schemas.openxmlformats.org/markup-compatibility/2006">
          <mc:Choice Requires="x14">
            <control shapeId="62387" r:id="rId890" name="Button 947">
              <controlPr locked="0" defaultSize="0" autoFill="0" autoLine="0" autoPict="0">
                <anchor moveWithCells="1" sizeWithCells="1">
                  <from>
                    <xdr:col>14076</xdr:col>
                    <xdr:colOff>0</xdr:colOff>
                    <xdr:row>327747</xdr:row>
                    <xdr:rowOff>0</xdr:rowOff>
                  </from>
                  <to>
                    <xdr:col>14076</xdr:col>
                    <xdr:colOff>0</xdr:colOff>
                    <xdr:row>327747</xdr:row>
                    <xdr:rowOff>0</xdr:rowOff>
                  </to>
                </anchor>
              </controlPr>
            </control>
          </mc:Choice>
        </mc:AlternateContent>
        <mc:AlternateContent xmlns:mc="http://schemas.openxmlformats.org/markup-compatibility/2006">
          <mc:Choice Requires="x14">
            <control shapeId="62388" r:id="rId891" name="Button 948">
              <controlPr locked="0" defaultSize="0" autoFill="0" autoLine="0" autoPict="0">
                <anchor moveWithCells="1" sizeWithCells="1">
                  <from>
                    <xdr:col>14076</xdr:col>
                    <xdr:colOff>0</xdr:colOff>
                    <xdr:row>393283</xdr:row>
                    <xdr:rowOff>0</xdr:rowOff>
                  </from>
                  <to>
                    <xdr:col>14076</xdr:col>
                    <xdr:colOff>0</xdr:colOff>
                    <xdr:row>393283</xdr:row>
                    <xdr:rowOff>0</xdr:rowOff>
                  </to>
                </anchor>
              </controlPr>
            </control>
          </mc:Choice>
        </mc:AlternateContent>
        <mc:AlternateContent xmlns:mc="http://schemas.openxmlformats.org/markup-compatibility/2006">
          <mc:Choice Requires="x14">
            <control shapeId="62389" r:id="rId892" name="Button 949">
              <controlPr locked="0" defaultSize="0" autoFill="0" autoLine="0" autoPict="0">
                <anchor moveWithCells="1" sizeWithCells="1">
                  <from>
                    <xdr:col>14076</xdr:col>
                    <xdr:colOff>0</xdr:colOff>
                    <xdr:row>458819</xdr:row>
                    <xdr:rowOff>0</xdr:rowOff>
                  </from>
                  <to>
                    <xdr:col>14076</xdr:col>
                    <xdr:colOff>0</xdr:colOff>
                    <xdr:row>458819</xdr:row>
                    <xdr:rowOff>0</xdr:rowOff>
                  </to>
                </anchor>
              </controlPr>
            </control>
          </mc:Choice>
        </mc:AlternateContent>
        <mc:AlternateContent xmlns:mc="http://schemas.openxmlformats.org/markup-compatibility/2006">
          <mc:Choice Requires="x14">
            <control shapeId="62390" r:id="rId893" name="Button 950">
              <controlPr locked="0" defaultSize="0" autoFill="0" autoLine="0" autoPict="0">
                <anchor moveWithCells="1" sizeWithCells="1">
                  <from>
                    <xdr:col>14076</xdr:col>
                    <xdr:colOff>0</xdr:colOff>
                    <xdr:row>524355</xdr:row>
                    <xdr:rowOff>0</xdr:rowOff>
                  </from>
                  <to>
                    <xdr:col>14076</xdr:col>
                    <xdr:colOff>0</xdr:colOff>
                    <xdr:row>524355</xdr:row>
                    <xdr:rowOff>0</xdr:rowOff>
                  </to>
                </anchor>
              </controlPr>
            </control>
          </mc:Choice>
        </mc:AlternateContent>
        <mc:AlternateContent xmlns:mc="http://schemas.openxmlformats.org/markup-compatibility/2006">
          <mc:Choice Requires="x14">
            <control shapeId="62391" r:id="rId894" name="Button 951">
              <controlPr locked="0" defaultSize="0" autoFill="0" autoLine="0" autoPict="0">
                <anchor moveWithCells="1" sizeWithCells="1">
                  <from>
                    <xdr:col>14076</xdr:col>
                    <xdr:colOff>0</xdr:colOff>
                    <xdr:row>589891</xdr:row>
                    <xdr:rowOff>0</xdr:rowOff>
                  </from>
                  <to>
                    <xdr:col>14076</xdr:col>
                    <xdr:colOff>0</xdr:colOff>
                    <xdr:row>589891</xdr:row>
                    <xdr:rowOff>0</xdr:rowOff>
                  </to>
                </anchor>
              </controlPr>
            </control>
          </mc:Choice>
        </mc:AlternateContent>
        <mc:AlternateContent xmlns:mc="http://schemas.openxmlformats.org/markup-compatibility/2006">
          <mc:Choice Requires="x14">
            <control shapeId="62392" r:id="rId895" name="Button 952">
              <controlPr locked="0" defaultSize="0" autoFill="0" autoLine="0" autoPict="0">
                <anchor moveWithCells="1" sizeWithCells="1">
                  <from>
                    <xdr:col>14076</xdr:col>
                    <xdr:colOff>0</xdr:colOff>
                    <xdr:row>655427</xdr:row>
                    <xdr:rowOff>0</xdr:rowOff>
                  </from>
                  <to>
                    <xdr:col>14076</xdr:col>
                    <xdr:colOff>0</xdr:colOff>
                    <xdr:row>655427</xdr:row>
                    <xdr:rowOff>0</xdr:rowOff>
                  </to>
                </anchor>
              </controlPr>
            </control>
          </mc:Choice>
        </mc:AlternateContent>
        <mc:AlternateContent xmlns:mc="http://schemas.openxmlformats.org/markup-compatibility/2006">
          <mc:Choice Requires="x14">
            <control shapeId="62393" r:id="rId896" name="Button 953">
              <controlPr locked="0" defaultSize="0" autoFill="0" autoLine="0" autoPict="0">
                <anchor moveWithCells="1" sizeWithCells="1">
                  <from>
                    <xdr:col>14076</xdr:col>
                    <xdr:colOff>0</xdr:colOff>
                    <xdr:row>720963</xdr:row>
                    <xdr:rowOff>0</xdr:rowOff>
                  </from>
                  <to>
                    <xdr:col>14076</xdr:col>
                    <xdr:colOff>0</xdr:colOff>
                    <xdr:row>720963</xdr:row>
                    <xdr:rowOff>0</xdr:rowOff>
                  </to>
                </anchor>
              </controlPr>
            </control>
          </mc:Choice>
        </mc:AlternateContent>
        <mc:AlternateContent xmlns:mc="http://schemas.openxmlformats.org/markup-compatibility/2006">
          <mc:Choice Requires="x14">
            <control shapeId="62394" r:id="rId897" name="Button 954">
              <controlPr locked="0" defaultSize="0" autoFill="0" autoLine="0" autoPict="0">
                <anchor moveWithCells="1" sizeWithCells="1">
                  <from>
                    <xdr:col>14076</xdr:col>
                    <xdr:colOff>0</xdr:colOff>
                    <xdr:row>786499</xdr:row>
                    <xdr:rowOff>0</xdr:rowOff>
                  </from>
                  <to>
                    <xdr:col>14076</xdr:col>
                    <xdr:colOff>0</xdr:colOff>
                    <xdr:row>786499</xdr:row>
                    <xdr:rowOff>0</xdr:rowOff>
                  </to>
                </anchor>
              </controlPr>
            </control>
          </mc:Choice>
        </mc:AlternateContent>
        <mc:AlternateContent xmlns:mc="http://schemas.openxmlformats.org/markup-compatibility/2006">
          <mc:Choice Requires="x14">
            <control shapeId="62395" r:id="rId898" name="Button 955">
              <controlPr locked="0" defaultSize="0" autoFill="0" autoLine="0" autoPict="0">
                <anchor moveWithCells="1" sizeWithCells="1">
                  <from>
                    <xdr:col>14076</xdr:col>
                    <xdr:colOff>0</xdr:colOff>
                    <xdr:row>852035</xdr:row>
                    <xdr:rowOff>0</xdr:rowOff>
                  </from>
                  <to>
                    <xdr:col>14076</xdr:col>
                    <xdr:colOff>0</xdr:colOff>
                    <xdr:row>852035</xdr:row>
                    <xdr:rowOff>0</xdr:rowOff>
                  </to>
                </anchor>
              </controlPr>
            </control>
          </mc:Choice>
        </mc:AlternateContent>
        <mc:AlternateContent xmlns:mc="http://schemas.openxmlformats.org/markup-compatibility/2006">
          <mc:Choice Requires="x14">
            <control shapeId="62396" r:id="rId899" name="Button 956">
              <controlPr locked="0" defaultSize="0" autoFill="0" autoLine="0" autoPict="0">
                <anchor moveWithCells="1" sizeWithCells="1">
                  <from>
                    <xdr:col>14076</xdr:col>
                    <xdr:colOff>0</xdr:colOff>
                    <xdr:row>917571</xdr:row>
                    <xdr:rowOff>0</xdr:rowOff>
                  </from>
                  <to>
                    <xdr:col>14076</xdr:col>
                    <xdr:colOff>0</xdr:colOff>
                    <xdr:row>917571</xdr:row>
                    <xdr:rowOff>0</xdr:rowOff>
                  </to>
                </anchor>
              </controlPr>
            </control>
          </mc:Choice>
        </mc:AlternateContent>
        <mc:AlternateContent xmlns:mc="http://schemas.openxmlformats.org/markup-compatibility/2006">
          <mc:Choice Requires="x14">
            <control shapeId="62397" r:id="rId900" name="Button 957">
              <controlPr locked="0" defaultSize="0" autoFill="0" autoLine="0" autoPict="0">
                <anchor moveWithCells="1" sizeWithCells="1">
                  <from>
                    <xdr:col>14076</xdr:col>
                    <xdr:colOff>0</xdr:colOff>
                    <xdr:row>983107</xdr:row>
                    <xdr:rowOff>0</xdr:rowOff>
                  </from>
                  <to>
                    <xdr:col>14076</xdr:col>
                    <xdr:colOff>0</xdr:colOff>
                    <xdr:row>983107</xdr:row>
                    <xdr:rowOff>0</xdr:rowOff>
                  </to>
                </anchor>
              </controlPr>
            </control>
          </mc:Choice>
        </mc:AlternateContent>
        <mc:AlternateContent xmlns:mc="http://schemas.openxmlformats.org/markup-compatibility/2006">
          <mc:Choice Requires="x14">
            <control shapeId="62398" r:id="rId901" name="Button 958">
              <controlPr locked="0" defaultSize="0" autoFill="0" autoLine="0" autoPict="0">
                <anchor moveWithCells="1" sizeWithCells="1">
                  <from>
                    <xdr:col>14332</xdr:col>
                    <xdr:colOff>0</xdr:colOff>
                    <xdr:row>67</xdr:row>
                    <xdr:rowOff>0</xdr:rowOff>
                  </from>
                  <to>
                    <xdr:col>14332</xdr:col>
                    <xdr:colOff>0</xdr:colOff>
                    <xdr:row>67</xdr:row>
                    <xdr:rowOff>0</xdr:rowOff>
                  </to>
                </anchor>
              </controlPr>
            </control>
          </mc:Choice>
        </mc:AlternateContent>
        <mc:AlternateContent xmlns:mc="http://schemas.openxmlformats.org/markup-compatibility/2006">
          <mc:Choice Requires="x14">
            <control shapeId="62399" r:id="rId902" name="Button 959">
              <controlPr locked="0" defaultSize="0" autoFill="0" autoLine="0" autoPict="0">
                <anchor moveWithCells="1" sizeWithCells="1">
                  <from>
                    <xdr:col>14332</xdr:col>
                    <xdr:colOff>0</xdr:colOff>
                    <xdr:row>65603</xdr:row>
                    <xdr:rowOff>0</xdr:rowOff>
                  </from>
                  <to>
                    <xdr:col>14332</xdr:col>
                    <xdr:colOff>0</xdr:colOff>
                    <xdr:row>65603</xdr:row>
                    <xdr:rowOff>0</xdr:rowOff>
                  </to>
                </anchor>
              </controlPr>
            </control>
          </mc:Choice>
        </mc:AlternateContent>
        <mc:AlternateContent xmlns:mc="http://schemas.openxmlformats.org/markup-compatibility/2006">
          <mc:Choice Requires="x14">
            <control shapeId="62400" r:id="rId903" name="Button 960">
              <controlPr locked="0" defaultSize="0" autoFill="0" autoLine="0" autoPict="0">
                <anchor moveWithCells="1" sizeWithCells="1">
                  <from>
                    <xdr:col>14332</xdr:col>
                    <xdr:colOff>0</xdr:colOff>
                    <xdr:row>131139</xdr:row>
                    <xdr:rowOff>0</xdr:rowOff>
                  </from>
                  <to>
                    <xdr:col>14332</xdr:col>
                    <xdr:colOff>0</xdr:colOff>
                    <xdr:row>131139</xdr:row>
                    <xdr:rowOff>0</xdr:rowOff>
                  </to>
                </anchor>
              </controlPr>
            </control>
          </mc:Choice>
        </mc:AlternateContent>
        <mc:AlternateContent xmlns:mc="http://schemas.openxmlformats.org/markup-compatibility/2006">
          <mc:Choice Requires="x14">
            <control shapeId="62401" r:id="rId904" name="Button 961">
              <controlPr locked="0" defaultSize="0" autoFill="0" autoLine="0" autoPict="0">
                <anchor moveWithCells="1" sizeWithCells="1">
                  <from>
                    <xdr:col>14332</xdr:col>
                    <xdr:colOff>0</xdr:colOff>
                    <xdr:row>196675</xdr:row>
                    <xdr:rowOff>0</xdr:rowOff>
                  </from>
                  <to>
                    <xdr:col>14332</xdr:col>
                    <xdr:colOff>0</xdr:colOff>
                    <xdr:row>196675</xdr:row>
                    <xdr:rowOff>0</xdr:rowOff>
                  </to>
                </anchor>
              </controlPr>
            </control>
          </mc:Choice>
        </mc:AlternateContent>
        <mc:AlternateContent xmlns:mc="http://schemas.openxmlformats.org/markup-compatibility/2006">
          <mc:Choice Requires="x14">
            <control shapeId="62402" r:id="rId905" name="Button 962">
              <controlPr locked="0" defaultSize="0" autoFill="0" autoLine="0" autoPict="0">
                <anchor moveWithCells="1" sizeWithCells="1">
                  <from>
                    <xdr:col>14332</xdr:col>
                    <xdr:colOff>0</xdr:colOff>
                    <xdr:row>262211</xdr:row>
                    <xdr:rowOff>0</xdr:rowOff>
                  </from>
                  <to>
                    <xdr:col>14332</xdr:col>
                    <xdr:colOff>0</xdr:colOff>
                    <xdr:row>262211</xdr:row>
                    <xdr:rowOff>0</xdr:rowOff>
                  </to>
                </anchor>
              </controlPr>
            </control>
          </mc:Choice>
        </mc:AlternateContent>
        <mc:AlternateContent xmlns:mc="http://schemas.openxmlformats.org/markup-compatibility/2006">
          <mc:Choice Requires="x14">
            <control shapeId="62403" r:id="rId906" name="Button 963">
              <controlPr locked="0" defaultSize="0" autoFill="0" autoLine="0" autoPict="0">
                <anchor moveWithCells="1" sizeWithCells="1">
                  <from>
                    <xdr:col>14332</xdr:col>
                    <xdr:colOff>0</xdr:colOff>
                    <xdr:row>327747</xdr:row>
                    <xdr:rowOff>0</xdr:rowOff>
                  </from>
                  <to>
                    <xdr:col>14332</xdr:col>
                    <xdr:colOff>0</xdr:colOff>
                    <xdr:row>327747</xdr:row>
                    <xdr:rowOff>0</xdr:rowOff>
                  </to>
                </anchor>
              </controlPr>
            </control>
          </mc:Choice>
        </mc:AlternateContent>
        <mc:AlternateContent xmlns:mc="http://schemas.openxmlformats.org/markup-compatibility/2006">
          <mc:Choice Requires="x14">
            <control shapeId="62404" r:id="rId907" name="Button 964">
              <controlPr locked="0" defaultSize="0" autoFill="0" autoLine="0" autoPict="0">
                <anchor moveWithCells="1" sizeWithCells="1">
                  <from>
                    <xdr:col>14332</xdr:col>
                    <xdr:colOff>0</xdr:colOff>
                    <xdr:row>393283</xdr:row>
                    <xdr:rowOff>0</xdr:rowOff>
                  </from>
                  <to>
                    <xdr:col>14332</xdr:col>
                    <xdr:colOff>0</xdr:colOff>
                    <xdr:row>393283</xdr:row>
                    <xdr:rowOff>0</xdr:rowOff>
                  </to>
                </anchor>
              </controlPr>
            </control>
          </mc:Choice>
        </mc:AlternateContent>
        <mc:AlternateContent xmlns:mc="http://schemas.openxmlformats.org/markup-compatibility/2006">
          <mc:Choice Requires="x14">
            <control shapeId="62405" r:id="rId908" name="Button 965">
              <controlPr locked="0" defaultSize="0" autoFill="0" autoLine="0" autoPict="0">
                <anchor moveWithCells="1" sizeWithCells="1">
                  <from>
                    <xdr:col>14332</xdr:col>
                    <xdr:colOff>0</xdr:colOff>
                    <xdr:row>458819</xdr:row>
                    <xdr:rowOff>0</xdr:rowOff>
                  </from>
                  <to>
                    <xdr:col>14332</xdr:col>
                    <xdr:colOff>0</xdr:colOff>
                    <xdr:row>458819</xdr:row>
                    <xdr:rowOff>0</xdr:rowOff>
                  </to>
                </anchor>
              </controlPr>
            </control>
          </mc:Choice>
        </mc:AlternateContent>
        <mc:AlternateContent xmlns:mc="http://schemas.openxmlformats.org/markup-compatibility/2006">
          <mc:Choice Requires="x14">
            <control shapeId="62406" r:id="rId909" name="Button 966">
              <controlPr locked="0" defaultSize="0" autoFill="0" autoLine="0" autoPict="0">
                <anchor moveWithCells="1" sizeWithCells="1">
                  <from>
                    <xdr:col>14332</xdr:col>
                    <xdr:colOff>0</xdr:colOff>
                    <xdr:row>524355</xdr:row>
                    <xdr:rowOff>0</xdr:rowOff>
                  </from>
                  <to>
                    <xdr:col>14332</xdr:col>
                    <xdr:colOff>0</xdr:colOff>
                    <xdr:row>524355</xdr:row>
                    <xdr:rowOff>0</xdr:rowOff>
                  </to>
                </anchor>
              </controlPr>
            </control>
          </mc:Choice>
        </mc:AlternateContent>
        <mc:AlternateContent xmlns:mc="http://schemas.openxmlformats.org/markup-compatibility/2006">
          <mc:Choice Requires="x14">
            <control shapeId="62407" r:id="rId910" name="Button 967">
              <controlPr locked="0" defaultSize="0" autoFill="0" autoLine="0" autoPict="0">
                <anchor moveWithCells="1" sizeWithCells="1">
                  <from>
                    <xdr:col>14332</xdr:col>
                    <xdr:colOff>0</xdr:colOff>
                    <xdr:row>589891</xdr:row>
                    <xdr:rowOff>0</xdr:rowOff>
                  </from>
                  <to>
                    <xdr:col>14332</xdr:col>
                    <xdr:colOff>0</xdr:colOff>
                    <xdr:row>589891</xdr:row>
                    <xdr:rowOff>0</xdr:rowOff>
                  </to>
                </anchor>
              </controlPr>
            </control>
          </mc:Choice>
        </mc:AlternateContent>
        <mc:AlternateContent xmlns:mc="http://schemas.openxmlformats.org/markup-compatibility/2006">
          <mc:Choice Requires="x14">
            <control shapeId="62408" r:id="rId911" name="Button 968">
              <controlPr locked="0" defaultSize="0" autoFill="0" autoLine="0" autoPict="0">
                <anchor moveWithCells="1" sizeWithCells="1">
                  <from>
                    <xdr:col>14332</xdr:col>
                    <xdr:colOff>0</xdr:colOff>
                    <xdr:row>655427</xdr:row>
                    <xdr:rowOff>0</xdr:rowOff>
                  </from>
                  <to>
                    <xdr:col>14332</xdr:col>
                    <xdr:colOff>0</xdr:colOff>
                    <xdr:row>655427</xdr:row>
                    <xdr:rowOff>0</xdr:rowOff>
                  </to>
                </anchor>
              </controlPr>
            </control>
          </mc:Choice>
        </mc:AlternateContent>
        <mc:AlternateContent xmlns:mc="http://schemas.openxmlformats.org/markup-compatibility/2006">
          <mc:Choice Requires="x14">
            <control shapeId="62409" r:id="rId912" name="Button 969">
              <controlPr locked="0" defaultSize="0" autoFill="0" autoLine="0" autoPict="0">
                <anchor moveWithCells="1" sizeWithCells="1">
                  <from>
                    <xdr:col>14332</xdr:col>
                    <xdr:colOff>0</xdr:colOff>
                    <xdr:row>720963</xdr:row>
                    <xdr:rowOff>0</xdr:rowOff>
                  </from>
                  <to>
                    <xdr:col>14332</xdr:col>
                    <xdr:colOff>0</xdr:colOff>
                    <xdr:row>720963</xdr:row>
                    <xdr:rowOff>0</xdr:rowOff>
                  </to>
                </anchor>
              </controlPr>
            </control>
          </mc:Choice>
        </mc:AlternateContent>
        <mc:AlternateContent xmlns:mc="http://schemas.openxmlformats.org/markup-compatibility/2006">
          <mc:Choice Requires="x14">
            <control shapeId="62410" r:id="rId913" name="Button 970">
              <controlPr locked="0" defaultSize="0" autoFill="0" autoLine="0" autoPict="0">
                <anchor moveWithCells="1" sizeWithCells="1">
                  <from>
                    <xdr:col>14332</xdr:col>
                    <xdr:colOff>0</xdr:colOff>
                    <xdr:row>786499</xdr:row>
                    <xdr:rowOff>0</xdr:rowOff>
                  </from>
                  <to>
                    <xdr:col>14332</xdr:col>
                    <xdr:colOff>0</xdr:colOff>
                    <xdr:row>786499</xdr:row>
                    <xdr:rowOff>0</xdr:rowOff>
                  </to>
                </anchor>
              </controlPr>
            </control>
          </mc:Choice>
        </mc:AlternateContent>
        <mc:AlternateContent xmlns:mc="http://schemas.openxmlformats.org/markup-compatibility/2006">
          <mc:Choice Requires="x14">
            <control shapeId="62411" r:id="rId914" name="Button 971">
              <controlPr locked="0" defaultSize="0" autoFill="0" autoLine="0" autoPict="0">
                <anchor moveWithCells="1" sizeWithCells="1">
                  <from>
                    <xdr:col>14332</xdr:col>
                    <xdr:colOff>0</xdr:colOff>
                    <xdr:row>852035</xdr:row>
                    <xdr:rowOff>0</xdr:rowOff>
                  </from>
                  <to>
                    <xdr:col>14332</xdr:col>
                    <xdr:colOff>0</xdr:colOff>
                    <xdr:row>852035</xdr:row>
                    <xdr:rowOff>0</xdr:rowOff>
                  </to>
                </anchor>
              </controlPr>
            </control>
          </mc:Choice>
        </mc:AlternateContent>
        <mc:AlternateContent xmlns:mc="http://schemas.openxmlformats.org/markup-compatibility/2006">
          <mc:Choice Requires="x14">
            <control shapeId="62412" r:id="rId915" name="Button 972">
              <controlPr locked="0" defaultSize="0" autoFill="0" autoLine="0" autoPict="0">
                <anchor moveWithCells="1" sizeWithCells="1">
                  <from>
                    <xdr:col>14332</xdr:col>
                    <xdr:colOff>0</xdr:colOff>
                    <xdr:row>917571</xdr:row>
                    <xdr:rowOff>0</xdr:rowOff>
                  </from>
                  <to>
                    <xdr:col>14332</xdr:col>
                    <xdr:colOff>0</xdr:colOff>
                    <xdr:row>917571</xdr:row>
                    <xdr:rowOff>0</xdr:rowOff>
                  </to>
                </anchor>
              </controlPr>
            </control>
          </mc:Choice>
        </mc:AlternateContent>
        <mc:AlternateContent xmlns:mc="http://schemas.openxmlformats.org/markup-compatibility/2006">
          <mc:Choice Requires="x14">
            <control shapeId="62413" r:id="rId916" name="Button 973">
              <controlPr locked="0" defaultSize="0" autoFill="0" autoLine="0" autoPict="0">
                <anchor moveWithCells="1" sizeWithCells="1">
                  <from>
                    <xdr:col>14332</xdr:col>
                    <xdr:colOff>0</xdr:colOff>
                    <xdr:row>983107</xdr:row>
                    <xdr:rowOff>0</xdr:rowOff>
                  </from>
                  <to>
                    <xdr:col>14332</xdr:col>
                    <xdr:colOff>0</xdr:colOff>
                    <xdr:row>983107</xdr:row>
                    <xdr:rowOff>0</xdr:rowOff>
                  </to>
                </anchor>
              </controlPr>
            </control>
          </mc:Choice>
        </mc:AlternateContent>
        <mc:AlternateContent xmlns:mc="http://schemas.openxmlformats.org/markup-compatibility/2006">
          <mc:Choice Requires="x14">
            <control shapeId="62414" r:id="rId917" name="Button 974">
              <controlPr locked="0" defaultSize="0" autoFill="0" autoLine="0" autoPict="0">
                <anchor moveWithCells="1" sizeWithCells="1">
                  <from>
                    <xdr:col>14588</xdr:col>
                    <xdr:colOff>0</xdr:colOff>
                    <xdr:row>67</xdr:row>
                    <xdr:rowOff>0</xdr:rowOff>
                  </from>
                  <to>
                    <xdr:col>14588</xdr:col>
                    <xdr:colOff>0</xdr:colOff>
                    <xdr:row>67</xdr:row>
                    <xdr:rowOff>0</xdr:rowOff>
                  </to>
                </anchor>
              </controlPr>
            </control>
          </mc:Choice>
        </mc:AlternateContent>
        <mc:AlternateContent xmlns:mc="http://schemas.openxmlformats.org/markup-compatibility/2006">
          <mc:Choice Requires="x14">
            <control shapeId="62415" r:id="rId918" name="Button 975">
              <controlPr locked="0" defaultSize="0" autoFill="0" autoLine="0" autoPict="0">
                <anchor moveWithCells="1" sizeWithCells="1">
                  <from>
                    <xdr:col>14588</xdr:col>
                    <xdr:colOff>0</xdr:colOff>
                    <xdr:row>65603</xdr:row>
                    <xdr:rowOff>0</xdr:rowOff>
                  </from>
                  <to>
                    <xdr:col>14588</xdr:col>
                    <xdr:colOff>0</xdr:colOff>
                    <xdr:row>65603</xdr:row>
                    <xdr:rowOff>0</xdr:rowOff>
                  </to>
                </anchor>
              </controlPr>
            </control>
          </mc:Choice>
        </mc:AlternateContent>
        <mc:AlternateContent xmlns:mc="http://schemas.openxmlformats.org/markup-compatibility/2006">
          <mc:Choice Requires="x14">
            <control shapeId="62416" r:id="rId919" name="Button 976">
              <controlPr locked="0" defaultSize="0" autoFill="0" autoLine="0" autoPict="0">
                <anchor moveWithCells="1" sizeWithCells="1">
                  <from>
                    <xdr:col>14588</xdr:col>
                    <xdr:colOff>0</xdr:colOff>
                    <xdr:row>131139</xdr:row>
                    <xdr:rowOff>0</xdr:rowOff>
                  </from>
                  <to>
                    <xdr:col>14588</xdr:col>
                    <xdr:colOff>0</xdr:colOff>
                    <xdr:row>131139</xdr:row>
                    <xdr:rowOff>0</xdr:rowOff>
                  </to>
                </anchor>
              </controlPr>
            </control>
          </mc:Choice>
        </mc:AlternateContent>
        <mc:AlternateContent xmlns:mc="http://schemas.openxmlformats.org/markup-compatibility/2006">
          <mc:Choice Requires="x14">
            <control shapeId="62417" r:id="rId920" name="Button 977">
              <controlPr locked="0" defaultSize="0" autoFill="0" autoLine="0" autoPict="0">
                <anchor moveWithCells="1" sizeWithCells="1">
                  <from>
                    <xdr:col>14588</xdr:col>
                    <xdr:colOff>0</xdr:colOff>
                    <xdr:row>196675</xdr:row>
                    <xdr:rowOff>0</xdr:rowOff>
                  </from>
                  <to>
                    <xdr:col>14588</xdr:col>
                    <xdr:colOff>0</xdr:colOff>
                    <xdr:row>196675</xdr:row>
                    <xdr:rowOff>0</xdr:rowOff>
                  </to>
                </anchor>
              </controlPr>
            </control>
          </mc:Choice>
        </mc:AlternateContent>
        <mc:AlternateContent xmlns:mc="http://schemas.openxmlformats.org/markup-compatibility/2006">
          <mc:Choice Requires="x14">
            <control shapeId="62418" r:id="rId921" name="Button 978">
              <controlPr locked="0" defaultSize="0" autoFill="0" autoLine="0" autoPict="0">
                <anchor moveWithCells="1" sizeWithCells="1">
                  <from>
                    <xdr:col>14588</xdr:col>
                    <xdr:colOff>0</xdr:colOff>
                    <xdr:row>262211</xdr:row>
                    <xdr:rowOff>0</xdr:rowOff>
                  </from>
                  <to>
                    <xdr:col>14588</xdr:col>
                    <xdr:colOff>0</xdr:colOff>
                    <xdr:row>262211</xdr:row>
                    <xdr:rowOff>0</xdr:rowOff>
                  </to>
                </anchor>
              </controlPr>
            </control>
          </mc:Choice>
        </mc:AlternateContent>
        <mc:AlternateContent xmlns:mc="http://schemas.openxmlformats.org/markup-compatibility/2006">
          <mc:Choice Requires="x14">
            <control shapeId="62419" r:id="rId922" name="Button 979">
              <controlPr locked="0" defaultSize="0" autoFill="0" autoLine="0" autoPict="0">
                <anchor moveWithCells="1" sizeWithCells="1">
                  <from>
                    <xdr:col>14588</xdr:col>
                    <xdr:colOff>0</xdr:colOff>
                    <xdr:row>327747</xdr:row>
                    <xdr:rowOff>0</xdr:rowOff>
                  </from>
                  <to>
                    <xdr:col>14588</xdr:col>
                    <xdr:colOff>0</xdr:colOff>
                    <xdr:row>327747</xdr:row>
                    <xdr:rowOff>0</xdr:rowOff>
                  </to>
                </anchor>
              </controlPr>
            </control>
          </mc:Choice>
        </mc:AlternateContent>
        <mc:AlternateContent xmlns:mc="http://schemas.openxmlformats.org/markup-compatibility/2006">
          <mc:Choice Requires="x14">
            <control shapeId="62420" r:id="rId923" name="Button 980">
              <controlPr locked="0" defaultSize="0" autoFill="0" autoLine="0" autoPict="0">
                <anchor moveWithCells="1" sizeWithCells="1">
                  <from>
                    <xdr:col>14588</xdr:col>
                    <xdr:colOff>0</xdr:colOff>
                    <xdr:row>393283</xdr:row>
                    <xdr:rowOff>0</xdr:rowOff>
                  </from>
                  <to>
                    <xdr:col>14588</xdr:col>
                    <xdr:colOff>0</xdr:colOff>
                    <xdr:row>393283</xdr:row>
                    <xdr:rowOff>0</xdr:rowOff>
                  </to>
                </anchor>
              </controlPr>
            </control>
          </mc:Choice>
        </mc:AlternateContent>
        <mc:AlternateContent xmlns:mc="http://schemas.openxmlformats.org/markup-compatibility/2006">
          <mc:Choice Requires="x14">
            <control shapeId="62421" r:id="rId924" name="Button 981">
              <controlPr locked="0" defaultSize="0" autoFill="0" autoLine="0" autoPict="0">
                <anchor moveWithCells="1" sizeWithCells="1">
                  <from>
                    <xdr:col>14588</xdr:col>
                    <xdr:colOff>0</xdr:colOff>
                    <xdr:row>458819</xdr:row>
                    <xdr:rowOff>0</xdr:rowOff>
                  </from>
                  <to>
                    <xdr:col>14588</xdr:col>
                    <xdr:colOff>0</xdr:colOff>
                    <xdr:row>458819</xdr:row>
                    <xdr:rowOff>0</xdr:rowOff>
                  </to>
                </anchor>
              </controlPr>
            </control>
          </mc:Choice>
        </mc:AlternateContent>
        <mc:AlternateContent xmlns:mc="http://schemas.openxmlformats.org/markup-compatibility/2006">
          <mc:Choice Requires="x14">
            <control shapeId="62422" r:id="rId925" name="Button 982">
              <controlPr locked="0" defaultSize="0" autoFill="0" autoLine="0" autoPict="0">
                <anchor moveWithCells="1" sizeWithCells="1">
                  <from>
                    <xdr:col>14588</xdr:col>
                    <xdr:colOff>0</xdr:colOff>
                    <xdr:row>524355</xdr:row>
                    <xdr:rowOff>0</xdr:rowOff>
                  </from>
                  <to>
                    <xdr:col>14588</xdr:col>
                    <xdr:colOff>0</xdr:colOff>
                    <xdr:row>524355</xdr:row>
                    <xdr:rowOff>0</xdr:rowOff>
                  </to>
                </anchor>
              </controlPr>
            </control>
          </mc:Choice>
        </mc:AlternateContent>
        <mc:AlternateContent xmlns:mc="http://schemas.openxmlformats.org/markup-compatibility/2006">
          <mc:Choice Requires="x14">
            <control shapeId="62423" r:id="rId926" name="Button 983">
              <controlPr locked="0" defaultSize="0" autoFill="0" autoLine="0" autoPict="0">
                <anchor moveWithCells="1" sizeWithCells="1">
                  <from>
                    <xdr:col>14588</xdr:col>
                    <xdr:colOff>0</xdr:colOff>
                    <xdr:row>589891</xdr:row>
                    <xdr:rowOff>0</xdr:rowOff>
                  </from>
                  <to>
                    <xdr:col>14588</xdr:col>
                    <xdr:colOff>0</xdr:colOff>
                    <xdr:row>589891</xdr:row>
                    <xdr:rowOff>0</xdr:rowOff>
                  </to>
                </anchor>
              </controlPr>
            </control>
          </mc:Choice>
        </mc:AlternateContent>
        <mc:AlternateContent xmlns:mc="http://schemas.openxmlformats.org/markup-compatibility/2006">
          <mc:Choice Requires="x14">
            <control shapeId="62424" r:id="rId927" name="Button 984">
              <controlPr locked="0" defaultSize="0" autoFill="0" autoLine="0" autoPict="0">
                <anchor moveWithCells="1" sizeWithCells="1">
                  <from>
                    <xdr:col>14588</xdr:col>
                    <xdr:colOff>0</xdr:colOff>
                    <xdr:row>655427</xdr:row>
                    <xdr:rowOff>0</xdr:rowOff>
                  </from>
                  <to>
                    <xdr:col>14588</xdr:col>
                    <xdr:colOff>0</xdr:colOff>
                    <xdr:row>655427</xdr:row>
                    <xdr:rowOff>0</xdr:rowOff>
                  </to>
                </anchor>
              </controlPr>
            </control>
          </mc:Choice>
        </mc:AlternateContent>
        <mc:AlternateContent xmlns:mc="http://schemas.openxmlformats.org/markup-compatibility/2006">
          <mc:Choice Requires="x14">
            <control shapeId="62425" r:id="rId928" name="Button 985">
              <controlPr locked="0" defaultSize="0" autoFill="0" autoLine="0" autoPict="0">
                <anchor moveWithCells="1" sizeWithCells="1">
                  <from>
                    <xdr:col>14588</xdr:col>
                    <xdr:colOff>0</xdr:colOff>
                    <xdr:row>720963</xdr:row>
                    <xdr:rowOff>0</xdr:rowOff>
                  </from>
                  <to>
                    <xdr:col>14588</xdr:col>
                    <xdr:colOff>0</xdr:colOff>
                    <xdr:row>720963</xdr:row>
                    <xdr:rowOff>0</xdr:rowOff>
                  </to>
                </anchor>
              </controlPr>
            </control>
          </mc:Choice>
        </mc:AlternateContent>
        <mc:AlternateContent xmlns:mc="http://schemas.openxmlformats.org/markup-compatibility/2006">
          <mc:Choice Requires="x14">
            <control shapeId="62426" r:id="rId929" name="Button 986">
              <controlPr locked="0" defaultSize="0" autoFill="0" autoLine="0" autoPict="0">
                <anchor moveWithCells="1" sizeWithCells="1">
                  <from>
                    <xdr:col>14588</xdr:col>
                    <xdr:colOff>0</xdr:colOff>
                    <xdr:row>786499</xdr:row>
                    <xdr:rowOff>0</xdr:rowOff>
                  </from>
                  <to>
                    <xdr:col>14588</xdr:col>
                    <xdr:colOff>0</xdr:colOff>
                    <xdr:row>786499</xdr:row>
                    <xdr:rowOff>0</xdr:rowOff>
                  </to>
                </anchor>
              </controlPr>
            </control>
          </mc:Choice>
        </mc:AlternateContent>
        <mc:AlternateContent xmlns:mc="http://schemas.openxmlformats.org/markup-compatibility/2006">
          <mc:Choice Requires="x14">
            <control shapeId="62427" r:id="rId930" name="Button 987">
              <controlPr locked="0" defaultSize="0" autoFill="0" autoLine="0" autoPict="0">
                <anchor moveWithCells="1" sizeWithCells="1">
                  <from>
                    <xdr:col>14588</xdr:col>
                    <xdr:colOff>0</xdr:colOff>
                    <xdr:row>852035</xdr:row>
                    <xdr:rowOff>0</xdr:rowOff>
                  </from>
                  <to>
                    <xdr:col>14588</xdr:col>
                    <xdr:colOff>0</xdr:colOff>
                    <xdr:row>852035</xdr:row>
                    <xdr:rowOff>0</xdr:rowOff>
                  </to>
                </anchor>
              </controlPr>
            </control>
          </mc:Choice>
        </mc:AlternateContent>
        <mc:AlternateContent xmlns:mc="http://schemas.openxmlformats.org/markup-compatibility/2006">
          <mc:Choice Requires="x14">
            <control shapeId="62428" r:id="rId931" name="Button 988">
              <controlPr locked="0" defaultSize="0" autoFill="0" autoLine="0" autoPict="0">
                <anchor moveWithCells="1" sizeWithCells="1">
                  <from>
                    <xdr:col>14588</xdr:col>
                    <xdr:colOff>0</xdr:colOff>
                    <xdr:row>917571</xdr:row>
                    <xdr:rowOff>0</xdr:rowOff>
                  </from>
                  <to>
                    <xdr:col>14588</xdr:col>
                    <xdr:colOff>0</xdr:colOff>
                    <xdr:row>917571</xdr:row>
                    <xdr:rowOff>0</xdr:rowOff>
                  </to>
                </anchor>
              </controlPr>
            </control>
          </mc:Choice>
        </mc:AlternateContent>
        <mc:AlternateContent xmlns:mc="http://schemas.openxmlformats.org/markup-compatibility/2006">
          <mc:Choice Requires="x14">
            <control shapeId="62429" r:id="rId932" name="Button 989">
              <controlPr locked="0" defaultSize="0" autoFill="0" autoLine="0" autoPict="0">
                <anchor moveWithCells="1" sizeWithCells="1">
                  <from>
                    <xdr:col>14588</xdr:col>
                    <xdr:colOff>0</xdr:colOff>
                    <xdr:row>983107</xdr:row>
                    <xdr:rowOff>0</xdr:rowOff>
                  </from>
                  <to>
                    <xdr:col>14588</xdr:col>
                    <xdr:colOff>0</xdr:colOff>
                    <xdr:row>983107</xdr:row>
                    <xdr:rowOff>0</xdr:rowOff>
                  </to>
                </anchor>
              </controlPr>
            </control>
          </mc:Choice>
        </mc:AlternateContent>
        <mc:AlternateContent xmlns:mc="http://schemas.openxmlformats.org/markup-compatibility/2006">
          <mc:Choice Requires="x14">
            <control shapeId="62430" r:id="rId933" name="Button 990">
              <controlPr locked="0" defaultSize="0" autoFill="0" autoLine="0" autoPict="0">
                <anchor moveWithCells="1" sizeWithCells="1">
                  <from>
                    <xdr:col>14844</xdr:col>
                    <xdr:colOff>0</xdr:colOff>
                    <xdr:row>67</xdr:row>
                    <xdr:rowOff>0</xdr:rowOff>
                  </from>
                  <to>
                    <xdr:col>14844</xdr:col>
                    <xdr:colOff>0</xdr:colOff>
                    <xdr:row>67</xdr:row>
                    <xdr:rowOff>0</xdr:rowOff>
                  </to>
                </anchor>
              </controlPr>
            </control>
          </mc:Choice>
        </mc:AlternateContent>
        <mc:AlternateContent xmlns:mc="http://schemas.openxmlformats.org/markup-compatibility/2006">
          <mc:Choice Requires="x14">
            <control shapeId="62431" r:id="rId934" name="Button 991">
              <controlPr locked="0" defaultSize="0" autoFill="0" autoLine="0" autoPict="0">
                <anchor moveWithCells="1" sizeWithCells="1">
                  <from>
                    <xdr:col>14844</xdr:col>
                    <xdr:colOff>0</xdr:colOff>
                    <xdr:row>65603</xdr:row>
                    <xdr:rowOff>0</xdr:rowOff>
                  </from>
                  <to>
                    <xdr:col>14844</xdr:col>
                    <xdr:colOff>0</xdr:colOff>
                    <xdr:row>65603</xdr:row>
                    <xdr:rowOff>0</xdr:rowOff>
                  </to>
                </anchor>
              </controlPr>
            </control>
          </mc:Choice>
        </mc:AlternateContent>
        <mc:AlternateContent xmlns:mc="http://schemas.openxmlformats.org/markup-compatibility/2006">
          <mc:Choice Requires="x14">
            <control shapeId="62432" r:id="rId935" name="Button 992">
              <controlPr locked="0" defaultSize="0" autoFill="0" autoLine="0" autoPict="0">
                <anchor moveWithCells="1" sizeWithCells="1">
                  <from>
                    <xdr:col>14844</xdr:col>
                    <xdr:colOff>0</xdr:colOff>
                    <xdr:row>131139</xdr:row>
                    <xdr:rowOff>0</xdr:rowOff>
                  </from>
                  <to>
                    <xdr:col>14844</xdr:col>
                    <xdr:colOff>0</xdr:colOff>
                    <xdr:row>131139</xdr:row>
                    <xdr:rowOff>0</xdr:rowOff>
                  </to>
                </anchor>
              </controlPr>
            </control>
          </mc:Choice>
        </mc:AlternateContent>
        <mc:AlternateContent xmlns:mc="http://schemas.openxmlformats.org/markup-compatibility/2006">
          <mc:Choice Requires="x14">
            <control shapeId="62433" r:id="rId936" name="Button 993">
              <controlPr locked="0" defaultSize="0" autoFill="0" autoLine="0" autoPict="0">
                <anchor moveWithCells="1" sizeWithCells="1">
                  <from>
                    <xdr:col>14844</xdr:col>
                    <xdr:colOff>0</xdr:colOff>
                    <xdr:row>196675</xdr:row>
                    <xdr:rowOff>0</xdr:rowOff>
                  </from>
                  <to>
                    <xdr:col>14844</xdr:col>
                    <xdr:colOff>0</xdr:colOff>
                    <xdr:row>196675</xdr:row>
                    <xdr:rowOff>0</xdr:rowOff>
                  </to>
                </anchor>
              </controlPr>
            </control>
          </mc:Choice>
        </mc:AlternateContent>
        <mc:AlternateContent xmlns:mc="http://schemas.openxmlformats.org/markup-compatibility/2006">
          <mc:Choice Requires="x14">
            <control shapeId="62434" r:id="rId937" name="Button 994">
              <controlPr locked="0" defaultSize="0" autoFill="0" autoLine="0" autoPict="0">
                <anchor moveWithCells="1" sizeWithCells="1">
                  <from>
                    <xdr:col>14844</xdr:col>
                    <xdr:colOff>0</xdr:colOff>
                    <xdr:row>262211</xdr:row>
                    <xdr:rowOff>0</xdr:rowOff>
                  </from>
                  <to>
                    <xdr:col>14844</xdr:col>
                    <xdr:colOff>0</xdr:colOff>
                    <xdr:row>262211</xdr:row>
                    <xdr:rowOff>0</xdr:rowOff>
                  </to>
                </anchor>
              </controlPr>
            </control>
          </mc:Choice>
        </mc:AlternateContent>
        <mc:AlternateContent xmlns:mc="http://schemas.openxmlformats.org/markup-compatibility/2006">
          <mc:Choice Requires="x14">
            <control shapeId="62435" r:id="rId938" name="Button 995">
              <controlPr locked="0" defaultSize="0" autoFill="0" autoLine="0" autoPict="0">
                <anchor moveWithCells="1" sizeWithCells="1">
                  <from>
                    <xdr:col>14844</xdr:col>
                    <xdr:colOff>0</xdr:colOff>
                    <xdr:row>327747</xdr:row>
                    <xdr:rowOff>0</xdr:rowOff>
                  </from>
                  <to>
                    <xdr:col>14844</xdr:col>
                    <xdr:colOff>0</xdr:colOff>
                    <xdr:row>327747</xdr:row>
                    <xdr:rowOff>0</xdr:rowOff>
                  </to>
                </anchor>
              </controlPr>
            </control>
          </mc:Choice>
        </mc:AlternateContent>
        <mc:AlternateContent xmlns:mc="http://schemas.openxmlformats.org/markup-compatibility/2006">
          <mc:Choice Requires="x14">
            <control shapeId="62436" r:id="rId939" name="Button 996">
              <controlPr locked="0" defaultSize="0" autoFill="0" autoLine="0" autoPict="0">
                <anchor moveWithCells="1" sizeWithCells="1">
                  <from>
                    <xdr:col>14844</xdr:col>
                    <xdr:colOff>0</xdr:colOff>
                    <xdr:row>393283</xdr:row>
                    <xdr:rowOff>0</xdr:rowOff>
                  </from>
                  <to>
                    <xdr:col>14844</xdr:col>
                    <xdr:colOff>0</xdr:colOff>
                    <xdr:row>393283</xdr:row>
                    <xdr:rowOff>0</xdr:rowOff>
                  </to>
                </anchor>
              </controlPr>
            </control>
          </mc:Choice>
        </mc:AlternateContent>
        <mc:AlternateContent xmlns:mc="http://schemas.openxmlformats.org/markup-compatibility/2006">
          <mc:Choice Requires="x14">
            <control shapeId="62437" r:id="rId940" name="Button 997">
              <controlPr locked="0" defaultSize="0" autoFill="0" autoLine="0" autoPict="0">
                <anchor moveWithCells="1" sizeWithCells="1">
                  <from>
                    <xdr:col>14844</xdr:col>
                    <xdr:colOff>0</xdr:colOff>
                    <xdr:row>458819</xdr:row>
                    <xdr:rowOff>0</xdr:rowOff>
                  </from>
                  <to>
                    <xdr:col>14844</xdr:col>
                    <xdr:colOff>0</xdr:colOff>
                    <xdr:row>458819</xdr:row>
                    <xdr:rowOff>0</xdr:rowOff>
                  </to>
                </anchor>
              </controlPr>
            </control>
          </mc:Choice>
        </mc:AlternateContent>
        <mc:AlternateContent xmlns:mc="http://schemas.openxmlformats.org/markup-compatibility/2006">
          <mc:Choice Requires="x14">
            <control shapeId="62438" r:id="rId941" name="Button 998">
              <controlPr locked="0" defaultSize="0" autoFill="0" autoLine="0" autoPict="0">
                <anchor moveWithCells="1" sizeWithCells="1">
                  <from>
                    <xdr:col>14844</xdr:col>
                    <xdr:colOff>0</xdr:colOff>
                    <xdr:row>524355</xdr:row>
                    <xdr:rowOff>0</xdr:rowOff>
                  </from>
                  <to>
                    <xdr:col>14844</xdr:col>
                    <xdr:colOff>0</xdr:colOff>
                    <xdr:row>524355</xdr:row>
                    <xdr:rowOff>0</xdr:rowOff>
                  </to>
                </anchor>
              </controlPr>
            </control>
          </mc:Choice>
        </mc:AlternateContent>
        <mc:AlternateContent xmlns:mc="http://schemas.openxmlformats.org/markup-compatibility/2006">
          <mc:Choice Requires="x14">
            <control shapeId="62439" r:id="rId942" name="Button 999">
              <controlPr locked="0" defaultSize="0" autoFill="0" autoLine="0" autoPict="0">
                <anchor moveWithCells="1" sizeWithCells="1">
                  <from>
                    <xdr:col>14844</xdr:col>
                    <xdr:colOff>0</xdr:colOff>
                    <xdr:row>589891</xdr:row>
                    <xdr:rowOff>0</xdr:rowOff>
                  </from>
                  <to>
                    <xdr:col>14844</xdr:col>
                    <xdr:colOff>0</xdr:colOff>
                    <xdr:row>589891</xdr:row>
                    <xdr:rowOff>0</xdr:rowOff>
                  </to>
                </anchor>
              </controlPr>
            </control>
          </mc:Choice>
        </mc:AlternateContent>
        <mc:AlternateContent xmlns:mc="http://schemas.openxmlformats.org/markup-compatibility/2006">
          <mc:Choice Requires="x14">
            <control shapeId="62440" r:id="rId943" name="Button 1000">
              <controlPr locked="0" defaultSize="0" autoFill="0" autoLine="0" autoPict="0">
                <anchor moveWithCells="1" sizeWithCells="1">
                  <from>
                    <xdr:col>14844</xdr:col>
                    <xdr:colOff>0</xdr:colOff>
                    <xdr:row>655427</xdr:row>
                    <xdr:rowOff>0</xdr:rowOff>
                  </from>
                  <to>
                    <xdr:col>14844</xdr:col>
                    <xdr:colOff>0</xdr:colOff>
                    <xdr:row>655427</xdr:row>
                    <xdr:rowOff>0</xdr:rowOff>
                  </to>
                </anchor>
              </controlPr>
            </control>
          </mc:Choice>
        </mc:AlternateContent>
        <mc:AlternateContent xmlns:mc="http://schemas.openxmlformats.org/markup-compatibility/2006">
          <mc:Choice Requires="x14">
            <control shapeId="62441" r:id="rId944" name="Button 1001">
              <controlPr locked="0" defaultSize="0" autoFill="0" autoLine="0" autoPict="0">
                <anchor moveWithCells="1" sizeWithCells="1">
                  <from>
                    <xdr:col>14844</xdr:col>
                    <xdr:colOff>0</xdr:colOff>
                    <xdr:row>720963</xdr:row>
                    <xdr:rowOff>0</xdr:rowOff>
                  </from>
                  <to>
                    <xdr:col>14844</xdr:col>
                    <xdr:colOff>0</xdr:colOff>
                    <xdr:row>720963</xdr:row>
                    <xdr:rowOff>0</xdr:rowOff>
                  </to>
                </anchor>
              </controlPr>
            </control>
          </mc:Choice>
        </mc:AlternateContent>
        <mc:AlternateContent xmlns:mc="http://schemas.openxmlformats.org/markup-compatibility/2006">
          <mc:Choice Requires="x14">
            <control shapeId="62442" r:id="rId945" name="Button 1002">
              <controlPr locked="0" defaultSize="0" autoFill="0" autoLine="0" autoPict="0">
                <anchor moveWithCells="1" sizeWithCells="1">
                  <from>
                    <xdr:col>14844</xdr:col>
                    <xdr:colOff>0</xdr:colOff>
                    <xdr:row>786499</xdr:row>
                    <xdr:rowOff>0</xdr:rowOff>
                  </from>
                  <to>
                    <xdr:col>14844</xdr:col>
                    <xdr:colOff>0</xdr:colOff>
                    <xdr:row>786499</xdr:row>
                    <xdr:rowOff>0</xdr:rowOff>
                  </to>
                </anchor>
              </controlPr>
            </control>
          </mc:Choice>
        </mc:AlternateContent>
        <mc:AlternateContent xmlns:mc="http://schemas.openxmlformats.org/markup-compatibility/2006">
          <mc:Choice Requires="x14">
            <control shapeId="62443" r:id="rId946" name="Button 1003">
              <controlPr locked="0" defaultSize="0" autoFill="0" autoLine="0" autoPict="0">
                <anchor moveWithCells="1" sizeWithCells="1">
                  <from>
                    <xdr:col>14844</xdr:col>
                    <xdr:colOff>0</xdr:colOff>
                    <xdr:row>852035</xdr:row>
                    <xdr:rowOff>0</xdr:rowOff>
                  </from>
                  <to>
                    <xdr:col>14844</xdr:col>
                    <xdr:colOff>0</xdr:colOff>
                    <xdr:row>852035</xdr:row>
                    <xdr:rowOff>0</xdr:rowOff>
                  </to>
                </anchor>
              </controlPr>
            </control>
          </mc:Choice>
        </mc:AlternateContent>
        <mc:AlternateContent xmlns:mc="http://schemas.openxmlformats.org/markup-compatibility/2006">
          <mc:Choice Requires="x14">
            <control shapeId="62444" r:id="rId947" name="Button 1004">
              <controlPr locked="0" defaultSize="0" autoFill="0" autoLine="0" autoPict="0">
                <anchor moveWithCells="1" sizeWithCells="1">
                  <from>
                    <xdr:col>14844</xdr:col>
                    <xdr:colOff>0</xdr:colOff>
                    <xdr:row>917571</xdr:row>
                    <xdr:rowOff>0</xdr:rowOff>
                  </from>
                  <to>
                    <xdr:col>14844</xdr:col>
                    <xdr:colOff>0</xdr:colOff>
                    <xdr:row>917571</xdr:row>
                    <xdr:rowOff>0</xdr:rowOff>
                  </to>
                </anchor>
              </controlPr>
            </control>
          </mc:Choice>
        </mc:AlternateContent>
        <mc:AlternateContent xmlns:mc="http://schemas.openxmlformats.org/markup-compatibility/2006">
          <mc:Choice Requires="x14">
            <control shapeId="62445" r:id="rId948" name="Button 1005">
              <controlPr locked="0" defaultSize="0" autoFill="0" autoLine="0" autoPict="0">
                <anchor moveWithCells="1" sizeWithCells="1">
                  <from>
                    <xdr:col>14844</xdr:col>
                    <xdr:colOff>0</xdr:colOff>
                    <xdr:row>983107</xdr:row>
                    <xdr:rowOff>0</xdr:rowOff>
                  </from>
                  <to>
                    <xdr:col>14844</xdr:col>
                    <xdr:colOff>0</xdr:colOff>
                    <xdr:row>983107</xdr:row>
                    <xdr:rowOff>0</xdr:rowOff>
                  </to>
                </anchor>
              </controlPr>
            </control>
          </mc:Choice>
        </mc:AlternateContent>
        <mc:AlternateContent xmlns:mc="http://schemas.openxmlformats.org/markup-compatibility/2006">
          <mc:Choice Requires="x14">
            <control shapeId="62446" r:id="rId949" name="Button 1006">
              <controlPr locked="0" defaultSize="0" autoFill="0" autoLine="0" autoPict="0">
                <anchor moveWithCells="1" sizeWithCells="1">
                  <from>
                    <xdr:col>15100</xdr:col>
                    <xdr:colOff>0</xdr:colOff>
                    <xdr:row>67</xdr:row>
                    <xdr:rowOff>0</xdr:rowOff>
                  </from>
                  <to>
                    <xdr:col>15100</xdr:col>
                    <xdr:colOff>0</xdr:colOff>
                    <xdr:row>67</xdr:row>
                    <xdr:rowOff>0</xdr:rowOff>
                  </to>
                </anchor>
              </controlPr>
            </control>
          </mc:Choice>
        </mc:AlternateContent>
        <mc:AlternateContent xmlns:mc="http://schemas.openxmlformats.org/markup-compatibility/2006">
          <mc:Choice Requires="x14">
            <control shapeId="62447" r:id="rId950" name="Button 1007">
              <controlPr locked="0" defaultSize="0" autoFill="0" autoLine="0" autoPict="0">
                <anchor moveWithCells="1" sizeWithCells="1">
                  <from>
                    <xdr:col>15100</xdr:col>
                    <xdr:colOff>0</xdr:colOff>
                    <xdr:row>65603</xdr:row>
                    <xdr:rowOff>0</xdr:rowOff>
                  </from>
                  <to>
                    <xdr:col>15100</xdr:col>
                    <xdr:colOff>0</xdr:colOff>
                    <xdr:row>65603</xdr:row>
                    <xdr:rowOff>0</xdr:rowOff>
                  </to>
                </anchor>
              </controlPr>
            </control>
          </mc:Choice>
        </mc:AlternateContent>
        <mc:AlternateContent xmlns:mc="http://schemas.openxmlformats.org/markup-compatibility/2006">
          <mc:Choice Requires="x14">
            <control shapeId="62448" r:id="rId951" name="Button 1008">
              <controlPr locked="0" defaultSize="0" autoFill="0" autoLine="0" autoPict="0">
                <anchor moveWithCells="1" sizeWithCells="1">
                  <from>
                    <xdr:col>15100</xdr:col>
                    <xdr:colOff>0</xdr:colOff>
                    <xdr:row>131139</xdr:row>
                    <xdr:rowOff>0</xdr:rowOff>
                  </from>
                  <to>
                    <xdr:col>15100</xdr:col>
                    <xdr:colOff>0</xdr:colOff>
                    <xdr:row>131139</xdr:row>
                    <xdr:rowOff>0</xdr:rowOff>
                  </to>
                </anchor>
              </controlPr>
            </control>
          </mc:Choice>
        </mc:AlternateContent>
        <mc:AlternateContent xmlns:mc="http://schemas.openxmlformats.org/markup-compatibility/2006">
          <mc:Choice Requires="x14">
            <control shapeId="62449" r:id="rId952" name="Button 1009">
              <controlPr locked="0" defaultSize="0" autoFill="0" autoLine="0" autoPict="0">
                <anchor moveWithCells="1" sizeWithCells="1">
                  <from>
                    <xdr:col>15100</xdr:col>
                    <xdr:colOff>0</xdr:colOff>
                    <xdr:row>196675</xdr:row>
                    <xdr:rowOff>0</xdr:rowOff>
                  </from>
                  <to>
                    <xdr:col>15100</xdr:col>
                    <xdr:colOff>0</xdr:colOff>
                    <xdr:row>196675</xdr:row>
                    <xdr:rowOff>0</xdr:rowOff>
                  </to>
                </anchor>
              </controlPr>
            </control>
          </mc:Choice>
        </mc:AlternateContent>
        <mc:AlternateContent xmlns:mc="http://schemas.openxmlformats.org/markup-compatibility/2006">
          <mc:Choice Requires="x14">
            <control shapeId="62450" r:id="rId953" name="Button 1010">
              <controlPr locked="0" defaultSize="0" autoFill="0" autoLine="0" autoPict="0">
                <anchor moveWithCells="1" sizeWithCells="1">
                  <from>
                    <xdr:col>15100</xdr:col>
                    <xdr:colOff>0</xdr:colOff>
                    <xdr:row>262211</xdr:row>
                    <xdr:rowOff>0</xdr:rowOff>
                  </from>
                  <to>
                    <xdr:col>15100</xdr:col>
                    <xdr:colOff>0</xdr:colOff>
                    <xdr:row>262211</xdr:row>
                    <xdr:rowOff>0</xdr:rowOff>
                  </to>
                </anchor>
              </controlPr>
            </control>
          </mc:Choice>
        </mc:AlternateContent>
        <mc:AlternateContent xmlns:mc="http://schemas.openxmlformats.org/markup-compatibility/2006">
          <mc:Choice Requires="x14">
            <control shapeId="62451" r:id="rId954" name="Button 1011">
              <controlPr locked="0" defaultSize="0" autoFill="0" autoLine="0" autoPict="0">
                <anchor moveWithCells="1" sizeWithCells="1">
                  <from>
                    <xdr:col>15100</xdr:col>
                    <xdr:colOff>0</xdr:colOff>
                    <xdr:row>327747</xdr:row>
                    <xdr:rowOff>0</xdr:rowOff>
                  </from>
                  <to>
                    <xdr:col>15100</xdr:col>
                    <xdr:colOff>0</xdr:colOff>
                    <xdr:row>327747</xdr:row>
                    <xdr:rowOff>0</xdr:rowOff>
                  </to>
                </anchor>
              </controlPr>
            </control>
          </mc:Choice>
        </mc:AlternateContent>
        <mc:AlternateContent xmlns:mc="http://schemas.openxmlformats.org/markup-compatibility/2006">
          <mc:Choice Requires="x14">
            <control shapeId="62452" r:id="rId955" name="Button 1012">
              <controlPr locked="0" defaultSize="0" autoFill="0" autoLine="0" autoPict="0">
                <anchor moveWithCells="1" sizeWithCells="1">
                  <from>
                    <xdr:col>15100</xdr:col>
                    <xdr:colOff>0</xdr:colOff>
                    <xdr:row>393283</xdr:row>
                    <xdr:rowOff>0</xdr:rowOff>
                  </from>
                  <to>
                    <xdr:col>15100</xdr:col>
                    <xdr:colOff>0</xdr:colOff>
                    <xdr:row>393283</xdr:row>
                    <xdr:rowOff>0</xdr:rowOff>
                  </to>
                </anchor>
              </controlPr>
            </control>
          </mc:Choice>
        </mc:AlternateContent>
        <mc:AlternateContent xmlns:mc="http://schemas.openxmlformats.org/markup-compatibility/2006">
          <mc:Choice Requires="x14">
            <control shapeId="62453" r:id="rId956" name="Button 1013">
              <controlPr locked="0" defaultSize="0" autoFill="0" autoLine="0" autoPict="0">
                <anchor moveWithCells="1" sizeWithCells="1">
                  <from>
                    <xdr:col>15100</xdr:col>
                    <xdr:colOff>0</xdr:colOff>
                    <xdr:row>458819</xdr:row>
                    <xdr:rowOff>0</xdr:rowOff>
                  </from>
                  <to>
                    <xdr:col>15100</xdr:col>
                    <xdr:colOff>0</xdr:colOff>
                    <xdr:row>458819</xdr:row>
                    <xdr:rowOff>0</xdr:rowOff>
                  </to>
                </anchor>
              </controlPr>
            </control>
          </mc:Choice>
        </mc:AlternateContent>
        <mc:AlternateContent xmlns:mc="http://schemas.openxmlformats.org/markup-compatibility/2006">
          <mc:Choice Requires="x14">
            <control shapeId="62454" r:id="rId957" name="Button 1014">
              <controlPr locked="0" defaultSize="0" autoFill="0" autoLine="0" autoPict="0">
                <anchor moveWithCells="1" sizeWithCells="1">
                  <from>
                    <xdr:col>15100</xdr:col>
                    <xdr:colOff>0</xdr:colOff>
                    <xdr:row>524355</xdr:row>
                    <xdr:rowOff>0</xdr:rowOff>
                  </from>
                  <to>
                    <xdr:col>15100</xdr:col>
                    <xdr:colOff>0</xdr:colOff>
                    <xdr:row>524355</xdr:row>
                    <xdr:rowOff>0</xdr:rowOff>
                  </to>
                </anchor>
              </controlPr>
            </control>
          </mc:Choice>
        </mc:AlternateContent>
        <mc:AlternateContent xmlns:mc="http://schemas.openxmlformats.org/markup-compatibility/2006">
          <mc:Choice Requires="x14">
            <control shapeId="62455" r:id="rId958" name="Button 1015">
              <controlPr locked="0" defaultSize="0" autoFill="0" autoLine="0" autoPict="0">
                <anchor moveWithCells="1" sizeWithCells="1">
                  <from>
                    <xdr:col>15100</xdr:col>
                    <xdr:colOff>0</xdr:colOff>
                    <xdr:row>589891</xdr:row>
                    <xdr:rowOff>0</xdr:rowOff>
                  </from>
                  <to>
                    <xdr:col>15100</xdr:col>
                    <xdr:colOff>0</xdr:colOff>
                    <xdr:row>589891</xdr:row>
                    <xdr:rowOff>0</xdr:rowOff>
                  </to>
                </anchor>
              </controlPr>
            </control>
          </mc:Choice>
        </mc:AlternateContent>
        <mc:AlternateContent xmlns:mc="http://schemas.openxmlformats.org/markup-compatibility/2006">
          <mc:Choice Requires="x14">
            <control shapeId="62456" r:id="rId959" name="Button 1016">
              <controlPr locked="0" defaultSize="0" autoFill="0" autoLine="0" autoPict="0">
                <anchor moveWithCells="1" sizeWithCells="1">
                  <from>
                    <xdr:col>15100</xdr:col>
                    <xdr:colOff>0</xdr:colOff>
                    <xdr:row>655427</xdr:row>
                    <xdr:rowOff>0</xdr:rowOff>
                  </from>
                  <to>
                    <xdr:col>15100</xdr:col>
                    <xdr:colOff>0</xdr:colOff>
                    <xdr:row>655427</xdr:row>
                    <xdr:rowOff>0</xdr:rowOff>
                  </to>
                </anchor>
              </controlPr>
            </control>
          </mc:Choice>
        </mc:AlternateContent>
        <mc:AlternateContent xmlns:mc="http://schemas.openxmlformats.org/markup-compatibility/2006">
          <mc:Choice Requires="x14">
            <control shapeId="62457" r:id="rId960" name="Button 1017">
              <controlPr locked="0" defaultSize="0" autoFill="0" autoLine="0" autoPict="0">
                <anchor moveWithCells="1" sizeWithCells="1">
                  <from>
                    <xdr:col>15100</xdr:col>
                    <xdr:colOff>0</xdr:colOff>
                    <xdr:row>720963</xdr:row>
                    <xdr:rowOff>0</xdr:rowOff>
                  </from>
                  <to>
                    <xdr:col>15100</xdr:col>
                    <xdr:colOff>0</xdr:colOff>
                    <xdr:row>720963</xdr:row>
                    <xdr:rowOff>0</xdr:rowOff>
                  </to>
                </anchor>
              </controlPr>
            </control>
          </mc:Choice>
        </mc:AlternateContent>
        <mc:AlternateContent xmlns:mc="http://schemas.openxmlformats.org/markup-compatibility/2006">
          <mc:Choice Requires="x14">
            <control shapeId="62458" r:id="rId961" name="Button 1018">
              <controlPr locked="0" defaultSize="0" autoFill="0" autoLine="0" autoPict="0">
                <anchor moveWithCells="1" sizeWithCells="1">
                  <from>
                    <xdr:col>15100</xdr:col>
                    <xdr:colOff>0</xdr:colOff>
                    <xdr:row>786499</xdr:row>
                    <xdr:rowOff>0</xdr:rowOff>
                  </from>
                  <to>
                    <xdr:col>15100</xdr:col>
                    <xdr:colOff>0</xdr:colOff>
                    <xdr:row>786499</xdr:row>
                    <xdr:rowOff>0</xdr:rowOff>
                  </to>
                </anchor>
              </controlPr>
            </control>
          </mc:Choice>
        </mc:AlternateContent>
        <mc:AlternateContent xmlns:mc="http://schemas.openxmlformats.org/markup-compatibility/2006">
          <mc:Choice Requires="x14">
            <control shapeId="62459" r:id="rId962" name="Button 1019">
              <controlPr locked="0" defaultSize="0" autoFill="0" autoLine="0" autoPict="0">
                <anchor moveWithCells="1" sizeWithCells="1">
                  <from>
                    <xdr:col>15100</xdr:col>
                    <xdr:colOff>0</xdr:colOff>
                    <xdr:row>852035</xdr:row>
                    <xdr:rowOff>0</xdr:rowOff>
                  </from>
                  <to>
                    <xdr:col>15100</xdr:col>
                    <xdr:colOff>0</xdr:colOff>
                    <xdr:row>852035</xdr:row>
                    <xdr:rowOff>0</xdr:rowOff>
                  </to>
                </anchor>
              </controlPr>
            </control>
          </mc:Choice>
        </mc:AlternateContent>
        <mc:AlternateContent xmlns:mc="http://schemas.openxmlformats.org/markup-compatibility/2006">
          <mc:Choice Requires="x14">
            <control shapeId="62460" r:id="rId963" name="Button 1020">
              <controlPr locked="0" defaultSize="0" autoFill="0" autoLine="0" autoPict="0">
                <anchor moveWithCells="1" sizeWithCells="1">
                  <from>
                    <xdr:col>15100</xdr:col>
                    <xdr:colOff>0</xdr:colOff>
                    <xdr:row>917571</xdr:row>
                    <xdr:rowOff>0</xdr:rowOff>
                  </from>
                  <to>
                    <xdr:col>15100</xdr:col>
                    <xdr:colOff>0</xdr:colOff>
                    <xdr:row>917571</xdr:row>
                    <xdr:rowOff>0</xdr:rowOff>
                  </to>
                </anchor>
              </controlPr>
            </control>
          </mc:Choice>
        </mc:AlternateContent>
        <mc:AlternateContent xmlns:mc="http://schemas.openxmlformats.org/markup-compatibility/2006">
          <mc:Choice Requires="x14">
            <control shapeId="62461" r:id="rId964" name="Button 1021">
              <controlPr locked="0" defaultSize="0" autoFill="0" autoLine="0" autoPict="0">
                <anchor moveWithCells="1" sizeWithCells="1">
                  <from>
                    <xdr:col>15100</xdr:col>
                    <xdr:colOff>0</xdr:colOff>
                    <xdr:row>983107</xdr:row>
                    <xdr:rowOff>0</xdr:rowOff>
                  </from>
                  <to>
                    <xdr:col>15100</xdr:col>
                    <xdr:colOff>0</xdr:colOff>
                    <xdr:row>983107</xdr:row>
                    <xdr:rowOff>0</xdr:rowOff>
                  </to>
                </anchor>
              </controlPr>
            </control>
          </mc:Choice>
        </mc:AlternateContent>
        <mc:AlternateContent xmlns:mc="http://schemas.openxmlformats.org/markup-compatibility/2006">
          <mc:Choice Requires="x14">
            <control shapeId="62462" r:id="rId965" name="Button 1022">
              <controlPr locked="0" defaultSize="0" autoFill="0" autoLine="0" autoPict="0">
                <anchor moveWithCells="1" sizeWithCells="1">
                  <from>
                    <xdr:col>15356</xdr:col>
                    <xdr:colOff>0</xdr:colOff>
                    <xdr:row>67</xdr:row>
                    <xdr:rowOff>0</xdr:rowOff>
                  </from>
                  <to>
                    <xdr:col>15356</xdr:col>
                    <xdr:colOff>0</xdr:colOff>
                    <xdr:row>67</xdr:row>
                    <xdr:rowOff>0</xdr:rowOff>
                  </to>
                </anchor>
              </controlPr>
            </control>
          </mc:Choice>
        </mc:AlternateContent>
        <mc:AlternateContent xmlns:mc="http://schemas.openxmlformats.org/markup-compatibility/2006">
          <mc:Choice Requires="x14">
            <control shapeId="62463" r:id="rId966" name="Button 1023">
              <controlPr locked="0" defaultSize="0" autoFill="0" autoLine="0" autoPict="0">
                <anchor moveWithCells="1" sizeWithCells="1">
                  <from>
                    <xdr:col>15356</xdr:col>
                    <xdr:colOff>0</xdr:colOff>
                    <xdr:row>65603</xdr:row>
                    <xdr:rowOff>0</xdr:rowOff>
                  </from>
                  <to>
                    <xdr:col>15356</xdr:col>
                    <xdr:colOff>0</xdr:colOff>
                    <xdr:row>65603</xdr:row>
                    <xdr:rowOff>0</xdr:rowOff>
                  </to>
                </anchor>
              </controlPr>
            </control>
          </mc:Choice>
        </mc:AlternateContent>
        <mc:AlternateContent xmlns:mc="http://schemas.openxmlformats.org/markup-compatibility/2006">
          <mc:Choice Requires="x14">
            <control shapeId="77824" r:id="rId967" name="Button 1024">
              <controlPr locked="0" defaultSize="0" autoFill="0" autoLine="0" autoPict="0">
                <anchor moveWithCells="1" sizeWithCells="1">
                  <from>
                    <xdr:col>15356</xdr:col>
                    <xdr:colOff>0</xdr:colOff>
                    <xdr:row>131139</xdr:row>
                    <xdr:rowOff>0</xdr:rowOff>
                  </from>
                  <to>
                    <xdr:col>15356</xdr:col>
                    <xdr:colOff>0</xdr:colOff>
                    <xdr:row>131139</xdr:row>
                    <xdr:rowOff>0</xdr:rowOff>
                  </to>
                </anchor>
              </controlPr>
            </control>
          </mc:Choice>
        </mc:AlternateContent>
        <mc:AlternateContent xmlns:mc="http://schemas.openxmlformats.org/markup-compatibility/2006">
          <mc:Choice Requires="x14">
            <control shapeId="77825" r:id="rId968" name="Button 1025">
              <controlPr locked="0" defaultSize="0" autoFill="0" autoLine="0" autoPict="0">
                <anchor moveWithCells="1" sizeWithCells="1">
                  <from>
                    <xdr:col>15356</xdr:col>
                    <xdr:colOff>0</xdr:colOff>
                    <xdr:row>196675</xdr:row>
                    <xdr:rowOff>0</xdr:rowOff>
                  </from>
                  <to>
                    <xdr:col>15356</xdr:col>
                    <xdr:colOff>0</xdr:colOff>
                    <xdr:row>196675</xdr:row>
                    <xdr:rowOff>0</xdr:rowOff>
                  </to>
                </anchor>
              </controlPr>
            </control>
          </mc:Choice>
        </mc:AlternateContent>
        <mc:AlternateContent xmlns:mc="http://schemas.openxmlformats.org/markup-compatibility/2006">
          <mc:Choice Requires="x14">
            <control shapeId="77826" r:id="rId969" name="Button 1026">
              <controlPr locked="0" defaultSize="0" autoFill="0" autoLine="0" autoPict="0">
                <anchor moveWithCells="1" sizeWithCells="1">
                  <from>
                    <xdr:col>15356</xdr:col>
                    <xdr:colOff>0</xdr:colOff>
                    <xdr:row>262211</xdr:row>
                    <xdr:rowOff>0</xdr:rowOff>
                  </from>
                  <to>
                    <xdr:col>15356</xdr:col>
                    <xdr:colOff>0</xdr:colOff>
                    <xdr:row>262211</xdr:row>
                    <xdr:rowOff>0</xdr:rowOff>
                  </to>
                </anchor>
              </controlPr>
            </control>
          </mc:Choice>
        </mc:AlternateContent>
        <mc:AlternateContent xmlns:mc="http://schemas.openxmlformats.org/markup-compatibility/2006">
          <mc:Choice Requires="x14">
            <control shapeId="77827" r:id="rId970" name="Button 1027">
              <controlPr locked="0" defaultSize="0" autoFill="0" autoLine="0" autoPict="0">
                <anchor moveWithCells="1" sizeWithCells="1">
                  <from>
                    <xdr:col>15356</xdr:col>
                    <xdr:colOff>0</xdr:colOff>
                    <xdr:row>327747</xdr:row>
                    <xdr:rowOff>0</xdr:rowOff>
                  </from>
                  <to>
                    <xdr:col>15356</xdr:col>
                    <xdr:colOff>0</xdr:colOff>
                    <xdr:row>327747</xdr:row>
                    <xdr:rowOff>0</xdr:rowOff>
                  </to>
                </anchor>
              </controlPr>
            </control>
          </mc:Choice>
        </mc:AlternateContent>
        <mc:AlternateContent xmlns:mc="http://schemas.openxmlformats.org/markup-compatibility/2006">
          <mc:Choice Requires="x14">
            <control shapeId="77828" r:id="rId971" name="Button 1028">
              <controlPr locked="0" defaultSize="0" autoFill="0" autoLine="0" autoPict="0">
                <anchor moveWithCells="1" sizeWithCells="1">
                  <from>
                    <xdr:col>15356</xdr:col>
                    <xdr:colOff>0</xdr:colOff>
                    <xdr:row>393283</xdr:row>
                    <xdr:rowOff>0</xdr:rowOff>
                  </from>
                  <to>
                    <xdr:col>15356</xdr:col>
                    <xdr:colOff>0</xdr:colOff>
                    <xdr:row>393283</xdr:row>
                    <xdr:rowOff>0</xdr:rowOff>
                  </to>
                </anchor>
              </controlPr>
            </control>
          </mc:Choice>
        </mc:AlternateContent>
        <mc:AlternateContent xmlns:mc="http://schemas.openxmlformats.org/markup-compatibility/2006">
          <mc:Choice Requires="x14">
            <control shapeId="77829" r:id="rId972" name="Button 1029">
              <controlPr locked="0" defaultSize="0" autoFill="0" autoLine="0" autoPict="0">
                <anchor moveWithCells="1" sizeWithCells="1">
                  <from>
                    <xdr:col>15356</xdr:col>
                    <xdr:colOff>0</xdr:colOff>
                    <xdr:row>458819</xdr:row>
                    <xdr:rowOff>0</xdr:rowOff>
                  </from>
                  <to>
                    <xdr:col>15356</xdr:col>
                    <xdr:colOff>0</xdr:colOff>
                    <xdr:row>458819</xdr:row>
                    <xdr:rowOff>0</xdr:rowOff>
                  </to>
                </anchor>
              </controlPr>
            </control>
          </mc:Choice>
        </mc:AlternateContent>
        <mc:AlternateContent xmlns:mc="http://schemas.openxmlformats.org/markup-compatibility/2006">
          <mc:Choice Requires="x14">
            <control shapeId="77830" r:id="rId973" name="Button 1030">
              <controlPr locked="0" defaultSize="0" autoFill="0" autoLine="0" autoPict="0">
                <anchor moveWithCells="1" sizeWithCells="1">
                  <from>
                    <xdr:col>15356</xdr:col>
                    <xdr:colOff>0</xdr:colOff>
                    <xdr:row>524355</xdr:row>
                    <xdr:rowOff>0</xdr:rowOff>
                  </from>
                  <to>
                    <xdr:col>15356</xdr:col>
                    <xdr:colOff>0</xdr:colOff>
                    <xdr:row>524355</xdr:row>
                    <xdr:rowOff>0</xdr:rowOff>
                  </to>
                </anchor>
              </controlPr>
            </control>
          </mc:Choice>
        </mc:AlternateContent>
        <mc:AlternateContent xmlns:mc="http://schemas.openxmlformats.org/markup-compatibility/2006">
          <mc:Choice Requires="x14">
            <control shapeId="77831" r:id="rId974" name="Button 1031">
              <controlPr locked="0" defaultSize="0" autoFill="0" autoLine="0" autoPict="0">
                <anchor moveWithCells="1" sizeWithCells="1">
                  <from>
                    <xdr:col>15356</xdr:col>
                    <xdr:colOff>0</xdr:colOff>
                    <xdr:row>589891</xdr:row>
                    <xdr:rowOff>0</xdr:rowOff>
                  </from>
                  <to>
                    <xdr:col>15356</xdr:col>
                    <xdr:colOff>0</xdr:colOff>
                    <xdr:row>589891</xdr:row>
                    <xdr:rowOff>0</xdr:rowOff>
                  </to>
                </anchor>
              </controlPr>
            </control>
          </mc:Choice>
        </mc:AlternateContent>
        <mc:AlternateContent xmlns:mc="http://schemas.openxmlformats.org/markup-compatibility/2006">
          <mc:Choice Requires="x14">
            <control shapeId="77832" r:id="rId975" name="Button 1032">
              <controlPr locked="0" defaultSize="0" autoFill="0" autoLine="0" autoPict="0">
                <anchor moveWithCells="1" sizeWithCells="1">
                  <from>
                    <xdr:col>15356</xdr:col>
                    <xdr:colOff>0</xdr:colOff>
                    <xdr:row>655427</xdr:row>
                    <xdr:rowOff>0</xdr:rowOff>
                  </from>
                  <to>
                    <xdr:col>15356</xdr:col>
                    <xdr:colOff>0</xdr:colOff>
                    <xdr:row>655427</xdr:row>
                    <xdr:rowOff>0</xdr:rowOff>
                  </to>
                </anchor>
              </controlPr>
            </control>
          </mc:Choice>
        </mc:AlternateContent>
        <mc:AlternateContent xmlns:mc="http://schemas.openxmlformats.org/markup-compatibility/2006">
          <mc:Choice Requires="x14">
            <control shapeId="77833" r:id="rId976" name="Button 1033">
              <controlPr locked="0" defaultSize="0" autoFill="0" autoLine="0" autoPict="0">
                <anchor moveWithCells="1" sizeWithCells="1">
                  <from>
                    <xdr:col>15356</xdr:col>
                    <xdr:colOff>0</xdr:colOff>
                    <xdr:row>720963</xdr:row>
                    <xdr:rowOff>0</xdr:rowOff>
                  </from>
                  <to>
                    <xdr:col>15356</xdr:col>
                    <xdr:colOff>0</xdr:colOff>
                    <xdr:row>720963</xdr:row>
                    <xdr:rowOff>0</xdr:rowOff>
                  </to>
                </anchor>
              </controlPr>
            </control>
          </mc:Choice>
        </mc:AlternateContent>
        <mc:AlternateContent xmlns:mc="http://schemas.openxmlformats.org/markup-compatibility/2006">
          <mc:Choice Requires="x14">
            <control shapeId="77834" r:id="rId977" name="Button 1034">
              <controlPr locked="0" defaultSize="0" autoFill="0" autoLine="0" autoPict="0">
                <anchor moveWithCells="1" sizeWithCells="1">
                  <from>
                    <xdr:col>15356</xdr:col>
                    <xdr:colOff>0</xdr:colOff>
                    <xdr:row>786499</xdr:row>
                    <xdr:rowOff>0</xdr:rowOff>
                  </from>
                  <to>
                    <xdr:col>15356</xdr:col>
                    <xdr:colOff>0</xdr:colOff>
                    <xdr:row>786499</xdr:row>
                    <xdr:rowOff>0</xdr:rowOff>
                  </to>
                </anchor>
              </controlPr>
            </control>
          </mc:Choice>
        </mc:AlternateContent>
        <mc:AlternateContent xmlns:mc="http://schemas.openxmlformats.org/markup-compatibility/2006">
          <mc:Choice Requires="x14">
            <control shapeId="77835" r:id="rId978" name="Button 1035">
              <controlPr locked="0" defaultSize="0" autoFill="0" autoLine="0" autoPict="0">
                <anchor moveWithCells="1" sizeWithCells="1">
                  <from>
                    <xdr:col>15356</xdr:col>
                    <xdr:colOff>0</xdr:colOff>
                    <xdr:row>852035</xdr:row>
                    <xdr:rowOff>0</xdr:rowOff>
                  </from>
                  <to>
                    <xdr:col>15356</xdr:col>
                    <xdr:colOff>0</xdr:colOff>
                    <xdr:row>852035</xdr:row>
                    <xdr:rowOff>0</xdr:rowOff>
                  </to>
                </anchor>
              </controlPr>
            </control>
          </mc:Choice>
        </mc:AlternateContent>
        <mc:AlternateContent xmlns:mc="http://schemas.openxmlformats.org/markup-compatibility/2006">
          <mc:Choice Requires="x14">
            <control shapeId="77836" r:id="rId979" name="Button 1036">
              <controlPr locked="0" defaultSize="0" autoFill="0" autoLine="0" autoPict="0">
                <anchor moveWithCells="1" sizeWithCells="1">
                  <from>
                    <xdr:col>15356</xdr:col>
                    <xdr:colOff>0</xdr:colOff>
                    <xdr:row>917571</xdr:row>
                    <xdr:rowOff>0</xdr:rowOff>
                  </from>
                  <to>
                    <xdr:col>15356</xdr:col>
                    <xdr:colOff>0</xdr:colOff>
                    <xdr:row>917571</xdr:row>
                    <xdr:rowOff>0</xdr:rowOff>
                  </to>
                </anchor>
              </controlPr>
            </control>
          </mc:Choice>
        </mc:AlternateContent>
        <mc:AlternateContent xmlns:mc="http://schemas.openxmlformats.org/markup-compatibility/2006">
          <mc:Choice Requires="x14">
            <control shapeId="77837" r:id="rId980" name="Button 1037">
              <controlPr locked="0" defaultSize="0" autoFill="0" autoLine="0" autoPict="0">
                <anchor moveWithCells="1" sizeWithCells="1">
                  <from>
                    <xdr:col>15356</xdr:col>
                    <xdr:colOff>0</xdr:colOff>
                    <xdr:row>983107</xdr:row>
                    <xdr:rowOff>0</xdr:rowOff>
                  </from>
                  <to>
                    <xdr:col>15356</xdr:col>
                    <xdr:colOff>0</xdr:colOff>
                    <xdr:row>983107</xdr:row>
                    <xdr:rowOff>0</xdr:rowOff>
                  </to>
                </anchor>
              </controlPr>
            </control>
          </mc:Choice>
        </mc:AlternateContent>
        <mc:AlternateContent xmlns:mc="http://schemas.openxmlformats.org/markup-compatibility/2006">
          <mc:Choice Requires="x14">
            <control shapeId="77838" r:id="rId981" name="Button 1038">
              <controlPr locked="0" defaultSize="0" autoFill="0" autoLine="0" autoPict="0">
                <anchor moveWithCells="1" sizeWithCells="1">
                  <from>
                    <xdr:col>15612</xdr:col>
                    <xdr:colOff>0</xdr:colOff>
                    <xdr:row>67</xdr:row>
                    <xdr:rowOff>0</xdr:rowOff>
                  </from>
                  <to>
                    <xdr:col>15612</xdr:col>
                    <xdr:colOff>0</xdr:colOff>
                    <xdr:row>67</xdr:row>
                    <xdr:rowOff>0</xdr:rowOff>
                  </to>
                </anchor>
              </controlPr>
            </control>
          </mc:Choice>
        </mc:AlternateContent>
        <mc:AlternateContent xmlns:mc="http://schemas.openxmlformats.org/markup-compatibility/2006">
          <mc:Choice Requires="x14">
            <control shapeId="77839" r:id="rId982" name="Button 1039">
              <controlPr locked="0" defaultSize="0" autoFill="0" autoLine="0" autoPict="0">
                <anchor moveWithCells="1" sizeWithCells="1">
                  <from>
                    <xdr:col>15612</xdr:col>
                    <xdr:colOff>0</xdr:colOff>
                    <xdr:row>65603</xdr:row>
                    <xdr:rowOff>0</xdr:rowOff>
                  </from>
                  <to>
                    <xdr:col>15612</xdr:col>
                    <xdr:colOff>0</xdr:colOff>
                    <xdr:row>65603</xdr:row>
                    <xdr:rowOff>0</xdr:rowOff>
                  </to>
                </anchor>
              </controlPr>
            </control>
          </mc:Choice>
        </mc:AlternateContent>
        <mc:AlternateContent xmlns:mc="http://schemas.openxmlformats.org/markup-compatibility/2006">
          <mc:Choice Requires="x14">
            <control shapeId="77840" r:id="rId983" name="Button 1040">
              <controlPr locked="0" defaultSize="0" autoFill="0" autoLine="0" autoPict="0">
                <anchor moveWithCells="1" sizeWithCells="1">
                  <from>
                    <xdr:col>15612</xdr:col>
                    <xdr:colOff>0</xdr:colOff>
                    <xdr:row>131139</xdr:row>
                    <xdr:rowOff>0</xdr:rowOff>
                  </from>
                  <to>
                    <xdr:col>15612</xdr:col>
                    <xdr:colOff>0</xdr:colOff>
                    <xdr:row>131139</xdr:row>
                    <xdr:rowOff>0</xdr:rowOff>
                  </to>
                </anchor>
              </controlPr>
            </control>
          </mc:Choice>
        </mc:AlternateContent>
        <mc:AlternateContent xmlns:mc="http://schemas.openxmlformats.org/markup-compatibility/2006">
          <mc:Choice Requires="x14">
            <control shapeId="77841" r:id="rId984" name="Button 1041">
              <controlPr locked="0" defaultSize="0" autoFill="0" autoLine="0" autoPict="0">
                <anchor moveWithCells="1" sizeWithCells="1">
                  <from>
                    <xdr:col>15612</xdr:col>
                    <xdr:colOff>0</xdr:colOff>
                    <xdr:row>196675</xdr:row>
                    <xdr:rowOff>0</xdr:rowOff>
                  </from>
                  <to>
                    <xdr:col>15612</xdr:col>
                    <xdr:colOff>0</xdr:colOff>
                    <xdr:row>196675</xdr:row>
                    <xdr:rowOff>0</xdr:rowOff>
                  </to>
                </anchor>
              </controlPr>
            </control>
          </mc:Choice>
        </mc:AlternateContent>
        <mc:AlternateContent xmlns:mc="http://schemas.openxmlformats.org/markup-compatibility/2006">
          <mc:Choice Requires="x14">
            <control shapeId="77842" r:id="rId985" name="Button 1042">
              <controlPr locked="0" defaultSize="0" autoFill="0" autoLine="0" autoPict="0">
                <anchor moveWithCells="1" sizeWithCells="1">
                  <from>
                    <xdr:col>15612</xdr:col>
                    <xdr:colOff>0</xdr:colOff>
                    <xdr:row>262211</xdr:row>
                    <xdr:rowOff>0</xdr:rowOff>
                  </from>
                  <to>
                    <xdr:col>15612</xdr:col>
                    <xdr:colOff>0</xdr:colOff>
                    <xdr:row>262211</xdr:row>
                    <xdr:rowOff>0</xdr:rowOff>
                  </to>
                </anchor>
              </controlPr>
            </control>
          </mc:Choice>
        </mc:AlternateContent>
        <mc:AlternateContent xmlns:mc="http://schemas.openxmlformats.org/markup-compatibility/2006">
          <mc:Choice Requires="x14">
            <control shapeId="77843" r:id="rId986" name="Button 1043">
              <controlPr locked="0" defaultSize="0" autoFill="0" autoLine="0" autoPict="0">
                <anchor moveWithCells="1" sizeWithCells="1">
                  <from>
                    <xdr:col>15612</xdr:col>
                    <xdr:colOff>0</xdr:colOff>
                    <xdr:row>327747</xdr:row>
                    <xdr:rowOff>0</xdr:rowOff>
                  </from>
                  <to>
                    <xdr:col>15612</xdr:col>
                    <xdr:colOff>0</xdr:colOff>
                    <xdr:row>327747</xdr:row>
                    <xdr:rowOff>0</xdr:rowOff>
                  </to>
                </anchor>
              </controlPr>
            </control>
          </mc:Choice>
        </mc:AlternateContent>
        <mc:AlternateContent xmlns:mc="http://schemas.openxmlformats.org/markup-compatibility/2006">
          <mc:Choice Requires="x14">
            <control shapeId="77844" r:id="rId987" name="Button 1044">
              <controlPr locked="0" defaultSize="0" autoFill="0" autoLine="0" autoPict="0">
                <anchor moveWithCells="1" sizeWithCells="1">
                  <from>
                    <xdr:col>15612</xdr:col>
                    <xdr:colOff>0</xdr:colOff>
                    <xdr:row>393283</xdr:row>
                    <xdr:rowOff>0</xdr:rowOff>
                  </from>
                  <to>
                    <xdr:col>15612</xdr:col>
                    <xdr:colOff>0</xdr:colOff>
                    <xdr:row>393283</xdr:row>
                    <xdr:rowOff>0</xdr:rowOff>
                  </to>
                </anchor>
              </controlPr>
            </control>
          </mc:Choice>
        </mc:AlternateContent>
        <mc:AlternateContent xmlns:mc="http://schemas.openxmlformats.org/markup-compatibility/2006">
          <mc:Choice Requires="x14">
            <control shapeId="77845" r:id="rId988" name="Button 1045">
              <controlPr locked="0" defaultSize="0" autoFill="0" autoLine="0" autoPict="0">
                <anchor moveWithCells="1" sizeWithCells="1">
                  <from>
                    <xdr:col>15612</xdr:col>
                    <xdr:colOff>0</xdr:colOff>
                    <xdr:row>458819</xdr:row>
                    <xdr:rowOff>0</xdr:rowOff>
                  </from>
                  <to>
                    <xdr:col>15612</xdr:col>
                    <xdr:colOff>0</xdr:colOff>
                    <xdr:row>458819</xdr:row>
                    <xdr:rowOff>0</xdr:rowOff>
                  </to>
                </anchor>
              </controlPr>
            </control>
          </mc:Choice>
        </mc:AlternateContent>
        <mc:AlternateContent xmlns:mc="http://schemas.openxmlformats.org/markup-compatibility/2006">
          <mc:Choice Requires="x14">
            <control shapeId="77846" r:id="rId989" name="Button 1046">
              <controlPr locked="0" defaultSize="0" autoFill="0" autoLine="0" autoPict="0">
                <anchor moveWithCells="1" sizeWithCells="1">
                  <from>
                    <xdr:col>15612</xdr:col>
                    <xdr:colOff>0</xdr:colOff>
                    <xdr:row>524355</xdr:row>
                    <xdr:rowOff>0</xdr:rowOff>
                  </from>
                  <to>
                    <xdr:col>15612</xdr:col>
                    <xdr:colOff>0</xdr:colOff>
                    <xdr:row>524355</xdr:row>
                    <xdr:rowOff>0</xdr:rowOff>
                  </to>
                </anchor>
              </controlPr>
            </control>
          </mc:Choice>
        </mc:AlternateContent>
        <mc:AlternateContent xmlns:mc="http://schemas.openxmlformats.org/markup-compatibility/2006">
          <mc:Choice Requires="x14">
            <control shapeId="77847" r:id="rId990" name="Button 1047">
              <controlPr locked="0" defaultSize="0" autoFill="0" autoLine="0" autoPict="0">
                <anchor moveWithCells="1" sizeWithCells="1">
                  <from>
                    <xdr:col>15612</xdr:col>
                    <xdr:colOff>0</xdr:colOff>
                    <xdr:row>589891</xdr:row>
                    <xdr:rowOff>0</xdr:rowOff>
                  </from>
                  <to>
                    <xdr:col>15612</xdr:col>
                    <xdr:colOff>0</xdr:colOff>
                    <xdr:row>589891</xdr:row>
                    <xdr:rowOff>0</xdr:rowOff>
                  </to>
                </anchor>
              </controlPr>
            </control>
          </mc:Choice>
        </mc:AlternateContent>
        <mc:AlternateContent xmlns:mc="http://schemas.openxmlformats.org/markup-compatibility/2006">
          <mc:Choice Requires="x14">
            <control shapeId="77848" r:id="rId991" name="Button 1048">
              <controlPr locked="0" defaultSize="0" autoFill="0" autoLine="0" autoPict="0">
                <anchor moveWithCells="1" sizeWithCells="1">
                  <from>
                    <xdr:col>15612</xdr:col>
                    <xdr:colOff>0</xdr:colOff>
                    <xdr:row>655427</xdr:row>
                    <xdr:rowOff>0</xdr:rowOff>
                  </from>
                  <to>
                    <xdr:col>15612</xdr:col>
                    <xdr:colOff>0</xdr:colOff>
                    <xdr:row>655427</xdr:row>
                    <xdr:rowOff>0</xdr:rowOff>
                  </to>
                </anchor>
              </controlPr>
            </control>
          </mc:Choice>
        </mc:AlternateContent>
        <mc:AlternateContent xmlns:mc="http://schemas.openxmlformats.org/markup-compatibility/2006">
          <mc:Choice Requires="x14">
            <control shapeId="77849" r:id="rId992" name="Button 1049">
              <controlPr locked="0" defaultSize="0" autoFill="0" autoLine="0" autoPict="0">
                <anchor moveWithCells="1" sizeWithCells="1">
                  <from>
                    <xdr:col>15612</xdr:col>
                    <xdr:colOff>0</xdr:colOff>
                    <xdr:row>720963</xdr:row>
                    <xdr:rowOff>0</xdr:rowOff>
                  </from>
                  <to>
                    <xdr:col>15612</xdr:col>
                    <xdr:colOff>0</xdr:colOff>
                    <xdr:row>720963</xdr:row>
                    <xdr:rowOff>0</xdr:rowOff>
                  </to>
                </anchor>
              </controlPr>
            </control>
          </mc:Choice>
        </mc:AlternateContent>
        <mc:AlternateContent xmlns:mc="http://schemas.openxmlformats.org/markup-compatibility/2006">
          <mc:Choice Requires="x14">
            <control shapeId="77850" r:id="rId993" name="Button 1050">
              <controlPr locked="0" defaultSize="0" autoFill="0" autoLine="0" autoPict="0">
                <anchor moveWithCells="1" sizeWithCells="1">
                  <from>
                    <xdr:col>15612</xdr:col>
                    <xdr:colOff>0</xdr:colOff>
                    <xdr:row>786499</xdr:row>
                    <xdr:rowOff>0</xdr:rowOff>
                  </from>
                  <to>
                    <xdr:col>15612</xdr:col>
                    <xdr:colOff>0</xdr:colOff>
                    <xdr:row>786499</xdr:row>
                    <xdr:rowOff>0</xdr:rowOff>
                  </to>
                </anchor>
              </controlPr>
            </control>
          </mc:Choice>
        </mc:AlternateContent>
        <mc:AlternateContent xmlns:mc="http://schemas.openxmlformats.org/markup-compatibility/2006">
          <mc:Choice Requires="x14">
            <control shapeId="77851" r:id="rId994" name="Button 1051">
              <controlPr locked="0" defaultSize="0" autoFill="0" autoLine="0" autoPict="0">
                <anchor moveWithCells="1" sizeWithCells="1">
                  <from>
                    <xdr:col>15612</xdr:col>
                    <xdr:colOff>0</xdr:colOff>
                    <xdr:row>852035</xdr:row>
                    <xdr:rowOff>0</xdr:rowOff>
                  </from>
                  <to>
                    <xdr:col>15612</xdr:col>
                    <xdr:colOff>0</xdr:colOff>
                    <xdr:row>852035</xdr:row>
                    <xdr:rowOff>0</xdr:rowOff>
                  </to>
                </anchor>
              </controlPr>
            </control>
          </mc:Choice>
        </mc:AlternateContent>
        <mc:AlternateContent xmlns:mc="http://schemas.openxmlformats.org/markup-compatibility/2006">
          <mc:Choice Requires="x14">
            <control shapeId="77852" r:id="rId995" name="Button 1052">
              <controlPr locked="0" defaultSize="0" autoFill="0" autoLine="0" autoPict="0">
                <anchor moveWithCells="1" sizeWithCells="1">
                  <from>
                    <xdr:col>15612</xdr:col>
                    <xdr:colOff>0</xdr:colOff>
                    <xdr:row>917571</xdr:row>
                    <xdr:rowOff>0</xdr:rowOff>
                  </from>
                  <to>
                    <xdr:col>15612</xdr:col>
                    <xdr:colOff>0</xdr:colOff>
                    <xdr:row>917571</xdr:row>
                    <xdr:rowOff>0</xdr:rowOff>
                  </to>
                </anchor>
              </controlPr>
            </control>
          </mc:Choice>
        </mc:AlternateContent>
        <mc:AlternateContent xmlns:mc="http://schemas.openxmlformats.org/markup-compatibility/2006">
          <mc:Choice Requires="x14">
            <control shapeId="77853" r:id="rId996" name="Button 1053">
              <controlPr locked="0" defaultSize="0" autoFill="0" autoLine="0" autoPict="0">
                <anchor moveWithCells="1" sizeWithCells="1">
                  <from>
                    <xdr:col>15612</xdr:col>
                    <xdr:colOff>0</xdr:colOff>
                    <xdr:row>983107</xdr:row>
                    <xdr:rowOff>0</xdr:rowOff>
                  </from>
                  <to>
                    <xdr:col>15612</xdr:col>
                    <xdr:colOff>0</xdr:colOff>
                    <xdr:row>983107</xdr:row>
                    <xdr:rowOff>0</xdr:rowOff>
                  </to>
                </anchor>
              </controlPr>
            </control>
          </mc:Choice>
        </mc:AlternateContent>
        <mc:AlternateContent xmlns:mc="http://schemas.openxmlformats.org/markup-compatibility/2006">
          <mc:Choice Requires="x14">
            <control shapeId="77854" r:id="rId997" name="Button 1054">
              <controlPr locked="0" defaultSize="0" autoFill="0" autoLine="0" autoPict="0">
                <anchor moveWithCells="1" sizeWithCells="1">
                  <from>
                    <xdr:col>15868</xdr:col>
                    <xdr:colOff>0</xdr:colOff>
                    <xdr:row>67</xdr:row>
                    <xdr:rowOff>0</xdr:rowOff>
                  </from>
                  <to>
                    <xdr:col>15868</xdr:col>
                    <xdr:colOff>0</xdr:colOff>
                    <xdr:row>67</xdr:row>
                    <xdr:rowOff>0</xdr:rowOff>
                  </to>
                </anchor>
              </controlPr>
            </control>
          </mc:Choice>
        </mc:AlternateContent>
        <mc:AlternateContent xmlns:mc="http://schemas.openxmlformats.org/markup-compatibility/2006">
          <mc:Choice Requires="x14">
            <control shapeId="77855" r:id="rId998" name="Button 1055">
              <controlPr locked="0" defaultSize="0" autoFill="0" autoLine="0" autoPict="0">
                <anchor moveWithCells="1" sizeWithCells="1">
                  <from>
                    <xdr:col>15868</xdr:col>
                    <xdr:colOff>0</xdr:colOff>
                    <xdr:row>65603</xdr:row>
                    <xdr:rowOff>0</xdr:rowOff>
                  </from>
                  <to>
                    <xdr:col>15868</xdr:col>
                    <xdr:colOff>0</xdr:colOff>
                    <xdr:row>65603</xdr:row>
                    <xdr:rowOff>0</xdr:rowOff>
                  </to>
                </anchor>
              </controlPr>
            </control>
          </mc:Choice>
        </mc:AlternateContent>
        <mc:AlternateContent xmlns:mc="http://schemas.openxmlformats.org/markup-compatibility/2006">
          <mc:Choice Requires="x14">
            <control shapeId="77856" r:id="rId999" name="Button 1056">
              <controlPr locked="0" defaultSize="0" autoFill="0" autoLine="0" autoPict="0">
                <anchor moveWithCells="1" sizeWithCells="1">
                  <from>
                    <xdr:col>15868</xdr:col>
                    <xdr:colOff>0</xdr:colOff>
                    <xdr:row>131139</xdr:row>
                    <xdr:rowOff>0</xdr:rowOff>
                  </from>
                  <to>
                    <xdr:col>15868</xdr:col>
                    <xdr:colOff>0</xdr:colOff>
                    <xdr:row>131139</xdr:row>
                    <xdr:rowOff>0</xdr:rowOff>
                  </to>
                </anchor>
              </controlPr>
            </control>
          </mc:Choice>
        </mc:AlternateContent>
        <mc:AlternateContent xmlns:mc="http://schemas.openxmlformats.org/markup-compatibility/2006">
          <mc:Choice Requires="x14">
            <control shapeId="77857" r:id="rId1000" name="Button 1057">
              <controlPr locked="0" defaultSize="0" autoFill="0" autoLine="0" autoPict="0">
                <anchor moveWithCells="1" sizeWithCells="1">
                  <from>
                    <xdr:col>15868</xdr:col>
                    <xdr:colOff>0</xdr:colOff>
                    <xdr:row>196675</xdr:row>
                    <xdr:rowOff>0</xdr:rowOff>
                  </from>
                  <to>
                    <xdr:col>15868</xdr:col>
                    <xdr:colOff>0</xdr:colOff>
                    <xdr:row>196675</xdr:row>
                    <xdr:rowOff>0</xdr:rowOff>
                  </to>
                </anchor>
              </controlPr>
            </control>
          </mc:Choice>
        </mc:AlternateContent>
        <mc:AlternateContent xmlns:mc="http://schemas.openxmlformats.org/markup-compatibility/2006">
          <mc:Choice Requires="x14">
            <control shapeId="77858" r:id="rId1001" name="Button 1058">
              <controlPr locked="0" defaultSize="0" autoFill="0" autoLine="0" autoPict="0">
                <anchor moveWithCells="1" sizeWithCells="1">
                  <from>
                    <xdr:col>15868</xdr:col>
                    <xdr:colOff>0</xdr:colOff>
                    <xdr:row>262211</xdr:row>
                    <xdr:rowOff>0</xdr:rowOff>
                  </from>
                  <to>
                    <xdr:col>15868</xdr:col>
                    <xdr:colOff>0</xdr:colOff>
                    <xdr:row>262211</xdr:row>
                    <xdr:rowOff>0</xdr:rowOff>
                  </to>
                </anchor>
              </controlPr>
            </control>
          </mc:Choice>
        </mc:AlternateContent>
        <mc:AlternateContent xmlns:mc="http://schemas.openxmlformats.org/markup-compatibility/2006">
          <mc:Choice Requires="x14">
            <control shapeId="77859" r:id="rId1002" name="Button 1059">
              <controlPr locked="0" defaultSize="0" autoFill="0" autoLine="0" autoPict="0">
                <anchor moveWithCells="1" sizeWithCells="1">
                  <from>
                    <xdr:col>15868</xdr:col>
                    <xdr:colOff>0</xdr:colOff>
                    <xdr:row>327747</xdr:row>
                    <xdr:rowOff>0</xdr:rowOff>
                  </from>
                  <to>
                    <xdr:col>15868</xdr:col>
                    <xdr:colOff>0</xdr:colOff>
                    <xdr:row>327747</xdr:row>
                    <xdr:rowOff>0</xdr:rowOff>
                  </to>
                </anchor>
              </controlPr>
            </control>
          </mc:Choice>
        </mc:AlternateContent>
        <mc:AlternateContent xmlns:mc="http://schemas.openxmlformats.org/markup-compatibility/2006">
          <mc:Choice Requires="x14">
            <control shapeId="77860" r:id="rId1003" name="Button 1060">
              <controlPr locked="0" defaultSize="0" autoFill="0" autoLine="0" autoPict="0">
                <anchor moveWithCells="1" sizeWithCells="1">
                  <from>
                    <xdr:col>15868</xdr:col>
                    <xdr:colOff>0</xdr:colOff>
                    <xdr:row>393283</xdr:row>
                    <xdr:rowOff>0</xdr:rowOff>
                  </from>
                  <to>
                    <xdr:col>15868</xdr:col>
                    <xdr:colOff>0</xdr:colOff>
                    <xdr:row>393283</xdr:row>
                    <xdr:rowOff>0</xdr:rowOff>
                  </to>
                </anchor>
              </controlPr>
            </control>
          </mc:Choice>
        </mc:AlternateContent>
        <mc:AlternateContent xmlns:mc="http://schemas.openxmlformats.org/markup-compatibility/2006">
          <mc:Choice Requires="x14">
            <control shapeId="77861" r:id="rId1004" name="Button 1061">
              <controlPr locked="0" defaultSize="0" autoFill="0" autoLine="0" autoPict="0">
                <anchor moveWithCells="1" sizeWithCells="1">
                  <from>
                    <xdr:col>15868</xdr:col>
                    <xdr:colOff>0</xdr:colOff>
                    <xdr:row>458819</xdr:row>
                    <xdr:rowOff>0</xdr:rowOff>
                  </from>
                  <to>
                    <xdr:col>15868</xdr:col>
                    <xdr:colOff>0</xdr:colOff>
                    <xdr:row>458819</xdr:row>
                    <xdr:rowOff>0</xdr:rowOff>
                  </to>
                </anchor>
              </controlPr>
            </control>
          </mc:Choice>
        </mc:AlternateContent>
        <mc:AlternateContent xmlns:mc="http://schemas.openxmlformats.org/markup-compatibility/2006">
          <mc:Choice Requires="x14">
            <control shapeId="77862" r:id="rId1005" name="Button 1062">
              <controlPr locked="0" defaultSize="0" autoFill="0" autoLine="0" autoPict="0">
                <anchor moveWithCells="1" sizeWithCells="1">
                  <from>
                    <xdr:col>15868</xdr:col>
                    <xdr:colOff>0</xdr:colOff>
                    <xdr:row>524355</xdr:row>
                    <xdr:rowOff>0</xdr:rowOff>
                  </from>
                  <to>
                    <xdr:col>15868</xdr:col>
                    <xdr:colOff>0</xdr:colOff>
                    <xdr:row>524355</xdr:row>
                    <xdr:rowOff>0</xdr:rowOff>
                  </to>
                </anchor>
              </controlPr>
            </control>
          </mc:Choice>
        </mc:AlternateContent>
        <mc:AlternateContent xmlns:mc="http://schemas.openxmlformats.org/markup-compatibility/2006">
          <mc:Choice Requires="x14">
            <control shapeId="77863" r:id="rId1006" name="Button 1063">
              <controlPr locked="0" defaultSize="0" autoFill="0" autoLine="0" autoPict="0">
                <anchor moveWithCells="1" sizeWithCells="1">
                  <from>
                    <xdr:col>15868</xdr:col>
                    <xdr:colOff>0</xdr:colOff>
                    <xdr:row>589891</xdr:row>
                    <xdr:rowOff>0</xdr:rowOff>
                  </from>
                  <to>
                    <xdr:col>15868</xdr:col>
                    <xdr:colOff>0</xdr:colOff>
                    <xdr:row>589891</xdr:row>
                    <xdr:rowOff>0</xdr:rowOff>
                  </to>
                </anchor>
              </controlPr>
            </control>
          </mc:Choice>
        </mc:AlternateContent>
        <mc:AlternateContent xmlns:mc="http://schemas.openxmlformats.org/markup-compatibility/2006">
          <mc:Choice Requires="x14">
            <control shapeId="77864" r:id="rId1007" name="Button 1064">
              <controlPr locked="0" defaultSize="0" autoFill="0" autoLine="0" autoPict="0">
                <anchor moveWithCells="1" sizeWithCells="1">
                  <from>
                    <xdr:col>15868</xdr:col>
                    <xdr:colOff>0</xdr:colOff>
                    <xdr:row>655427</xdr:row>
                    <xdr:rowOff>0</xdr:rowOff>
                  </from>
                  <to>
                    <xdr:col>15868</xdr:col>
                    <xdr:colOff>0</xdr:colOff>
                    <xdr:row>655427</xdr:row>
                    <xdr:rowOff>0</xdr:rowOff>
                  </to>
                </anchor>
              </controlPr>
            </control>
          </mc:Choice>
        </mc:AlternateContent>
        <mc:AlternateContent xmlns:mc="http://schemas.openxmlformats.org/markup-compatibility/2006">
          <mc:Choice Requires="x14">
            <control shapeId="77865" r:id="rId1008" name="Button 1065">
              <controlPr locked="0" defaultSize="0" autoFill="0" autoLine="0" autoPict="0">
                <anchor moveWithCells="1" sizeWithCells="1">
                  <from>
                    <xdr:col>15868</xdr:col>
                    <xdr:colOff>0</xdr:colOff>
                    <xdr:row>720963</xdr:row>
                    <xdr:rowOff>0</xdr:rowOff>
                  </from>
                  <to>
                    <xdr:col>15868</xdr:col>
                    <xdr:colOff>0</xdr:colOff>
                    <xdr:row>720963</xdr:row>
                    <xdr:rowOff>0</xdr:rowOff>
                  </to>
                </anchor>
              </controlPr>
            </control>
          </mc:Choice>
        </mc:AlternateContent>
        <mc:AlternateContent xmlns:mc="http://schemas.openxmlformats.org/markup-compatibility/2006">
          <mc:Choice Requires="x14">
            <control shapeId="77866" r:id="rId1009" name="Button 1066">
              <controlPr locked="0" defaultSize="0" autoFill="0" autoLine="0" autoPict="0">
                <anchor moveWithCells="1" sizeWithCells="1">
                  <from>
                    <xdr:col>15868</xdr:col>
                    <xdr:colOff>0</xdr:colOff>
                    <xdr:row>786499</xdr:row>
                    <xdr:rowOff>0</xdr:rowOff>
                  </from>
                  <to>
                    <xdr:col>15868</xdr:col>
                    <xdr:colOff>0</xdr:colOff>
                    <xdr:row>786499</xdr:row>
                    <xdr:rowOff>0</xdr:rowOff>
                  </to>
                </anchor>
              </controlPr>
            </control>
          </mc:Choice>
        </mc:AlternateContent>
        <mc:AlternateContent xmlns:mc="http://schemas.openxmlformats.org/markup-compatibility/2006">
          <mc:Choice Requires="x14">
            <control shapeId="77867" r:id="rId1010" name="Button 1067">
              <controlPr locked="0" defaultSize="0" autoFill="0" autoLine="0" autoPict="0">
                <anchor moveWithCells="1" sizeWithCells="1">
                  <from>
                    <xdr:col>15868</xdr:col>
                    <xdr:colOff>0</xdr:colOff>
                    <xdr:row>852035</xdr:row>
                    <xdr:rowOff>0</xdr:rowOff>
                  </from>
                  <to>
                    <xdr:col>15868</xdr:col>
                    <xdr:colOff>0</xdr:colOff>
                    <xdr:row>852035</xdr:row>
                    <xdr:rowOff>0</xdr:rowOff>
                  </to>
                </anchor>
              </controlPr>
            </control>
          </mc:Choice>
        </mc:AlternateContent>
        <mc:AlternateContent xmlns:mc="http://schemas.openxmlformats.org/markup-compatibility/2006">
          <mc:Choice Requires="x14">
            <control shapeId="77868" r:id="rId1011" name="Button 1068">
              <controlPr locked="0" defaultSize="0" autoFill="0" autoLine="0" autoPict="0">
                <anchor moveWithCells="1" sizeWithCells="1">
                  <from>
                    <xdr:col>15868</xdr:col>
                    <xdr:colOff>0</xdr:colOff>
                    <xdr:row>917571</xdr:row>
                    <xdr:rowOff>0</xdr:rowOff>
                  </from>
                  <to>
                    <xdr:col>15868</xdr:col>
                    <xdr:colOff>0</xdr:colOff>
                    <xdr:row>917571</xdr:row>
                    <xdr:rowOff>0</xdr:rowOff>
                  </to>
                </anchor>
              </controlPr>
            </control>
          </mc:Choice>
        </mc:AlternateContent>
        <mc:AlternateContent xmlns:mc="http://schemas.openxmlformats.org/markup-compatibility/2006">
          <mc:Choice Requires="x14">
            <control shapeId="77869" r:id="rId1012" name="Button 1069">
              <controlPr locked="0" defaultSize="0" autoFill="0" autoLine="0" autoPict="0">
                <anchor moveWithCells="1" sizeWithCells="1">
                  <from>
                    <xdr:col>15868</xdr:col>
                    <xdr:colOff>0</xdr:colOff>
                    <xdr:row>983107</xdr:row>
                    <xdr:rowOff>0</xdr:rowOff>
                  </from>
                  <to>
                    <xdr:col>15868</xdr:col>
                    <xdr:colOff>0</xdr:colOff>
                    <xdr:row>983107</xdr:row>
                    <xdr:rowOff>0</xdr:rowOff>
                  </to>
                </anchor>
              </controlPr>
            </control>
          </mc:Choice>
        </mc:AlternateContent>
        <mc:AlternateContent xmlns:mc="http://schemas.openxmlformats.org/markup-compatibility/2006">
          <mc:Choice Requires="x14">
            <control shapeId="77870" r:id="rId1013" name="Button 1070">
              <controlPr locked="0" defaultSize="0" autoFill="0" autoLine="0" autoPict="0">
                <anchor moveWithCells="1" sizeWithCells="1">
                  <from>
                    <xdr:col>16124</xdr:col>
                    <xdr:colOff>0</xdr:colOff>
                    <xdr:row>67</xdr:row>
                    <xdr:rowOff>0</xdr:rowOff>
                  </from>
                  <to>
                    <xdr:col>16124</xdr:col>
                    <xdr:colOff>0</xdr:colOff>
                    <xdr:row>67</xdr:row>
                    <xdr:rowOff>0</xdr:rowOff>
                  </to>
                </anchor>
              </controlPr>
            </control>
          </mc:Choice>
        </mc:AlternateContent>
        <mc:AlternateContent xmlns:mc="http://schemas.openxmlformats.org/markup-compatibility/2006">
          <mc:Choice Requires="x14">
            <control shapeId="77871" r:id="rId1014" name="Button 1071">
              <controlPr locked="0" defaultSize="0" autoFill="0" autoLine="0" autoPict="0">
                <anchor moveWithCells="1" sizeWithCells="1">
                  <from>
                    <xdr:col>16124</xdr:col>
                    <xdr:colOff>0</xdr:colOff>
                    <xdr:row>65603</xdr:row>
                    <xdr:rowOff>0</xdr:rowOff>
                  </from>
                  <to>
                    <xdr:col>16124</xdr:col>
                    <xdr:colOff>0</xdr:colOff>
                    <xdr:row>65603</xdr:row>
                    <xdr:rowOff>0</xdr:rowOff>
                  </to>
                </anchor>
              </controlPr>
            </control>
          </mc:Choice>
        </mc:AlternateContent>
        <mc:AlternateContent xmlns:mc="http://schemas.openxmlformats.org/markup-compatibility/2006">
          <mc:Choice Requires="x14">
            <control shapeId="77872" r:id="rId1015" name="Button 1072">
              <controlPr locked="0" defaultSize="0" autoFill="0" autoLine="0" autoPict="0">
                <anchor moveWithCells="1" sizeWithCells="1">
                  <from>
                    <xdr:col>16124</xdr:col>
                    <xdr:colOff>0</xdr:colOff>
                    <xdr:row>131139</xdr:row>
                    <xdr:rowOff>0</xdr:rowOff>
                  </from>
                  <to>
                    <xdr:col>16124</xdr:col>
                    <xdr:colOff>0</xdr:colOff>
                    <xdr:row>131139</xdr:row>
                    <xdr:rowOff>0</xdr:rowOff>
                  </to>
                </anchor>
              </controlPr>
            </control>
          </mc:Choice>
        </mc:AlternateContent>
        <mc:AlternateContent xmlns:mc="http://schemas.openxmlformats.org/markup-compatibility/2006">
          <mc:Choice Requires="x14">
            <control shapeId="77873" r:id="rId1016" name="Button 1073">
              <controlPr locked="0" defaultSize="0" autoFill="0" autoLine="0" autoPict="0">
                <anchor moveWithCells="1" sizeWithCells="1">
                  <from>
                    <xdr:col>16124</xdr:col>
                    <xdr:colOff>0</xdr:colOff>
                    <xdr:row>196675</xdr:row>
                    <xdr:rowOff>0</xdr:rowOff>
                  </from>
                  <to>
                    <xdr:col>16124</xdr:col>
                    <xdr:colOff>0</xdr:colOff>
                    <xdr:row>196675</xdr:row>
                    <xdr:rowOff>0</xdr:rowOff>
                  </to>
                </anchor>
              </controlPr>
            </control>
          </mc:Choice>
        </mc:AlternateContent>
        <mc:AlternateContent xmlns:mc="http://schemas.openxmlformats.org/markup-compatibility/2006">
          <mc:Choice Requires="x14">
            <control shapeId="77874" r:id="rId1017" name="Button 1074">
              <controlPr locked="0" defaultSize="0" autoFill="0" autoLine="0" autoPict="0">
                <anchor moveWithCells="1" sizeWithCells="1">
                  <from>
                    <xdr:col>16124</xdr:col>
                    <xdr:colOff>0</xdr:colOff>
                    <xdr:row>262211</xdr:row>
                    <xdr:rowOff>0</xdr:rowOff>
                  </from>
                  <to>
                    <xdr:col>16124</xdr:col>
                    <xdr:colOff>0</xdr:colOff>
                    <xdr:row>262211</xdr:row>
                    <xdr:rowOff>0</xdr:rowOff>
                  </to>
                </anchor>
              </controlPr>
            </control>
          </mc:Choice>
        </mc:AlternateContent>
        <mc:AlternateContent xmlns:mc="http://schemas.openxmlformats.org/markup-compatibility/2006">
          <mc:Choice Requires="x14">
            <control shapeId="77875" r:id="rId1018" name="Button 1075">
              <controlPr locked="0" defaultSize="0" autoFill="0" autoLine="0" autoPict="0">
                <anchor moveWithCells="1" sizeWithCells="1">
                  <from>
                    <xdr:col>16124</xdr:col>
                    <xdr:colOff>0</xdr:colOff>
                    <xdr:row>327747</xdr:row>
                    <xdr:rowOff>0</xdr:rowOff>
                  </from>
                  <to>
                    <xdr:col>16124</xdr:col>
                    <xdr:colOff>0</xdr:colOff>
                    <xdr:row>327747</xdr:row>
                    <xdr:rowOff>0</xdr:rowOff>
                  </to>
                </anchor>
              </controlPr>
            </control>
          </mc:Choice>
        </mc:AlternateContent>
        <mc:AlternateContent xmlns:mc="http://schemas.openxmlformats.org/markup-compatibility/2006">
          <mc:Choice Requires="x14">
            <control shapeId="77876" r:id="rId1019" name="Button 1076">
              <controlPr locked="0" defaultSize="0" autoFill="0" autoLine="0" autoPict="0">
                <anchor moveWithCells="1" sizeWithCells="1">
                  <from>
                    <xdr:col>16124</xdr:col>
                    <xdr:colOff>0</xdr:colOff>
                    <xdr:row>393283</xdr:row>
                    <xdr:rowOff>0</xdr:rowOff>
                  </from>
                  <to>
                    <xdr:col>16124</xdr:col>
                    <xdr:colOff>0</xdr:colOff>
                    <xdr:row>393283</xdr:row>
                    <xdr:rowOff>0</xdr:rowOff>
                  </to>
                </anchor>
              </controlPr>
            </control>
          </mc:Choice>
        </mc:AlternateContent>
        <mc:AlternateContent xmlns:mc="http://schemas.openxmlformats.org/markup-compatibility/2006">
          <mc:Choice Requires="x14">
            <control shapeId="77877" r:id="rId1020" name="Button 1077">
              <controlPr locked="0" defaultSize="0" autoFill="0" autoLine="0" autoPict="0">
                <anchor moveWithCells="1" sizeWithCells="1">
                  <from>
                    <xdr:col>16124</xdr:col>
                    <xdr:colOff>0</xdr:colOff>
                    <xdr:row>458819</xdr:row>
                    <xdr:rowOff>0</xdr:rowOff>
                  </from>
                  <to>
                    <xdr:col>16124</xdr:col>
                    <xdr:colOff>0</xdr:colOff>
                    <xdr:row>458819</xdr:row>
                    <xdr:rowOff>0</xdr:rowOff>
                  </to>
                </anchor>
              </controlPr>
            </control>
          </mc:Choice>
        </mc:AlternateContent>
        <mc:AlternateContent xmlns:mc="http://schemas.openxmlformats.org/markup-compatibility/2006">
          <mc:Choice Requires="x14">
            <control shapeId="77878" r:id="rId1021" name="Button 1078">
              <controlPr locked="0" defaultSize="0" autoFill="0" autoLine="0" autoPict="0">
                <anchor moveWithCells="1" sizeWithCells="1">
                  <from>
                    <xdr:col>16124</xdr:col>
                    <xdr:colOff>0</xdr:colOff>
                    <xdr:row>524355</xdr:row>
                    <xdr:rowOff>0</xdr:rowOff>
                  </from>
                  <to>
                    <xdr:col>16124</xdr:col>
                    <xdr:colOff>0</xdr:colOff>
                    <xdr:row>524355</xdr:row>
                    <xdr:rowOff>0</xdr:rowOff>
                  </to>
                </anchor>
              </controlPr>
            </control>
          </mc:Choice>
        </mc:AlternateContent>
        <mc:AlternateContent xmlns:mc="http://schemas.openxmlformats.org/markup-compatibility/2006">
          <mc:Choice Requires="x14">
            <control shapeId="77879" r:id="rId1022" name="Button 1079">
              <controlPr locked="0" defaultSize="0" autoFill="0" autoLine="0" autoPict="0">
                <anchor moveWithCells="1" sizeWithCells="1">
                  <from>
                    <xdr:col>16124</xdr:col>
                    <xdr:colOff>0</xdr:colOff>
                    <xdr:row>589891</xdr:row>
                    <xdr:rowOff>0</xdr:rowOff>
                  </from>
                  <to>
                    <xdr:col>16124</xdr:col>
                    <xdr:colOff>0</xdr:colOff>
                    <xdr:row>589891</xdr:row>
                    <xdr:rowOff>0</xdr:rowOff>
                  </to>
                </anchor>
              </controlPr>
            </control>
          </mc:Choice>
        </mc:AlternateContent>
        <mc:AlternateContent xmlns:mc="http://schemas.openxmlformats.org/markup-compatibility/2006">
          <mc:Choice Requires="x14">
            <control shapeId="77880" r:id="rId1023" name="Button 1080">
              <controlPr locked="0" defaultSize="0" autoFill="0" autoLine="0" autoPict="0">
                <anchor moveWithCells="1" sizeWithCells="1">
                  <from>
                    <xdr:col>16124</xdr:col>
                    <xdr:colOff>0</xdr:colOff>
                    <xdr:row>655427</xdr:row>
                    <xdr:rowOff>0</xdr:rowOff>
                  </from>
                  <to>
                    <xdr:col>16124</xdr:col>
                    <xdr:colOff>0</xdr:colOff>
                    <xdr:row>655427</xdr:row>
                    <xdr:rowOff>0</xdr:rowOff>
                  </to>
                </anchor>
              </controlPr>
            </control>
          </mc:Choice>
        </mc:AlternateContent>
        <mc:AlternateContent xmlns:mc="http://schemas.openxmlformats.org/markup-compatibility/2006">
          <mc:Choice Requires="x14">
            <control shapeId="77881" r:id="rId1024" name="Button 1081">
              <controlPr locked="0" defaultSize="0" autoFill="0" autoLine="0" autoPict="0">
                <anchor moveWithCells="1" sizeWithCells="1">
                  <from>
                    <xdr:col>16124</xdr:col>
                    <xdr:colOff>0</xdr:colOff>
                    <xdr:row>720963</xdr:row>
                    <xdr:rowOff>0</xdr:rowOff>
                  </from>
                  <to>
                    <xdr:col>16124</xdr:col>
                    <xdr:colOff>0</xdr:colOff>
                    <xdr:row>720963</xdr:row>
                    <xdr:rowOff>0</xdr:rowOff>
                  </to>
                </anchor>
              </controlPr>
            </control>
          </mc:Choice>
        </mc:AlternateContent>
        <mc:AlternateContent xmlns:mc="http://schemas.openxmlformats.org/markup-compatibility/2006">
          <mc:Choice Requires="x14">
            <control shapeId="77882" r:id="rId1025" name="Button 1082">
              <controlPr locked="0" defaultSize="0" autoFill="0" autoLine="0" autoPict="0">
                <anchor moveWithCells="1" sizeWithCells="1">
                  <from>
                    <xdr:col>16124</xdr:col>
                    <xdr:colOff>0</xdr:colOff>
                    <xdr:row>786499</xdr:row>
                    <xdr:rowOff>0</xdr:rowOff>
                  </from>
                  <to>
                    <xdr:col>16124</xdr:col>
                    <xdr:colOff>0</xdr:colOff>
                    <xdr:row>786499</xdr:row>
                    <xdr:rowOff>0</xdr:rowOff>
                  </to>
                </anchor>
              </controlPr>
            </control>
          </mc:Choice>
        </mc:AlternateContent>
        <mc:AlternateContent xmlns:mc="http://schemas.openxmlformats.org/markup-compatibility/2006">
          <mc:Choice Requires="x14">
            <control shapeId="77883" r:id="rId1026" name="Button 1083">
              <controlPr locked="0" defaultSize="0" autoFill="0" autoLine="0" autoPict="0">
                <anchor moveWithCells="1" sizeWithCells="1">
                  <from>
                    <xdr:col>16124</xdr:col>
                    <xdr:colOff>0</xdr:colOff>
                    <xdr:row>852035</xdr:row>
                    <xdr:rowOff>0</xdr:rowOff>
                  </from>
                  <to>
                    <xdr:col>16124</xdr:col>
                    <xdr:colOff>0</xdr:colOff>
                    <xdr:row>852035</xdr:row>
                    <xdr:rowOff>0</xdr:rowOff>
                  </to>
                </anchor>
              </controlPr>
            </control>
          </mc:Choice>
        </mc:AlternateContent>
        <mc:AlternateContent xmlns:mc="http://schemas.openxmlformats.org/markup-compatibility/2006">
          <mc:Choice Requires="x14">
            <control shapeId="77884" r:id="rId1027" name="Button 1084">
              <controlPr locked="0" defaultSize="0" autoFill="0" autoLine="0" autoPict="0">
                <anchor moveWithCells="1" sizeWithCells="1">
                  <from>
                    <xdr:col>16124</xdr:col>
                    <xdr:colOff>0</xdr:colOff>
                    <xdr:row>917571</xdr:row>
                    <xdr:rowOff>0</xdr:rowOff>
                  </from>
                  <to>
                    <xdr:col>16124</xdr:col>
                    <xdr:colOff>0</xdr:colOff>
                    <xdr:row>917571</xdr:row>
                    <xdr:rowOff>0</xdr:rowOff>
                  </to>
                </anchor>
              </controlPr>
            </control>
          </mc:Choice>
        </mc:AlternateContent>
        <mc:AlternateContent xmlns:mc="http://schemas.openxmlformats.org/markup-compatibility/2006">
          <mc:Choice Requires="x14">
            <control shapeId="77885" r:id="rId1028" name="Button 1085">
              <controlPr locked="0" defaultSize="0" autoFill="0" autoLine="0" autoPict="0">
                <anchor moveWithCells="1" sizeWithCells="1">
                  <from>
                    <xdr:col>16124</xdr:col>
                    <xdr:colOff>0</xdr:colOff>
                    <xdr:row>983107</xdr:row>
                    <xdr:rowOff>0</xdr:rowOff>
                  </from>
                  <to>
                    <xdr:col>16124</xdr:col>
                    <xdr:colOff>0</xdr:colOff>
                    <xdr:row>983107</xdr:row>
                    <xdr:rowOff>0</xdr:rowOff>
                  </to>
                </anchor>
              </controlPr>
            </control>
          </mc:Choice>
        </mc:AlternateContent>
      </controls>
    </mc:Choice>
  </mc:AlternateConten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F87"/>
  <sheetViews>
    <sheetView defaultGridColor="0" colorId="22" zoomScale="75" zoomScaleNormal="75" workbookViewId="0">
      <selection activeCell="C52" sqref="C52"/>
    </sheetView>
  </sheetViews>
  <sheetFormatPr defaultColWidth="9.84375" defaultRowHeight="15.5"/>
  <cols>
    <col min="1" max="1" width="4.84375" customWidth="1"/>
    <col min="2" max="2" width="70.84375" customWidth="1"/>
    <col min="3" max="3" width="32.53515625" customWidth="1"/>
    <col min="252" max="252" width="4.84375" customWidth="1"/>
    <col min="253" max="253" width="70.84375" customWidth="1"/>
    <col min="254" max="254" width="32.53515625" customWidth="1"/>
    <col min="508" max="508" width="4.84375" customWidth="1"/>
    <col min="509" max="509" width="70.84375" customWidth="1"/>
    <col min="510" max="510" width="32.53515625" customWidth="1"/>
    <col min="764" max="764" width="4.84375" customWidth="1"/>
    <col min="765" max="765" width="70.84375" customWidth="1"/>
    <col min="766" max="766" width="32.53515625" customWidth="1"/>
    <col min="1020" max="1020" width="4.84375" customWidth="1"/>
    <col min="1021" max="1021" width="70.84375" customWidth="1"/>
    <col min="1022" max="1022" width="32.53515625" customWidth="1"/>
    <col min="1276" max="1276" width="4.84375" customWidth="1"/>
    <col min="1277" max="1277" width="70.84375" customWidth="1"/>
    <col min="1278" max="1278" width="32.53515625" customWidth="1"/>
    <col min="1532" max="1532" width="4.84375" customWidth="1"/>
    <col min="1533" max="1533" width="70.84375" customWidth="1"/>
    <col min="1534" max="1534" width="32.53515625" customWidth="1"/>
    <col min="1788" max="1788" width="4.84375" customWidth="1"/>
    <col min="1789" max="1789" width="70.84375" customWidth="1"/>
    <col min="1790" max="1790" width="32.53515625" customWidth="1"/>
    <col min="2044" max="2044" width="4.84375" customWidth="1"/>
    <col min="2045" max="2045" width="70.84375" customWidth="1"/>
    <col min="2046" max="2046" width="32.53515625" customWidth="1"/>
    <col min="2300" max="2300" width="4.84375" customWidth="1"/>
    <col min="2301" max="2301" width="70.84375" customWidth="1"/>
    <col min="2302" max="2302" width="32.53515625" customWidth="1"/>
    <col min="2556" max="2556" width="4.84375" customWidth="1"/>
    <col min="2557" max="2557" width="70.84375" customWidth="1"/>
    <col min="2558" max="2558" width="32.53515625" customWidth="1"/>
    <col min="2812" max="2812" width="4.84375" customWidth="1"/>
    <col min="2813" max="2813" width="70.84375" customWidth="1"/>
    <col min="2814" max="2814" width="32.53515625" customWidth="1"/>
    <col min="3068" max="3068" width="4.84375" customWidth="1"/>
    <col min="3069" max="3069" width="70.84375" customWidth="1"/>
    <col min="3070" max="3070" width="32.53515625" customWidth="1"/>
    <col min="3324" max="3324" width="4.84375" customWidth="1"/>
    <col min="3325" max="3325" width="70.84375" customWidth="1"/>
    <col min="3326" max="3326" width="32.53515625" customWidth="1"/>
    <col min="3580" max="3580" width="4.84375" customWidth="1"/>
    <col min="3581" max="3581" width="70.84375" customWidth="1"/>
    <col min="3582" max="3582" width="32.53515625" customWidth="1"/>
    <col min="3836" max="3836" width="4.84375" customWidth="1"/>
    <col min="3837" max="3837" width="70.84375" customWidth="1"/>
    <col min="3838" max="3838" width="32.53515625" customWidth="1"/>
    <col min="4092" max="4092" width="4.84375" customWidth="1"/>
    <col min="4093" max="4093" width="70.84375" customWidth="1"/>
    <col min="4094" max="4094" width="32.53515625" customWidth="1"/>
    <col min="4348" max="4348" width="4.84375" customWidth="1"/>
    <col min="4349" max="4349" width="70.84375" customWidth="1"/>
    <col min="4350" max="4350" width="32.53515625" customWidth="1"/>
    <col min="4604" max="4604" width="4.84375" customWidth="1"/>
    <col min="4605" max="4605" width="70.84375" customWidth="1"/>
    <col min="4606" max="4606" width="32.53515625" customWidth="1"/>
    <col min="4860" max="4860" width="4.84375" customWidth="1"/>
    <col min="4861" max="4861" width="70.84375" customWidth="1"/>
    <col min="4862" max="4862" width="32.53515625" customWidth="1"/>
    <col min="5116" max="5116" width="4.84375" customWidth="1"/>
    <col min="5117" max="5117" width="70.84375" customWidth="1"/>
    <col min="5118" max="5118" width="32.53515625" customWidth="1"/>
    <col min="5372" max="5372" width="4.84375" customWidth="1"/>
    <col min="5373" max="5373" width="70.84375" customWidth="1"/>
    <col min="5374" max="5374" width="32.53515625" customWidth="1"/>
    <col min="5628" max="5628" width="4.84375" customWidth="1"/>
    <col min="5629" max="5629" width="70.84375" customWidth="1"/>
    <col min="5630" max="5630" width="32.53515625" customWidth="1"/>
    <col min="5884" max="5884" width="4.84375" customWidth="1"/>
    <col min="5885" max="5885" width="70.84375" customWidth="1"/>
    <col min="5886" max="5886" width="32.53515625" customWidth="1"/>
    <col min="6140" max="6140" width="4.84375" customWidth="1"/>
    <col min="6141" max="6141" width="70.84375" customWidth="1"/>
    <col min="6142" max="6142" width="32.53515625" customWidth="1"/>
    <col min="6396" max="6396" width="4.84375" customWidth="1"/>
    <col min="6397" max="6397" width="70.84375" customWidth="1"/>
    <col min="6398" max="6398" width="32.53515625" customWidth="1"/>
    <col min="6652" max="6652" width="4.84375" customWidth="1"/>
    <col min="6653" max="6653" width="70.84375" customWidth="1"/>
    <col min="6654" max="6654" width="32.53515625" customWidth="1"/>
    <col min="6908" max="6908" width="4.84375" customWidth="1"/>
    <col min="6909" max="6909" width="70.84375" customWidth="1"/>
    <col min="6910" max="6910" width="32.53515625" customWidth="1"/>
    <col min="7164" max="7164" width="4.84375" customWidth="1"/>
    <col min="7165" max="7165" width="70.84375" customWidth="1"/>
    <col min="7166" max="7166" width="32.53515625" customWidth="1"/>
    <col min="7420" max="7420" width="4.84375" customWidth="1"/>
    <col min="7421" max="7421" width="70.84375" customWidth="1"/>
    <col min="7422" max="7422" width="32.53515625" customWidth="1"/>
    <col min="7676" max="7676" width="4.84375" customWidth="1"/>
    <col min="7677" max="7677" width="70.84375" customWidth="1"/>
    <col min="7678" max="7678" width="32.53515625" customWidth="1"/>
    <col min="7932" max="7932" width="4.84375" customWidth="1"/>
    <col min="7933" max="7933" width="70.84375" customWidth="1"/>
    <col min="7934" max="7934" width="32.53515625" customWidth="1"/>
    <col min="8188" max="8188" width="4.84375" customWidth="1"/>
    <col min="8189" max="8189" width="70.84375" customWidth="1"/>
    <col min="8190" max="8190" width="32.53515625" customWidth="1"/>
    <col min="8444" max="8444" width="4.84375" customWidth="1"/>
    <col min="8445" max="8445" width="70.84375" customWidth="1"/>
    <col min="8446" max="8446" width="32.53515625" customWidth="1"/>
    <col min="8700" max="8700" width="4.84375" customWidth="1"/>
    <col min="8701" max="8701" width="70.84375" customWidth="1"/>
    <col min="8702" max="8702" width="32.53515625" customWidth="1"/>
    <col min="8956" max="8956" width="4.84375" customWidth="1"/>
    <col min="8957" max="8957" width="70.84375" customWidth="1"/>
    <col min="8958" max="8958" width="32.53515625" customWidth="1"/>
    <col min="9212" max="9212" width="4.84375" customWidth="1"/>
    <col min="9213" max="9213" width="70.84375" customWidth="1"/>
    <col min="9214" max="9214" width="32.53515625" customWidth="1"/>
    <col min="9468" max="9468" width="4.84375" customWidth="1"/>
    <col min="9469" max="9469" width="70.84375" customWidth="1"/>
    <col min="9470" max="9470" width="32.53515625" customWidth="1"/>
    <col min="9724" max="9724" width="4.84375" customWidth="1"/>
    <col min="9725" max="9725" width="70.84375" customWidth="1"/>
    <col min="9726" max="9726" width="32.53515625" customWidth="1"/>
    <col min="9980" max="9980" width="4.84375" customWidth="1"/>
    <col min="9981" max="9981" width="70.84375" customWidth="1"/>
    <col min="9982" max="9982" width="32.53515625" customWidth="1"/>
    <col min="10236" max="10236" width="4.84375" customWidth="1"/>
    <col min="10237" max="10237" width="70.84375" customWidth="1"/>
    <col min="10238" max="10238" width="32.53515625" customWidth="1"/>
    <col min="10492" max="10492" width="4.84375" customWidth="1"/>
    <col min="10493" max="10493" width="70.84375" customWidth="1"/>
    <col min="10494" max="10494" width="32.53515625" customWidth="1"/>
    <col min="10748" max="10748" width="4.84375" customWidth="1"/>
    <col min="10749" max="10749" width="70.84375" customWidth="1"/>
    <col min="10750" max="10750" width="32.53515625" customWidth="1"/>
    <col min="11004" max="11004" width="4.84375" customWidth="1"/>
    <col min="11005" max="11005" width="70.84375" customWidth="1"/>
    <col min="11006" max="11006" width="32.53515625" customWidth="1"/>
    <col min="11260" max="11260" width="4.84375" customWidth="1"/>
    <col min="11261" max="11261" width="70.84375" customWidth="1"/>
    <col min="11262" max="11262" width="32.53515625" customWidth="1"/>
    <col min="11516" max="11516" width="4.84375" customWidth="1"/>
    <col min="11517" max="11517" width="70.84375" customWidth="1"/>
    <col min="11518" max="11518" width="32.53515625" customWidth="1"/>
    <col min="11772" max="11772" width="4.84375" customWidth="1"/>
    <col min="11773" max="11773" width="70.84375" customWidth="1"/>
    <col min="11774" max="11774" width="32.53515625" customWidth="1"/>
    <col min="12028" max="12028" width="4.84375" customWidth="1"/>
    <col min="12029" max="12029" width="70.84375" customWidth="1"/>
    <col min="12030" max="12030" width="32.53515625" customWidth="1"/>
    <col min="12284" max="12284" width="4.84375" customWidth="1"/>
    <col min="12285" max="12285" width="70.84375" customWidth="1"/>
    <col min="12286" max="12286" width="32.53515625" customWidth="1"/>
    <col min="12540" max="12540" width="4.84375" customWidth="1"/>
    <col min="12541" max="12541" width="70.84375" customWidth="1"/>
    <col min="12542" max="12542" width="32.53515625" customWidth="1"/>
    <col min="12796" max="12796" width="4.84375" customWidth="1"/>
    <col min="12797" max="12797" width="70.84375" customWidth="1"/>
    <col min="12798" max="12798" width="32.53515625" customWidth="1"/>
    <col min="13052" max="13052" width="4.84375" customWidth="1"/>
    <col min="13053" max="13053" width="70.84375" customWidth="1"/>
    <col min="13054" max="13054" width="32.53515625" customWidth="1"/>
    <col min="13308" max="13308" width="4.84375" customWidth="1"/>
    <col min="13309" max="13309" width="70.84375" customWidth="1"/>
    <col min="13310" max="13310" width="32.53515625" customWidth="1"/>
    <col min="13564" max="13564" width="4.84375" customWidth="1"/>
    <col min="13565" max="13565" width="70.84375" customWidth="1"/>
    <col min="13566" max="13566" width="32.53515625" customWidth="1"/>
    <col min="13820" max="13820" width="4.84375" customWidth="1"/>
    <col min="13821" max="13821" width="70.84375" customWidth="1"/>
    <col min="13822" max="13822" width="32.53515625" customWidth="1"/>
    <col min="14076" max="14076" width="4.84375" customWidth="1"/>
    <col min="14077" max="14077" width="70.84375" customWidth="1"/>
    <col min="14078" max="14078" width="32.53515625" customWidth="1"/>
    <col min="14332" max="14332" width="4.84375" customWidth="1"/>
    <col min="14333" max="14333" width="70.84375" customWidth="1"/>
    <col min="14334" max="14334" width="32.53515625" customWidth="1"/>
    <col min="14588" max="14588" width="4.84375" customWidth="1"/>
    <col min="14589" max="14589" width="70.84375" customWidth="1"/>
    <col min="14590" max="14590" width="32.53515625" customWidth="1"/>
    <col min="14844" max="14844" width="4.84375" customWidth="1"/>
    <col min="14845" max="14845" width="70.84375" customWidth="1"/>
    <col min="14846" max="14846" width="32.53515625" customWidth="1"/>
    <col min="15100" max="15100" width="4.84375" customWidth="1"/>
    <col min="15101" max="15101" width="70.84375" customWidth="1"/>
    <col min="15102" max="15102" width="32.53515625" customWidth="1"/>
    <col min="15356" max="15356" width="4.84375" customWidth="1"/>
    <col min="15357" max="15357" width="70.84375" customWidth="1"/>
    <col min="15358" max="15358" width="32.53515625" customWidth="1"/>
    <col min="15612" max="15612" width="4.84375" customWidth="1"/>
    <col min="15613" max="15613" width="70.84375" customWidth="1"/>
    <col min="15614" max="15614" width="32.53515625" customWidth="1"/>
    <col min="15868" max="15868" width="4.84375" customWidth="1"/>
    <col min="15869" max="15869" width="70.84375" customWidth="1"/>
    <col min="15870" max="15870" width="32.53515625" customWidth="1"/>
    <col min="16124" max="16124" width="4.84375" customWidth="1"/>
    <col min="16125" max="16125" width="70.84375" customWidth="1"/>
    <col min="16126" max="16126" width="32.53515625" customWidth="1"/>
  </cols>
  <sheetData>
    <row r="1" spans="1:3" ht="17" customHeight="1" thickBot="1">
      <c r="A1" s="773" t="str">
        <f>+CONAMEDATE4</f>
        <v>Annual Report of VERIZON NEW YORK INC.                                                                      For the period ending DECEMBER 31, 2021</v>
      </c>
      <c r="B1" s="7"/>
      <c r="C1" s="7"/>
    </row>
    <row r="2" spans="1:3" ht="17" customHeight="1">
      <c r="A2" s="305"/>
      <c r="B2" s="306"/>
      <c r="C2" s="106"/>
    </row>
    <row r="3" spans="1:3" ht="17" customHeight="1">
      <c r="A3" s="514" t="s">
        <v>555</v>
      </c>
      <c r="B3" s="513"/>
      <c r="C3" s="308"/>
    </row>
    <row r="4" spans="1:3" ht="17" customHeight="1">
      <c r="A4" s="111"/>
      <c r="B4" s="7"/>
      <c r="C4" s="309"/>
    </row>
    <row r="5" spans="1:3" ht="17" customHeight="1">
      <c r="A5" s="333" t="s">
        <v>1998</v>
      </c>
      <c r="B5" s="7" t="s">
        <v>556</v>
      </c>
      <c r="C5" s="309"/>
    </row>
    <row r="6" spans="1:3" ht="17" customHeight="1">
      <c r="A6" s="111"/>
      <c r="B6" s="7" t="s">
        <v>557</v>
      </c>
      <c r="C6" s="309"/>
    </row>
    <row r="7" spans="1:3" ht="17" customHeight="1">
      <c r="A7" s="111"/>
      <c r="B7" s="7" t="s">
        <v>558</v>
      </c>
      <c r="C7" s="309"/>
    </row>
    <row r="8" spans="1:3" ht="17" customHeight="1">
      <c r="A8" s="111"/>
      <c r="B8" s="7" t="s">
        <v>559</v>
      </c>
      <c r="C8" s="309"/>
    </row>
    <row r="9" spans="1:3" ht="17" customHeight="1">
      <c r="A9" s="111"/>
      <c r="B9" s="7" t="s">
        <v>560</v>
      </c>
      <c r="C9" s="309"/>
    </row>
    <row r="10" spans="1:3" ht="17" customHeight="1">
      <c r="A10" s="111"/>
      <c r="B10" s="7" t="s">
        <v>561</v>
      </c>
      <c r="C10" s="309"/>
    </row>
    <row r="11" spans="1:3" ht="17" customHeight="1">
      <c r="A11" s="111"/>
      <c r="B11" s="7" t="s">
        <v>562</v>
      </c>
      <c r="C11" s="309"/>
    </row>
    <row r="12" spans="1:3" ht="17" customHeight="1">
      <c r="A12" s="111"/>
      <c r="B12" s="7" t="s">
        <v>563</v>
      </c>
      <c r="C12" s="309"/>
    </row>
    <row r="13" spans="1:3" ht="17" customHeight="1">
      <c r="A13" s="333" t="s">
        <v>2012</v>
      </c>
      <c r="B13" s="7" t="s">
        <v>564</v>
      </c>
      <c r="C13" s="309"/>
    </row>
    <row r="14" spans="1:3" ht="17" customHeight="1">
      <c r="A14" s="333" t="s">
        <v>1360</v>
      </c>
      <c r="B14" s="7" t="s">
        <v>565</v>
      </c>
      <c r="C14" s="309"/>
    </row>
    <row r="15" spans="1:3" ht="17" customHeight="1">
      <c r="A15" s="111"/>
      <c r="B15" s="7" t="s">
        <v>566</v>
      </c>
      <c r="C15" s="309"/>
    </row>
    <row r="16" spans="1:3" ht="17" customHeight="1">
      <c r="A16" s="333" t="s">
        <v>1380</v>
      </c>
      <c r="B16" s="7" t="s">
        <v>567</v>
      </c>
      <c r="C16" s="309"/>
    </row>
    <row r="17" spans="1:3" ht="17" customHeight="1">
      <c r="A17" s="111"/>
      <c r="B17" s="7" t="s">
        <v>568</v>
      </c>
      <c r="C17" s="309"/>
    </row>
    <row r="18" spans="1:3" ht="17" customHeight="1">
      <c r="A18" s="333" t="s">
        <v>1405</v>
      </c>
      <c r="B18" s="7" t="s">
        <v>569</v>
      </c>
      <c r="C18" s="309"/>
    </row>
    <row r="19" spans="1:3" ht="17" customHeight="1">
      <c r="A19" s="111"/>
      <c r="B19" s="7" t="s">
        <v>570</v>
      </c>
      <c r="C19" s="309"/>
    </row>
    <row r="20" spans="1:3" ht="17" customHeight="1">
      <c r="A20" s="111"/>
      <c r="B20" s="7" t="s">
        <v>571</v>
      </c>
      <c r="C20" s="309"/>
    </row>
    <row r="21" spans="1:3" ht="17" customHeight="1">
      <c r="A21" s="111"/>
      <c r="B21" s="7" t="s">
        <v>572</v>
      </c>
      <c r="C21" s="309"/>
    </row>
    <row r="22" spans="1:3" ht="17" customHeight="1">
      <c r="A22" s="333" t="s">
        <v>1408</v>
      </c>
      <c r="B22" s="7" t="s">
        <v>573</v>
      </c>
      <c r="C22" s="309"/>
    </row>
    <row r="23" spans="1:3" ht="17" customHeight="1">
      <c r="A23" s="111"/>
      <c r="B23" s="7" t="s">
        <v>574</v>
      </c>
      <c r="C23" s="309"/>
    </row>
    <row r="24" spans="1:3" ht="17" customHeight="1">
      <c r="A24" s="333" t="s">
        <v>477</v>
      </c>
      <c r="B24" s="7" t="s">
        <v>575</v>
      </c>
      <c r="C24" s="309"/>
    </row>
    <row r="25" spans="1:3" ht="17" customHeight="1">
      <c r="A25" s="111"/>
      <c r="B25" s="7" t="s">
        <v>576</v>
      </c>
      <c r="C25" s="309"/>
    </row>
    <row r="26" spans="1:3" ht="17" customHeight="1">
      <c r="A26" s="333" t="s">
        <v>1357</v>
      </c>
      <c r="B26" s="7" t="s">
        <v>577</v>
      </c>
      <c r="C26" s="309"/>
    </row>
    <row r="27" spans="1:3" ht="17" customHeight="1">
      <c r="A27" s="111"/>
      <c r="B27" s="7" t="s">
        <v>578</v>
      </c>
      <c r="C27" s="309"/>
    </row>
    <row r="28" spans="1:3" ht="17" customHeight="1">
      <c r="A28" s="111"/>
      <c r="B28" s="7" t="s">
        <v>579</v>
      </c>
      <c r="C28" s="309"/>
    </row>
    <row r="29" spans="1:3" ht="17" customHeight="1">
      <c r="A29" s="111"/>
      <c r="B29" s="7" t="s">
        <v>580</v>
      </c>
      <c r="C29" s="309"/>
    </row>
    <row r="30" spans="1:3" ht="17" customHeight="1">
      <c r="A30" s="333" t="s">
        <v>1378</v>
      </c>
      <c r="B30" s="7" t="s">
        <v>581</v>
      </c>
      <c r="C30" s="309"/>
    </row>
    <row r="31" spans="1:3" ht="17" customHeight="1">
      <c r="A31" s="333" t="s">
        <v>1395</v>
      </c>
      <c r="B31" s="7" t="s">
        <v>582</v>
      </c>
      <c r="C31" s="309"/>
    </row>
    <row r="32" spans="1:3" ht="17" customHeight="1">
      <c r="A32" s="333" t="s">
        <v>1406</v>
      </c>
      <c r="B32" s="7" t="s">
        <v>583</v>
      </c>
      <c r="C32" s="309"/>
    </row>
    <row r="33" spans="1:3" ht="17" customHeight="1">
      <c r="A33" s="111"/>
      <c r="B33" s="7" t="s">
        <v>584</v>
      </c>
      <c r="C33" s="309"/>
    </row>
    <row r="34" spans="1:3" ht="17" customHeight="1">
      <c r="A34" s="111"/>
      <c r="B34" s="7" t="s">
        <v>585</v>
      </c>
      <c r="C34" s="309"/>
    </row>
    <row r="35" spans="1:3" ht="17" customHeight="1">
      <c r="A35" s="333" t="s">
        <v>1410</v>
      </c>
      <c r="B35" s="7" t="s">
        <v>1849</v>
      </c>
      <c r="C35" s="309"/>
    </row>
    <row r="36" spans="1:3" ht="17" customHeight="1" thickBot="1">
      <c r="A36" s="111"/>
      <c r="B36" s="7" t="s">
        <v>1850</v>
      </c>
      <c r="C36" s="309"/>
    </row>
    <row r="37" spans="1:3" ht="17" customHeight="1">
      <c r="A37" s="305"/>
      <c r="B37" s="306"/>
      <c r="C37" s="106"/>
    </row>
    <row r="38" spans="1:3" ht="17" customHeight="1">
      <c r="A38" s="111"/>
      <c r="B38" s="924" t="s">
        <v>609</v>
      </c>
      <c r="C38" s="309"/>
    </row>
    <row r="39" spans="1:3" ht="17" customHeight="1">
      <c r="A39" s="111"/>
      <c r="B39" s="924" t="s">
        <v>610</v>
      </c>
      <c r="C39" s="309"/>
    </row>
    <row r="40" spans="1:3" ht="17" customHeight="1">
      <c r="A40" s="111"/>
      <c r="B40" s="924" t="s">
        <v>3238</v>
      </c>
      <c r="C40" s="309"/>
    </row>
    <row r="41" spans="1:3" ht="17" customHeight="1">
      <c r="A41" s="190"/>
      <c r="B41" s="796"/>
      <c r="C41" s="139"/>
    </row>
    <row r="42" spans="1:3" ht="17" customHeight="1">
      <c r="A42" s="190"/>
      <c r="B42" s="796" t="s">
        <v>3558</v>
      </c>
      <c r="C42" s="139"/>
    </row>
    <row r="43" spans="1:3" ht="17" customHeight="1">
      <c r="A43" s="190"/>
      <c r="B43" s="796"/>
      <c r="C43" s="774"/>
    </row>
    <row r="44" spans="1:3" ht="17" customHeight="1">
      <c r="A44" s="190"/>
      <c r="B44" s="925"/>
      <c r="C44" s="774"/>
    </row>
    <row r="45" spans="1:3" ht="17" customHeight="1">
      <c r="A45" s="190"/>
      <c r="B45" s="926"/>
      <c r="C45" s="774"/>
    </row>
    <row r="46" spans="1:3" ht="17" customHeight="1">
      <c r="A46" s="190"/>
      <c r="B46" s="926" t="s">
        <v>3346</v>
      </c>
      <c r="C46" s="774"/>
    </row>
    <row r="47" spans="1:3" ht="17" customHeight="1">
      <c r="A47" s="190"/>
      <c r="B47" s="796"/>
      <c r="C47" s="916"/>
    </row>
    <row r="48" spans="1:3" ht="17" customHeight="1">
      <c r="A48" s="190"/>
      <c r="B48" s="796" t="s">
        <v>3075</v>
      </c>
      <c r="C48" s="815">
        <v>-782650000</v>
      </c>
    </row>
    <row r="49" spans="1:6" ht="17" customHeight="1">
      <c r="A49" s="190"/>
      <c r="B49" s="796" t="s">
        <v>3076</v>
      </c>
      <c r="C49" s="816">
        <v>0</v>
      </c>
    </row>
    <row r="50" spans="1:6" ht="17" customHeight="1">
      <c r="A50" s="190"/>
      <c r="B50" s="796"/>
      <c r="C50" s="817"/>
    </row>
    <row r="51" spans="1:6" ht="17" customHeight="1">
      <c r="A51" s="190"/>
      <c r="B51" s="796" t="s">
        <v>22</v>
      </c>
      <c r="C51" s="927">
        <v>8556000</v>
      </c>
    </row>
    <row r="52" spans="1:6" ht="17" customHeight="1">
      <c r="A52" s="190"/>
      <c r="B52" s="796" t="s">
        <v>1618</v>
      </c>
      <c r="C52" s="927">
        <v>-62591000</v>
      </c>
    </row>
    <row r="53" spans="1:6" ht="17" customHeight="1">
      <c r="A53" s="190"/>
      <c r="B53" s="796" t="s">
        <v>3077</v>
      </c>
      <c r="C53" s="816">
        <v>0</v>
      </c>
    </row>
    <row r="54" spans="1:6" ht="17" customHeight="1">
      <c r="A54" s="190"/>
      <c r="B54" s="796" t="s">
        <v>3078</v>
      </c>
      <c r="C54" s="928">
        <v>0</v>
      </c>
    </row>
    <row r="55" spans="1:6" ht="17" customHeight="1">
      <c r="A55" s="190"/>
      <c r="B55" s="796" t="s">
        <v>3079</v>
      </c>
      <c r="C55" s="815">
        <v>-54035000</v>
      </c>
      <c r="D55" s="677"/>
      <c r="E55" s="677"/>
      <c r="F55" s="677"/>
    </row>
    <row r="56" spans="1:6" ht="17" customHeight="1">
      <c r="A56" s="190"/>
      <c r="B56" s="796"/>
      <c r="C56" s="815"/>
      <c r="D56" s="677"/>
      <c r="E56" s="677"/>
      <c r="F56" s="677"/>
    </row>
    <row r="57" spans="1:6" ht="17" customHeight="1">
      <c r="A57" s="190"/>
      <c r="B57" s="796"/>
      <c r="C57" s="815"/>
      <c r="D57" s="677"/>
      <c r="E57" s="677"/>
      <c r="F57" s="677"/>
    </row>
    <row r="58" spans="1:6" ht="17" customHeight="1">
      <c r="A58" s="190"/>
      <c r="B58" s="796"/>
      <c r="C58" s="815"/>
      <c r="D58" s="677"/>
      <c r="E58" s="677"/>
      <c r="F58" s="677"/>
    </row>
    <row r="59" spans="1:6" ht="17" customHeight="1">
      <c r="A59" s="190"/>
      <c r="B59" s="796"/>
      <c r="C59" s="815"/>
      <c r="D59" s="677"/>
      <c r="E59" s="677"/>
      <c r="F59" s="677"/>
    </row>
    <row r="60" spans="1:6" ht="17" customHeight="1">
      <c r="A60" s="190"/>
      <c r="B60" s="796"/>
      <c r="C60" s="815"/>
      <c r="D60" s="677"/>
      <c r="E60" s="677"/>
      <c r="F60" s="677"/>
    </row>
    <row r="61" spans="1:6" ht="17" customHeight="1" thickBot="1">
      <c r="A61" s="192"/>
      <c r="B61" s="140"/>
      <c r="C61" s="141"/>
    </row>
    <row r="62" spans="1:6" ht="17" customHeight="1">
      <c r="A62" s="7" t="s">
        <v>611</v>
      </c>
      <c r="B62" s="7"/>
      <c r="C62" s="7"/>
    </row>
    <row r="63" spans="1:6" ht="17" customHeight="1">
      <c r="A63" s="108">
        <v>85</v>
      </c>
      <c r="B63" s="307"/>
      <c r="C63" s="307"/>
    </row>
    <row r="64" spans="1:6">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row r="80" spans="1:1">
      <c r="A80" s="7"/>
    </row>
    <row r="81" spans="1:1">
      <c r="A81" s="7"/>
    </row>
    <row r="82" spans="1:1">
      <c r="A82" s="7"/>
    </row>
    <row r="83" spans="1:1">
      <c r="A83" s="7"/>
    </row>
    <row r="84" spans="1:1">
      <c r="A84" s="7"/>
    </row>
    <row r="85" spans="1:1">
      <c r="A85" s="7"/>
    </row>
    <row r="86" spans="1:1">
      <c r="A86" s="7"/>
    </row>
    <row r="87" spans="1:1">
      <c r="A87" s="7"/>
    </row>
  </sheetData>
  <printOptions horizontalCentered="1" verticalCentered="1"/>
  <pageMargins left="0" right="0" top="0.5" bottom="0.5" header="0" footer="0"/>
  <pageSetup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2526" r:id="rId4" name="Button 62">
              <controlPr locked="0" defaultSize="0" autoFill="0" autoLine="0" autoPict="0">
                <anchor moveWithCells="1" sizeWithCells="1">
                  <from>
                    <xdr:col>0</xdr:col>
                    <xdr:colOff>0</xdr:colOff>
                    <xdr:row>62</xdr:row>
                    <xdr:rowOff>114300</xdr:rowOff>
                  </from>
                  <to>
                    <xdr:col>0</xdr:col>
                    <xdr:colOff>0</xdr:colOff>
                    <xdr:row>66</xdr:row>
                    <xdr:rowOff>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J90"/>
  <sheetViews>
    <sheetView defaultGridColor="0" colorId="22" zoomScale="75" zoomScaleNormal="75" workbookViewId="0">
      <selection activeCell="M66" sqref="M66"/>
    </sheetView>
  </sheetViews>
  <sheetFormatPr defaultColWidth="9.84375" defaultRowHeight="15.5"/>
  <cols>
    <col min="1" max="1" width="4.84375" style="579" customWidth="1"/>
    <col min="2" max="2" width="1.84375" style="579" customWidth="1"/>
    <col min="3" max="3" width="29.4609375" style="579" customWidth="1"/>
    <col min="4" max="4" width="15.53515625" style="579" customWidth="1"/>
    <col min="5" max="5" width="16.07421875" style="579" customWidth="1"/>
    <col min="6" max="6" width="4.07421875" style="579" customWidth="1"/>
    <col min="7" max="7" width="16.4609375" style="579" customWidth="1"/>
    <col min="8" max="8" width="3.84375" style="579" customWidth="1"/>
    <col min="9" max="9" width="18.84375" style="579" customWidth="1"/>
    <col min="10" max="10" width="3.84375" style="579" customWidth="1"/>
    <col min="11" max="250" width="9.84375" style="579"/>
    <col min="251" max="251" width="4.84375" style="579" customWidth="1"/>
    <col min="252" max="252" width="1.84375" style="579" customWidth="1"/>
    <col min="253" max="253" width="29.4609375" style="579" customWidth="1"/>
    <col min="254" max="254" width="15.53515625" style="579" customWidth="1"/>
    <col min="255" max="255" width="16.07421875" style="579" customWidth="1"/>
    <col min="256" max="256" width="4.07421875" style="579" customWidth="1"/>
    <col min="257" max="257" width="11.84375" style="579" bestFit="1" customWidth="1"/>
    <col min="258" max="258" width="3.84375" style="579" customWidth="1"/>
    <col min="259" max="259" width="18.84375" style="579" customWidth="1"/>
    <col min="260" max="260" width="3.84375" style="579" customWidth="1"/>
    <col min="261" max="506" width="9.84375" style="579"/>
    <col min="507" max="507" width="4.84375" style="579" customWidth="1"/>
    <col min="508" max="508" width="1.84375" style="579" customWidth="1"/>
    <col min="509" max="509" width="29.4609375" style="579" customWidth="1"/>
    <col min="510" max="510" width="15.53515625" style="579" customWidth="1"/>
    <col min="511" max="511" width="16.07421875" style="579" customWidth="1"/>
    <col min="512" max="512" width="4.07421875" style="579" customWidth="1"/>
    <col min="513" max="513" width="11.84375" style="579" bestFit="1" customWidth="1"/>
    <col min="514" max="514" width="3.84375" style="579" customWidth="1"/>
    <col min="515" max="515" width="18.84375" style="579" customWidth="1"/>
    <col min="516" max="516" width="3.84375" style="579" customWidth="1"/>
    <col min="517" max="762" width="9.84375" style="579"/>
    <col min="763" max="763" width="4.84375" style="579" customWidth="1"/>
    <col min="764" max="764" width="1.84375" style="579" customWidth="1"/>
    <col min="765" max="765" width="29.4609375" style="579" customWidth="1"/>
    <col min="766" max="766" width="15.53515625" style="579" customWidth="1"/>
    <col min="767" max="767" width="16.07421875" style="579" customWidth="1"/>
    <col min="768" max="768" width="4.07421875" style="579" customWidth="1"/>
    <col min="769" max="769" width="11.84375" style="579" bestFit="1" customWidth="1"/>
    <col min="770" max="770" width="3.84375" style="579" customWidth="1"/>
    <col min="771" max="771" width="18.84375" style="579" customWidth="1"/>
    <col min="772" max="772" width="3.84375" style="579" customWidth="1"/>
    <col min="773" max="1018" width="9.84375" style="579"/>
    <col min="1019" max="1019" width="4.84375" style="579" customWidth="1"/>
    <col min="1020" max="1020" width="1.84375" style="579" customWidth="1"/>
    <col min="1021" max="1021" width="29.4609375" style="579" customWidth="1"/>
    <col min="1022" max="1022" width="15.53515625" style="579" customWidth="1"/>
    <col min="1023" max="1023" width="16.07421875" style="579" customWidth="1"/>
    <col min="1024" max="1024" width="4.07421875" style="579" customWidth="1"/>
    <col min="1025" max="1025" width="11.84375" style="579" bestFit="1" customWidth="1"/>
    <col min="1026" max="1026" width="3.84375" style="579" customWidth="1"/>
    <col min="1027" max="1027" width="18.84375" style="579" customWidth="1"/>
    <col min="1028" max="1028" width="3.84375" style="579" customWidth="1"/>
    <col min="1029" max="1274" width="9.84375" style="579"/>
    <col min="1275" max="1275" width="4.84375" style="579" customWidth="1"/>
    <col min="1276" max="1276" width="1.84375" style="579" customWidth="1"/>
    <col min="1277" max="1277" width="29.4609375" style="579" customWidth="1"/>
    <col min="1278" max="1278" width="15.53515625" style="579" customWidth="1"/>
    <col min="1279" max="1279" width="16.07421875" style="579" customWidth="1"/>
    <col min="1280" max="1280" width="4.07421875" style="579" customWidth="1"/>
    <col min="1281" max="1281" width="11.84375" style="579" bestFit="1" customWidth="1"/>
    <col min="1282" max="1282" width="3.84375" style="579" customWidth="1"/>
    <col min="1283" max="1283" width="18.84375" style="579" customWidth="1"/>
    <col min="1284" max="1284" width="3.84375" style="579" customWidth="1"/>
    <col min="1285" max="1530" width="9.84375" style="579"/>
    <col min="1531" max="1531" width="4.84375" style="579" customWidth="1"/>
    <col min="1532" max="1532" width="1.84375" style="579" customWidth="1"/>
    <col min="1533" max="1533" width="29.4609375" style="579" customWidth="1"/>
    <col min="1534" max="1534" width="15.53515625" style="579" customWidth="1"/>
    <col min="1535" max="1535" width="16.07421875" style="579" customWidth="1"/>
    <col min="1536" max="1536" width="4.07421875" style="579" customWidth="1"/>
    <col min="1537" max="1537" width="11.84375" style="579" bestFit="1" customWidth="1"/>
    <col min="1538" max="1538" width="3.84375" style="579" customWidth="1"/>
    <col min="1539" max="1539" width="18.84375" style="579" customWidth="1"/>
    <col min="1540" max="1540" width="3.84375" style="579" customWidth="1"/>
    <col min="1541" max="1786" width="9.84375" style="579"/>
    <col min="1787" max="1787" width="4.84375" style="579" customWidth="1"/>
    <col min="1788" max="1788" width="1.84375" style="579" customWidth="1"/>
    <col min="1789" max="1789" width="29.4609375" style="579" customWidth="1"/>
    <col min="1790" max="1790" width="15.53515625" style="579" customWidth="1"/>
    <col min="1791" max="1791" width="16.07421875" style="579" customWidth="1"/>
    <col min="1792" max="1792" width="4.07421875" style="579" customWidth="1"/>
    <col min="1793" max="1793" width="11.84375" style="579" bestFit="1" customWidth="1"/>
    <col min="1794" max="1794" width="3.84375" style="579" customWidth="1"/>
    <col min="1795" max="1795" width="18.84375" style="579" customWidth="1"/>
    <col min="1796" max="1796" width="3.84375" style="579" customWidth="1"/>
    <col min="1797" max="2042" width="9.84375" style="579"/>
    <col min="2043" max="2043" width="4.84375" style="579" customWidth="1"/>
    <col min="2044" max="2044" width="1.84375" style="579" customWidth="1"/>
    <col min="2045" max="2045" width="29.4609375" style="579" customWidth="1"/>
    <col min="2046" max="2046" width="15.53515625" style="579" customWidth="1"/>
    <col min="2047" max="2047" width="16.07421875" style="579" customWidth="1"/>
    <col min="2048" max="2048" width="4.07421875" style="579" customWidth="1"/>
    <col min="2049" max="2049" width="11.84375" style="579" bestFit="1" customWidth="1"/>
    <col min="2050" max="2050" width="3.84375" style="579" customWidth="1"/>
    <col min="2051" max="2051" width="18.84375" style="579" customWidth="1"/>
    <col min="2052" max="2052" width="3.84375" style="579" customWidth="1"/>
    <col min="2053" max="2298" width="9.84375" style="579"/>
    <col min="2299" max="2299" width="4.84375" style="579" customWidth="1"/>
    <col min="2300" max="2300" width="1.84375" style="579" customWidth="1"/>
    <col min="2301" max="2301" width="29.4609375" style="579" customWidth="1"/>
    <col min="2302" max="2302" width="15.53515625" style="579" customWidth="1"/>
    <col min="2303" max="2303" width="16.07421875" style="579" customWidth="1"/>
    <col min="2304" max="2304" width="4.07421875" style="579" customWidth="1"/>
    <col min="2305" max="2305" width="11.84375" style="579" bestFit="1" customWidth="1"/>
    <col min="2306" max="2306" width="3.84375" style="579" customWidth="1"/>
    <col min="2307" max="2307" width="18.84375" style="579" customWidth="1"/>
    <col min="2308" max="2308" width="3.84375" style="579" customWidth="1"/>
    <col min="2309" max="2554" width="9.84375" style="579"/>
    <col min="2555" max="2555" width="4.84375" style="579" customWidth="1"/>
    <col min="2556" max="2556" width="1.84375" style="579" customWidth="1"/>
    <col min="2557" max="2557" width="29.4609375" style="579" customWidth="1"/>
    <col min="2558" max="2558" width="15.53515625" style="579" customWidth="1"/>
    <col min="2559" max="2559" width="16.07421875" style="579" customWidth="1"/>
    <col min="2560" max="2560" width="4.07421875" style="579" customWidth="1"/>
    <col min="2561" max="2561" width="11.84375" style="579" bestFit="1" customWidth="1"/>
    <col min="2562" max="2562" width="3.84375" style="579" customWidth="1"/>
    <col min="2563" max="2563" width="18.84375" style="579" customWidth="1"/>
    <col min="2564" max="2564" width="3.84375" style="579" customWidth="1"/>
    <col min="2565" max="2810" width="9.84375" style="579"/>
    <col min="2811" max="2811" width="4.84375" style="579" customWidth="1"/>
    <col min="2812" max="2812" width="1.84375" style="579" customWidth="1"/>
    <col min="2813" max="2813" width="29.4609375" style="579" customWidth="1"/>
    <col min="2814" max="2814" width="15.53515625" style="579" customWidth="1"/>
    <col min="2815" max="2815" width="16.07421875" style="579" customWidth="1"/>
    <col min="2816" max="2816" width="4.07421875" style="579" customWidth="1"/>
    <col min="2817" max="2817" width="11.84375" style="579" bestFit="1" customWidth="1"/>
    <col min="2818" max="2818" width="3.84375" style="579" customWidth="1"/>
    <col min="2819" max="2819" width="18.84375" style="579" customWidth="1"/>
    <col min="2820" max="2820" width="3.84375" style="579" customWidth="1"/>
    <col min="2821" max="3066" width="9.84375" style="579"/>
    <col min="3067" max="3067" width="4.84375" style="579" customWidth="1"/>
    <col min="3068" max="3068" width="1.84375" style="579" customWidth="1"/>
    <col min="3069" max="3069" width="29.4609375" style="579" customWidth="1"/>
    <col min="3070" max="3070" width="15.53515625" style="579" customWidth="1"/>
    <col min="3071" max="3071" width="16.07421875" style="579" customWidth="1"/>
    <col min="3072" max="3072" width="4.07421875" style="579" customWidth="1"/>
    <col min="3073" max="3073" width="11.84375" style="579" bestFit="1" customWidth="1"/>
    <col min="3074" max="3074" width="3.84375" style="579" customWidth="1"/>
    <col min="3075" max="3075" width="18.84375" style="579" customWidth="1"/>
    <col min="3076" max="3076" width="3.84375" style="579" customWidth="1"/>
    <col min="3077" max="3322" width="9.84375" style="579"/>
    <col min="3323" max="3323" width="4.84375" style="579" customWidth="1"/>
    <col min="3324" max="3324" width="1.84375" style="579" customWidth="1"/>
    <col min="3325" max="3325" width="29.4609375" style="579" customWidth="1"/>
    <col min="3326" max="3326" width="15.53515625" style="579" customWidth="1"/>
    <col min="3327" max="3327" width="16.07421875" style="579" customWidth="1"/>
    <col min="3328" max="3328" width="4.07421875" style="579" customWidth="1"/>
    <col min="3329" max="3329" width="11.84375" style="579" bestFit="1" customWidth="1"/>
    <col min="3330" max="3330" width="3.84375" style="579" customWidth="1"/>
    <col min="3331" max="3331" width="18.84375" style="579" customWidth="1"/>
    <col min="3332" max="3332" width="3.84375" style="579" customWidth="1"/>
    <col min="3333" max="3578" width="9.84375" style="579"/>
    <col min="3579" max="3579" width="4.84375" style="579" customWidth="1"/>
    <col min="3580" max="3580" width="1.84375" style="579" customWidth="1"/>
    <col min="3581" max="3581" width="29.4609375" style="579" customWidth="1"/>
    <col min="3582" max="3582" width="15.53515625" style="579" customWidth="1"/>
    <col min="3583" max="3583" width="16.07421875" style="579" customWidth="1"/>
    <col min="3584" max="3584" width="4.07421875" style="579" customWidth="1"/>
    <col min="3585" max="3585" width="11.84375" style="579" bestFit="1" customWidth="1"/>
    <col min="3586" max="3586" width="3.84375" style="579" customWidth="1"/>
    <col min="3587" max="3587" width="18.84375" style="579" customWidth="1"/>
    <col min="3588" max="3588" width="3.84375" style="579" customWidth="1"/>
    <col min="3589" max="3834" width="9.84375" style="579"/>
    <col min="3835" max="3835" width="4.84375" style="579" customWidth="1"/>
    <col min="3836" max="3836" width="1.84375" style="579" customWidth="1"/>
    <col min="3837" max="3837" width="29.4609375" style="579" customWidth="1"/>
    <col min="3838" max="3838" width="15.53515625" style="579" customWidth="1"/>
    <col min="3839" max="3839" width="16.07421875" style="579" customWidth="1"/>
    <col min="3840" max="3840" width="4.07421875" style="579" customWidth="1"/>
    <col min="3841" max="3841" width="11.84375" style="579" bestFit="1" customWidth="1"/>
    <col min="3842" max="3842" width="3.84375" style="579" customWidth="1"/>
    <col min="3843" max="3843" width="18.84375" style="579" customWidth="1"/>
    <col min="3844" max="3844" width="3.84375" style="579" customWidth="1"/>
    <col min="3845" max="4090" width="9.84375" style="579"/>
    <col min="4091" max="4091" width="4.84375" style="579" customWidth="1"/>
    <col min="4092" max="4092" width="1.84375" style="579" customWidth="1"/>
    <col min="4093" max="4093" width="29.4609375" style="579" customWidth="1"/>
    <col min="4094" max="4094" width="15.53515625" style="579" customWidth="1"/>
    <col min="4095" max="4095" width="16.07421875" style="579" customWidth="1"/>
    <col min="4096" max="4096" width="4.07421875" style="579" customWidth="1"/>
    <col min="4097" max="4097" width="11.84375" style="579" bestFit="1" customWidth="1"/>
    <col min="4098" max="4098" width="3.84375" style="579" customWidth="1"/>
    <col min="4099" max="4099" width="18.84375" style="579" customWidth="1"/>
    <col min="4100" max="4100" width="3.84375" style="579" customWidth="1"/>
    <col min="4101" max="4346" width="9.84375" style="579"/>
    <col min="4347" max="4347" width="4.84375" style="579" customWidth="1"/>
    <col min="4348" max="4348" width="1.84375" style="579" customWidth="1"/>
    <col min="4349" max="4349" width="29.4609375" style="579" customWidth="1"/>
    <col min="4350" max="4350" width="15.53515625" style="579" customWidth="1"/>
    <col min="4351" max="4351" width="16.07421875" style="579" customWidth="1"/>
    <col min="4352" max="4352" width="4.07421875" style="579" customWidth="1"/>
    <col min="4353" max="4353" width="11.84375" style="579" bestFit="1" customWidth="1"/>
    <col min="4354" max="4354" width="3.84375" style="579" customWidth="1"/>
    <col min="4355" max="4355" width="18.84375" style="579" customWidth="1"/>
    <col min="4356" max="4356" width="3.84375" style="579" customWidth="1"/>
    <col min="4357" max="4602" width="9.84375" style="579"/>
    <col min="4603" max="4603" width="4.84375" style="579" customWidth="1"/>
    <col min="4604" max="4604" width="1.84375" style="579" customWidth="1"/>
    <col min="4605" max="4605" width="29.4609375" style="579" customWidth="1"/>
    <col min="4606" max="4606" width="15.53515625" style="579" customWidth="1"/>
    <col min="4607" max="4607" width="16.07421875" style="579" customWidth="1"/>
    <col min="4608" max="4608" width="4.07421875" style="579" customWidth="1"/>
    <col min="4609" max="4609" width="11.84375" style="579" bestFit="1" customWidth="1"/>
    <col min="4610" max="4610" width="3.84375" style="579" customWidth="1"/>
    <col min="4611" max="4611" width="18.84375" style="579" customWidth="1"/>
    <col min="4612" max="4612" width="3.84375" style="579" customWidth="1"/>
    <col min="4613" max="4858" width="9.84375" style="579"/>
    <col min="4859" max="4859" width="4.84375" style="579" customWidth="1"/>
    <col min="4860" max="4860" width="1.84375" style="579" customWidth="1"/>
    <col min="4861" max="4861" width="29.4609375" style="579" customWidth="1"/>
    <col min="4862" max="4862" width="15.53515625" style="579" customWidth="1"/>
    <col min="4863" max="4863" width="16.07421875" style="579" customWidth="1"/>
    <col min="4864" max="4864" width="4.07421875" style="579" customWidth="1"/>
    <col min="4865" max="4865" width="11.84375" style="579" bestFit="1" customWidth="1"/>
    <col min="4866" max="4866" width="3.84375" style="579" customWidth="1"/>
    <col min="4867" max="4867" width="18.84375" style="579" customWidth="1"/>
    <col min="4868" max="4868" width="3.84375" style="579" customWidth="1"/>
    <col min="4869" max="5114" width="9.84375" style="579"/>
    <col min="5115" max="5115" width="4.84375" style="579" customWidth="1"/>
    <col min="5116" max="5116" width="1.84375" style="579" customWidth="1"/>
    <col min="5117" max="5117" width="29.4609375" style="579" customWidth="1"/>
    <col min="5118" max="5118" width="15.53515625" style="579" customWidth="1"/>
    <col min="5119" max="5119" width="16.07421875" style="579" customWidth="1"/>
    <col min="5120" max="5120" width="4.07421875" style="579" customWidth="1"/>
    <col min="5121" max="5121" width="11.84375" style="579" bestFit="1" customWidth="1"/>
    <col min="5122" max="5122" width="3.84375" style="579" customWidth="1"/>
    <col min="5123" max="5123" width="18.84375" style="579" customWidth="1"/>
    <col min="5124" max="5124" width="3.84375" style="579" customWidth="1"/>
    <col min="5125" max="5370" width="9.84375" style="579"/>
    <col min="5371" max="5371" width="4.84375" style="579" customWidth="1"/>
    <col min="5372" max="5372" width="1.84375" style="579" customWidth="1"/>
    <col min="5373" max="5373" width="29.4609375" style="579" customWidth="1"/>
    <col min="5374" max="5374" width="15.53515625" style="579" customWidth="1"/>
    <col min="5375" max="5375" width="16.07421875" style="579" customWidth="1"/>
    <col min="5376" max="5376" width="4.07421875" style="579" customWidth="1"/>
    <col min="5377" max="5377" width="11.84375" style="579" bestFit="1" customWidth="1"/>
    <col min="5378" max="5378" width="3.84375" style="579" customWidth="1"/>
    <col min="5379" max="5379" width="18.84375" style="579" customWidth="1"/>
    <col min="5380" max="5380" width="3.84375" style="579" customWidth="1"/>
    <col min="5381" max="5626" width="9.84375" style="579"/>
    <col min="5627" max="5627" width="4.84375" style="579" customWidth="1"/>
    <col min="5628" max="5628" width="1.84375" style="579" customWidth="1"/>
    <col min="5629" max="5629" width="29.4609375" style="579" customWidth="1"/>
    <col min="5630" max="5630" width="15.53515625" style="579" customWidth="1"/>
    <col min="5631" max="5631" width="16.07421875" style="579" customWidth="1"/>
    <col min="5632" max="5632" width="4.07421875" style="579" customWidth="1"/>
    <col min="5633" max="5633" width="11.84375" style="579" bestFit="1" customWidth="1"/>
    <col min="5634" max="5634" width="3.84375" style="579" customWidth="1"/>
    <col min="5635" max="5635" width="18.84375" style="579" customWidth="1"/>
    <col min="5636" max="5636" width="3.84375" style="579" customWidth="1"/>
    <col min="5637" max="5882" width="9.84375" style="579"/>
    <col min="5883" max="5883" width="4.84375" style="579" customWidth="1"/>
    <col min="5884" max="5884" width="1.84375" style="579" customWidth="1"/>
    <col min="5885" max="5885" width="29.4609375" style="579" customWidth="1"/>
    <col min="5886" max="5886" width="15.53515625" style="579" customWidth="1"/>
    <col min="5887" max="5887" width="16.07421875" style="579" customWidth="1"/>
    <col min="5888" max="5888" width="4.07421875" style="579" customWidth="1"/>
    <col min="5889" max="5889" width="11.84375" style="579" bestFit="1" customWidth="1"/>
    <col min="5890" max="5890" width="3.84375" style="579" customWidth="1"/>
    <col min="5891" max="5891" width="18.84375" style="579" customWidth="1"/>
    <col min="5892" max="5892" width="3.84375" style="579" customWidth="1"/>
    <col min="5893" max="6138" width="9.84375" style="579"/>
    <col min="6139" max="6139" width="4.84375" style="579" customWidth="1"/>
    <col min="6140" max="6140" width="1.84375" style="579" customWidth="1"/>
    <col min="6141" max="6141" width="29.4609375" style="579" customWidth="1"/>
    <col min="6142" max="6142" width="15.53515625" style="579" customWidth="1"/>
    <col min="6143" max="6143" width="16.07421875" style="579" customWidth="1"/>
    <col min="6144" max="6144" width="4.07421875" style="579" customWidth="1"/>
    <col min="6145" max="6145" width="11.84375" style="579" bestFit="1" customWidth="1"/>
    <col min="6146" max="6146" width="3.84375" style="579" customWidth="1"/>
    <col min="6147" max="6147" width="18.84375" style="579" customWidth="1"/>
    <col min="6148" max="6148" width="3.84375" style="579" customWidth="1"/>
    <col min="6149" max="6394" width="9.84375" style="579"/>
    <col min="6395" max="6395" width="4.84375" style="579" customWidth="1"/>
    <col min="6396" max="6396" width="1.84375" style="579" customWidth="1"/>
    <col min="6397" max="6397" width="29.4609375" style="579" customWidth="1"/>
    <col min="6398" max="6398" width="15.53515625" style="579" customWidth="1"/>
    <col min="6399" max="6399" width="16.07421875" style="579" customWidth="1"/>
    <col min="6400" max="6400" width="4.07421875" style="579" customWidth="1"/>
    <col min="6401" max="6401" width="11.84375" style="579" bestFit="1" customWidth="1"/>
    <col min="6402" max="6402" width="3.84375" style="579" customWidth="1"/>
    <col min="6403" max="6403" width="18.84375" style="579" customWidth="1"/>
    <col min="6404" max="6404" width="3.84375" style="579" customWidth="1"/>
    <col min="6405" max="6650" width="9.84375" style="579"/>
    <col min="6651" max="6651" width="4.84375" style="579" customWidth="1"/>
    <col min="6652" max="6652" width="1.84375" style="579" customWidth="1"/>
    <col min="6653" max="6653" width="29.4609375" style="579" customWidth="1"/>
    <col min="6654" max="6654" width="15.53515625" style="579" customWidth="1"/>
    <col min="6655" max="6655" width="16.07421875" style="579" customWidth="1"/>
    <col min="6656" max="6656" width="4.07421875" style="579" customWidth="1"/>
    <col min="6657" max="6657" width="11.84375" style="579" bestFit="1" customWidth="1"/>
    <col min="6658" max="6658" width="3.84375" style="579" customWidth="1"/>
    <col min="6659" max="6659" width="18.84375" style="579" customWidth="1"/>
    <col min="6660" max="6660" width="3.84375" style="579" customWidth="1"/>
    <col min="6661" max="6906" width="9.84375" style="579"/>
    <col min="6907" max="6907" width="4.84375" style="579" customWidth="1"/>
    <col min="6908" max="6908" width="1.84375" style="579" customWidth="1"/>
    <col min="6909" max="6909" width="29.4609375" style="579" customWidth="1"/>
    <col min="6910" max="6910" width="15.53515625" style="579" customWidth="1"/>
    <col min="6911" max="6911" width="16.07421875" style="579" customWidth="1"/>
    <col min="6912" max="6912" width="4.07421875" style="579" customWidth="1"/>
    <col min="6913" max="6913" width="11.84375" style="579" bestFit="1" customWidth="1"/>
    <col min="6914" max="6914" width="3.84375" style="579" customWidth="1"/>
    <col min="6915" max="6915" width="18.84375" style="579" customWidth="1"/>
    <col min="6916" max="6916" width="3.84375" style="579" customWidth="1"/>
    <col min="6917" max="7162" width="9.84375" style="579"/>
    <col min="7163" max="7163" width="4.84375" style="579" customWidth="1"/>
    <col min="7164" max="7164" width="1.84375" style="579" customWidth="1"/>
    <col min="7165" max="7165" width="29.4609375" style="579" customWidth="1"/>
    <col min="7166" max="7166" width="15.53515625" style="579" customWidth="1"/>
    <col min="7167" max="7167" width="16.07421875" style="579" customWidth="1"/>
    <col min="7168" max="7168" width="4.07421875" style="579" customWidth="1"/>
    <col min="7169" max="7169" width="11.84375" style="579" bestFit="1" customWidth="1"/>
    <col min="7170" max="7170" width="3.84375" style="579" customWidth="1"/>
    <col min="7171" max="7171" width="18.84375" style="579" customWidth="1"/>
    <col min="7172" max="7172" width="3.84375" style="579" customWidth="1"/>
    <col min="7173" max="7418" width="9.84375" style="579"/>
    <col min="7419" max="7419" width="4.84375" style="579" customWidth="1"/>
    <col min="7420" max="7420" width="1.84375" style="579" customWidth="1"/>
    <col min="7421" max="7421" width="29.4609375" style="579" customWidth="1"/>
    <col min="7422" max="7422" width="15.53515625" style="579" customWidth="1"/>
    <col min="7423" max="7423" width="16.07421875" style="579" customWidth="1"/>
    <col min="7424" max="7424" width="4.07421875" style="579" customWidth="1"/>
    <col min="7425" max="7425" width="11.84375" style="579" bestFit="1" customWidth="1"/>
    <col min="7426" max="7426" width="3.84375" style="579" customWidth="1"/>
    <col min="7427" max="7427" width="18.84375" style="579" customWidth="1"/>
    <col min="7428" max="7428" width="3.84375" style="579" customWidth="1"/>
    <col min="7429" max="7674" width="9.84375" style="579"/>
    <col min="7675" max="7675" width="4.84375" style="579" customWidth="1"/>
    <col min="7676" max="7676" width="1.84375" style="579" customWidth="1"/>
    <col min="7677" max="7677" width="29.4609375" style="579" customWidth="1"/>
    <col min="7678" max="7678" width="15.53515625" style="579" customWidth="1"/>
    <col min="7679" max="7679" width="16.07421875" style="579" customWidth="1"/>
    <col min="7680" max="7680" width="4.07421875" style="579" customWidth="1"/>
    <col min="7681" max="7681" width="11.84375" style="579" bestFit="1" customWidth="1"/>
    <col min="7682" max="7682" width="3.84375" style="579" customWidth="1"/>
    <col min="7683" max="7683" width="18.84375" style="579" customWidth="1"/>
    <col min="7684" max="7684" width="3.84375" style="579" customWidth="1"/>
    <col min="7685" max="7930" width="9.84375" style="579"/>
    <col min="7931" max="7931" width="4.84375" style="579" customWidth="1"/>
    <col min="7932" max="7932" width="1.84375" style="579" customWidth="1"/>
    <col min="7933" max="7933" width="29.4609375" style="579" customWidth="1"/>
    <col min="7934" max="7934" width="15.53515625" style="579" customWidth="1"/>
    <col min="7935" max="7935" width="16.07421875" style="579" customWidth="1"/>
    <col min="7936" max="7936" width="4.07421875" style="579" customWidth="1"/>
    <col min="7937" max="7937" width="11.84375" style="579" bestFit="1" customWidth="1"/>
    <col min="7938" max="7938" width="3.84375" style="579" customWidth="1"/>
    <col min="7939" max="7939" width="18.84375" style="579" customWidth="1"/>
    <col min="7940" max="7940" width="3.84375" style="579" customWidth="1"/>
    <col min="7941" max="8186" width="9.84375" style="579"/>
    <col min="8187" max="8187" width="4.84375" style="579" customWidth="1"/>
    <col min="8188" max="8188" width="1.84375" style="579" customWidth="1"/>
    <col min="8189" max="8189" width="29.4609375" style="579" customWidth="1"/>
    <col min="8190" max="8190" width="15.53515625" style="579" customWidth="1"/>
    <col min="8191" max="8191" width="16.07421875" style="579" customWidth="1"/>
    <col min="8192" max="8192" width="4.07421875" style="579" customWidth="1"/>
    <col min="8193" max="8193" width="11.84375" style="579" bestFit="1" customWidth="1"/>
    <col min="8194" max="8194" width="3.84375" style="579" customWidth="1"/>
    <col min="8195" max="8195" width="18.84375" style="579" customWidth="1"/>
    <col min="8196" max="8196" width="3.84375" style="579" customWidth="1"/>
    <col min="8197" max="8442" width="9.84375" style="579"/>
    <col min="8443" max="8443" width="4.84375" style="579" customWidth="1"/>
    <col min="8444" max="8444" width="1.84375" style="579" customWidth="1"/>
    <col min="8445" max="8445" width="29.4609375" style="579" customWidth="1"/>
    <col min="8446" max="8446" width="15.53515625" style="579" customWidth="1"/>
    <col min="8447" max="8447" width="16.07421875" style="579" customWidth="1"/>
    <col min="8448" max="8448" width="4.07421875" style="579" customWidth="1"/>
    <col min="8449" max="8449" width="11.84375" style="579" bestFit="1" customWidth="1"/>
    <col min="8450" max="8450" width="3.84375" style="579" customWidth="1"/>
    <col min="8451" max="8451" width="18.84375" style="579" customWidth="1"/>
    <col min="8452" max="8452" width="3.84375" style="579" customWidth="1"/>
    <col min="8453" max="8698" width="9.84375" style="579"/>
    <col min="8699" max="8699" width="4.84375" style="579" customWidth="1"/>
    <col min="8700" max="8700" width="1.84375" style="579" customWidth="1"/>
    <col min="8701" max="8701" width="29.4609375" style="579" customWidth="1"/>
    <col min="8702" max="8702" width="15.53515625" style="579" customWidth="1"/>
    <col min="8703" max="8703" width="16.07421875" style="579" customWidth="1"/>
    <col min="8704" max="8704" width="4.07421875" style="579" customWidth="1"/>
    <col min="8705" max="8705" width="11.84375" style="579" bestFit="1" customWidth="1"/>
    <col min="8706" max="8706" width="3.84375" style="579" customWidth="1"/>
    <col min="8707" max="8707" width="18.84375" style="579" customWidth="1"/>
    <col min="8708" max="8708" width="3.84375" style="579" customWidth="1"/>
    <col min="8709" max="8954" width="9.84375" style="579"/>
    <col min="8955" max="8955" width="4.84375" style="579" customWidth="1"/>
    <col min="8956" max="8956" width="1.84375" style="579" customWidth="1"/>
    <col min="8957" max="8957" width="29.4609375" style="579" customWidth="1"/>
    <col min="8958" max="8958" width="15.53515625" style="579" customWidth="1"/>
    <col min="8959" max="8959" width="16.07421875" style="579" customWidth="1"/>
    <col min="8960" max="8960" width="4.07421875" style="579" customWidth="1"/>
    <col min="8961" max="8961" width="11.84375" style="579" bestFit="1" customWidth="1"/>
    <col min="8962" max="8962" width="3.84375" style="579" customWidth="1"/>
    <col min="8963" max="8963" width="18.84375" style="579" customWidth="1"/>
    <col min="8964" max="8964" width="3.84375" style="579" customWidth="1"/>
    <col min="8965" max="9210" width="9.84375" style="579"/>
    <col min="9211" max="9211" width="4.84375" style="579" customWidth="1"/>
    <col min="9212" max="9212" width="1.84375" style="579" customWidth="1"/>
    <col min="9213" max="9213" width="29.4609375" style="579" customWidth="1"/>
    <col min="9214" max="9214" width="15.53515625" style="579" customWidth="1"/>
    <col min="9215" max="9215" width="16.07421875" style="579" customWidth="1"/>
    <col min="9216" max="9216" width="4.07421875" style="579" customWidth="1"/>
    <col min="9217" max="9217" width="11.84375" style="579" bestFit="1" customWidth="1"/>
    <col min="9218" max="9218" width="3.84375" style="579" customWidth="1"/>
    <col min="9219" max="9219" width="18.84375" style="579" customWidth="1"/>
    <col min="9220" max="9220" width="3.84375" style="579" customWidth="1"/>
    <col min="9221" max="9466" width="9.84375" style="579"/>
    <col min="9467" max="9467" width="4.84375" style="579" customWidth="1"/>
    <col min="9468" max="9468" width="1.84375" style="579" customWidth="1"/>
    <col min="9469" max="9469" width="29.4609375" style="579" customWidth="1"/>
    <col min="9470" max="9470" width="15.53515625" style="579" customWidth="1"/>
    <col min="9471" max="9471" width="16.07421875" style="579" customWidth="1"/>
    <col min="9472" max="9472" width="4.07421875" style="579" customWidth="1"/>
    <col min="9473" max="9473" width="11.84375" style="579" bestFit="1" customWidth="1"/>
    <col min="9474" max="9474" width="3.84375" style="579" customWidth="1"/>
    <col min="9475" max="9475" width="18.84375" style="579" customWidth="1"/>
    <col min="9476" max="9476" width="3.84375" style="579" customWidth="1"/>
    <col min="9477" max="9722" width="9.84375" style="579"/>
    <col min="9723" max="9723" width="4.84375" style="579" customWidth="1"/>
    <col min="9724" max="9724" width="1.84375" style="579" customWidth="1"/>
    <col min="9725" max="9725" width="29.4609375" style="579" customWidth="1"/>
    <col min="9726" max="9726" width="15.53515625" style="579" customWidth="1"/>
    <col min="9727" max="9727" width="16.07421875" style="579" customWidth="1"/>
    <col min="9728" max="9728" width="4.07421875" style="579" customWidth="1"/>
    <col min="9729" max="9729" width="11.84375" style="579" bestFit="1" customWidth="1"/>
    <col min="9730" max="9730" width="3.84375" style="579" customWidth="1"/>
    <col min="9731" max="9731" width="18.84375" style="579" customWidth="1"/>
    <col min="9732" max="9732" width="3.84375" style="579" customWidth="1"/>
    <col min="9733" max="9978" width="9.84375" style="579"/>
    <col min="9979" max="9979" width="4.84375" style="579" customWidth="1"/>
    <col min="9980" max="9980" width="1.84375" style="579" customWidth="1"/>
    <col min="9981" max="9981" width="29.4609375" style="579" customWidth="1"/>
    <col min="9982" max="9982" width="15.53515625" style="579" customWidth="1"/>
    <col min="9983" max="9983" width="16.07421875" style="579" customWidth="1"/>
    <col min="9984" max="9984" width="4.07421875" style="579" customWidth="1"/>
    <col min="9985" max="9985" width="11.84375" style="579" bestFit="1" customWidth="1"/>
    <col min="9986" max="9986" width="3.84375" style="579" customWidth="1"/>
    <col min="9987" max="9987" width="18.84375" style="579" customWidth="1"/>
    <col min="9988" max="9988" width="3.84375" style="579" customWidth="1"/>
    <col min="9989" max="10234" width="9.84375" style="579"/>
    <col min="10235" max="10235" width="4.84375" style="579" customWidth="1"/>
    <col min="10236" max="10236" width="1.84375" style="579" customWidth="1"/>
    <col min="10237" max="10237" width="29.4609375" style="579" customWidth="1"/>
    <col min="10238" max="10238" width="15.53515625" style="579" customWidth="1"/>
    <col min="10239" max="10239" width="16.07421875" style="579" customWidth="1"/>
    <col min="10240" max="10240" width="4.07421875" style="579" customWidth="1"/>
    <col min="10241" max="10241" width="11.84375" style="579" bestFit="1" customWidth="1"/>
    <col min="10242" max="10242" width="3.84375" style="579" customWidth="1"/>
    <col min="10243" max="10243" width="18.84375" style="579" customWidth="1"/>
    <col min="10244" max="10244" width="3.84375" style="579" customWidth="1"/>
    <col min="10245" max="10490" width="9.84375" style="579"/>
    <col min="10491" max="10491" width="4.84375" style="579" customWidth="1"/>
    <col min="10492" max="10492" width="1.84375" style="579" customWidth="1"/>
    <col min="10493" max="10493" width="29.4609375" style="579" customWidth="1"/>
    <col min="10494" max="10494" width="15.53515625" style="579" customWidth="1"/>
    <col min="10495" max="10495" width="16.07421875" style="579" customWidth="1"/>
    <col min="10496" max="10496" width="4.07421875" style="579" customWidth="1"/>
    <col min="10497" max="10497" width="11.84375" style="579" bestFit="1" customWidth="1"/>
    <col min="10498" max="10498" width="3.84375" style="579" customWidth="1"/>
    <col min="10499" max="10499" width="18.84375" style="579" customWidth="1"/>
    <col min="10500" max="10500" width="3.84375" style="579" customWidth="1"/>
    <col min="10501" max="10746" width="9.84375" style="579"/>
    <col min="10747" max="10747" width="4.84375" style="579" customWidth="1"/>
    <col min="10748" max="10748" width="1.84375" style="579" customWidth="1"/>
    <col min="10749" max="10749" width="29.4609375" style="579" customWidth="1"/>
    <col min="10750" max="10750" width="15.53515625" style="579" customWidth="1"/>
    <col min="10751" max="10751" width="16.07421875" style="579" customWidth="1"/>
    <col min="10752" max="10752" width="4.07421875" style="579" customWidth="1"/>
    <col min="10753" max="10753" width="11.84375" style="579" bestFit="1" customWidth="1"/>
    <col min="10754" max="10754" width="3.84375" style="579" customWidth="1"/>
    <col min="10755" max="10755" width="18.84375" style="579" customWidth="1"/>
    <col min="10756" max="10756" width="3.84375" style="579" customWidth="1"/>
    <col min="10757" max="11002" width="9.84375" style="579"/>
    <col min="11003" max="11003" width="4.84375" style="579" customWidth="1"/>
    <col min="11004" max="11004" width="1.84375" style="579" customWidth="1"/>
    <col min="11005" max="11005" width="29.4609375" style="579" customWidth="1"/>
    <col min="11006" max="11006" width="15.53515625" style="579" customWidth="1"/>
    <col min="11007" max="11007" width="16.07421875" style="579" customWidth="1"/>
    <col min="11008" max="11008" width="4.07421875" style="579" customWidth="1"/>
    <col min="11009" max="11009" width="11.84375" style="579" bestFit="1" customWidth="1"/>
    <col min="11010" max="11010" width="3.84375" style="579" customWidth="1"/>
    <col min="11011" max="11011" width="18.84375" style="579" customWidth="1"/>
    <col min="11012" max="11012" width="3.84375" style="579" customWidth="1"/>
    <col min="11013" max="11258" width="9.84375" style="579"/>
    <col min="11259" max="11259" width="4.84375" style="579" customWidth="1"/>
    <col min="11260" max="11260" width="1.84375" style="579" customWidth="1"/>
    <col min="11261" max="11261" width="29.4609375" style="579" customWidth="1"/>
    <col min="11262" max="11262" width="15.53515625" style="579" customWidth="1"/>
    <col min="11263" max="11263" width="16.07421875" style="579" customWidth="1"/>
    <col min="11264" max="11264" width="4.07421875" style="579" customWidth="1"/>
    <col min="11265" max="11265" width="11.84375" style="579" bestFit="1" customWidth="1"/>
    <col min="11266" max="11266" width="3.84375" style="579" customWidth="1"/>
    <col min="11267" max="11267" width="18.84375" style="579" customWidth="1"/>
    <col min="11268" max="11268" width="3.84375" style="579" customWidth="1"/>
    <col min="11269" max="11514" width="9.84375" style="579"/>
    <col min="11515" max="11515" width="4.84375" style="579" customWidth="1"/>
    <col min="11516" max="11516" width="1.84375" style="579" customWidth="1"/>
    <col min="11517" max="11517" width="29.4609375" style="579" customWidth="1"/>
    <col min="11518" max="11518" width="15.53515625" style="579" customWidth="1"/>
    <col min="11519" max="11519" width="16.07421875" style="579" customWidth="1"/>
    <col min="11520" max="11520" width="4.07421875" style="579" customWidth="1"/>
    <col min="11521" max="11521" width="11.84375" style="579" bestFit="1" customWidth="1"/>
    <col min="11522" max="11522" width="3.84375" style="579" customWidth="1"/>
    <col min="11523" max="11523" width="18.84375" style="579" customWidth="1"/>
    <col min="11524" max="11524" width="3.84375" style="579" customWidth="1"/>
    <col min="11525" max="11770" width="9.84375" style="579"/>
    <col min="11771" max="11771" width="4.84375" style="579" customWidth="1"/>
    <col min="11772" max="11772" width="1.84375" style="579" customWidth="1"/>
    <col min="11773" max="11773" width="29.4609375" style="579" customWidth="1"/>
    <col min="11774" max="11774" width="15.53515625" style="579" customWidth="1"/>
    <col min="11775" max="11775" width="16.07421875" style="579" customWidth="1"/>
    <col min="11776" max="11776" width="4.07421875" style="579" customWidth="1"/>
    <col min="11777" max="11777" width="11.84375" style="579" bestFit="1" customWidth="1"/>
    <col min="11778" max="11778" width="3.84375" style="579" customWidth="1"/>
    <col min="11779" max="11779" width="18.84375" style="579" customWidth="1"/>
    <col min="11780" max="11780" width="3.84375" style="579" customWidth="1"/>
    <col min="11781" max="12026" width="9.84375" style="579"/>
    <col min="12027" max="12027" width="4.84375" style="579" customWidth="1"/>
    <col min="12028" max="12028" width="1.84375" style="579" customWidth="1"/>
    <col min="12029" max="12029" width="29.4609375" style="579" customWidth="1"/>
    <col min="12030" max="12030" width="15.53515625" style="579" customWidth="1"/>
    <col min="12031" max="12031" width="16.07421875" style="579" customWidth="1"/>
    <col min="12032" max="12032" width="4.07421875" style="579" customWidth="1"/>
    <col min="12033" max="12033" width="11.84375" style="579" bestFit="1" customWidth="1"/>
    <col min="12034" max="12034" width="3.84375" style="579" customWidth="1"/>
    <col min="12035" max="12035" width="18.84375" style="579" customWidth="1"/>
    <col min="12036" max="12036" width="3.84375" style="579" customWidth="1"/>
    <col min="12037" max="12282" width="9.84375" style="579"/>
    <col min="12283" max="12283" width="4.84375" style="579" customWidth="1"/>
    <col min="12284" max="12284" width="1.84375" style="579" customWidth="1"/>
    <col min="12285" max="12285" width="29.4609375" style="579" customWidth="1"/>
    <col min="12286" max="12286" width="15.53515625" style="579" customWidth="1"/>
    <col min="12287" max="12287" width="16.07421875" style="579" customWidth="1"/>
    <col min="12288" max="12288" width="4.07421875" style="579" customWidth="1"/>
    <col min="12289" max="12289" width="11.84375" style="579" bestFit="1" customWidth="1"/>
    <col min="12290" max="12290" width="3.84375" style="579" customWidth="1"/>
    <col min="12291" max="12291" width="18.84375" style="579" customWidth="1"/>
    <col min="12292" max="12292" width="3.84375" style="579" customWidth="1"/>
    <col min="12293" max="12538" width="9.84375" style="579"/>
    <col min="12539" max="12539" width="4.84375" style="579" customWidth="1"/>
    <col min="12540" max="12540" width="1.84375" style="579" customWidth="1"/>
    <col min="12541" max="12541" width="29.4609375" style="579" customWidth="1"/>
    <col min="12542" max="12542" width="15.53515625" style="579" customWidth="1"/>
    <col min="12543" max="12543" width="16.07421875" style="579" customWidth="1"/>
    <col min="12544" max="12544" width="4.07421875" style="579" customWidth="1"/>
    <col min="12545" max="12545" width="11.84375" style="579" bestFit="1" customWidth="1"/>
    <col min="12546" max="12546" width="3.84375" style="579" customWidth="1"/>
    <col min="12547" max="12547" width="18.84375" style="579" customWidth="1"/>
    <col min="12548" max="12548" width="3.84375" style="579" customWidth="1"/>
    <col min="12549" max="12794" width="9.84375" style="579"/>
    <col min="12795" max="12795" width="4.84375" style="579" customWidth="1"/>
    <col min="12796" max="12796" width="1.84375" style="579" customWidth="1"/>
    <col min="12797" max="12797" width="29.4609375" style="579" customWidth="1"/>
    <col min="12798" max="12798" width="15.53515625" style="579" customWidth="1"/>
    <col min="12799" max="12799" width="16.07421875" style="579" customWidth="1"/>
    <col min="12800" max="12800" width="4.07421875" style="579" customWidth="1"/>
    <col min="12801" max="12801" width="11.84375" style="579" bestFit="1" customWidth="1"/>
    <col min="12802" max="12802" width="3.84375" style="579" customWidth="1"/>
    <col min="12803" max="12803" width="18.84375" style="579" customWidth="1"/>
    <col min="12804" max="12804" width="3.84375" style="579" customWidth="1"/>
    <col min="12805" max="13050" width="9.84375" style="579"/>
    <col min="13051" max="13051" width="4.84375" style="579" customWidth="1"/>
    <col min="13052" max="13052" width="1.84375" style="579" customWidth="1"/>
    <col min="13053" max="13053" width="29.4609375" style="579" customWidth="1"/>
    <col min="13054" max="13054" width="15.53515625" style="579" customWidth="1"/>
    <col min="13055" max="13055" width="16.07421875" style="579" customWidth="1"/>
    <col min="13056" max="13056" width="4.07421875" style="579" customWidth="1"/>
    <col min="13057" max="13057" width="11.84375" style="579" bestFit="1" customWidth="1"/>
    <col min="13058" max="13058" width="3.84375" style="579" customWidth="1"/>
    <col min="13059" max="13059" width="18.84375" style="579" customWidth="1"/>
    <col min="13060" max="13060" width="3.84375" style="579" customWidth="1"/>
    <col min="13061" max="13306" width="9.84375" style="579"/>
    <col min="13307" max="13307" width="4.84375" style="579" customWidth="1"/>
    <col min="13308" max="13308" width="1.84375" style="579" customWidth="1"/>
    <col min="13309" max="13309" width="29.4609375" style="579" customWidth="1"/>
    <col min="13310" max="13310" width="15.53515625" style="579" customWidth="1"/>
    <col min="13311" max="13311" width="16.07421875" style="579" customWidth="1"/>
    <col min="13312" max="13312" width="4.07421875" style="579" customWidth="1"/>
    <col min="13313" max="13313" width="11.84375" style="579" bestFit="1" customWidth="1"/>
    <col min="13314" max="13314" width="3.84375" style="579" customWidth="1"/>
    <col min="13315" max="13315" width="18.84375" style="579" customWidth="1"/>
    <col min="13316" max="13316" width="3.84375" style="579" customWidth="1"/>
    <col min="13317" max="13562" width="9.84375" style="579"/>
    <col min="13563" max="13563" width="4.84375" style="579" customWidth="1"/>
    <col min="13564" max="13564" width="1.84375" style="579" customWidth="1"/>
    <col min="13565" max="13565" width="29.4609375" style="579" customWidth="1"/>
    <col min="13566" max="13566" width="15.53515625" style="579" customWidth="1"/>
    <col min="13567" max="13567" width="16.07421875" style="579" customWidth="1"/>
    <col min="13568" max="13568" width="4.07421875" style="579" customWidth="1"/>
    <col min="13569" max="13569" width="11.84375" style="579" bestFit="1" customWidth="1"/>
    <col min="13570" max="13570" width="3.84375" style="579" customWidth="1"/>
    <col min="13571" max="13571" width="18.84375" style="579" customWidth="1"/>
    <col min="13572" max="13572" width="3.84375" style="579" customWidth="1"/>
    <col min="13573" max="13818" width="9.84375" style="579"/>
    <col min="13819" max="13819" width="4.84375" style="579" customWidth="1"/>
    <col min="13820" max="13820" width="1.84375" style="579" customWidth="1"/>
    <col min="13821" max="13821" width="29.4609375" style="579" customWidth="1"/>
    <col min="13822" max="13822" width="15.53515625" style="579" customWidth="1"/>
    <col min="13823" max="13823" width="16.07421875" style="579" customWidth="1"/>
    <col min="13824" max="13824" width="4.07421875" style="579" customWidth="1"/>
    <col min="13825" max="13825" width="11.84375" style="579" bestFit="1" customWidth="1"/>
    <col min="13826" max="13826" width="3.84375" style="579" customWidth="1"/>
    <col min="13827" max="13827" width="18.84375" style="579" customWidth="1"/>
    <col min="13828" max="13828" width="3.84375" style="579" customWidth="1"/>
    <col min="13829" max="14074" width="9.84375" style="579"/>
    <col min="14075" max="14075" width="4.84375" style="579" customWidth="1"/>
    <col min="14076" max="14076" width="1.84375" style="579" customWidth="1"/>
    <col min="14077" max="14077" width="29.4609375" style="579" customWidth="1"/>
    <col min="14078" max="14078" width="15.53515625" style="579" customWidth="1"/>
    <col min="14079" max="14079" width="16.07421875" style="579" customWidth="1"/>
    <col min="14080" max="14080" width="4.07421875" style="579" customWidth="1"/>
    <col min="14081" max="14081" width="11.84375" style="579" bestFit="1" customWidth="1"/>
    <col min="14082" max="14082" width="3.84375" style="579" customWidth="1"/>
    <col min="14083" max="14083" width="18.84375" style="579" customWidth="1"/>
    <col min="14084" max="14084" width="3.84375" style="579" customWidth="1"/>
    <col min="14085" max="14330" width="9.84375" style="579"/>
    <col min="14331" max="14331" width="4.84375" style="579" customWidth="1"/>
    <col min="14332" max="14332" width="1.84375" style="579" customWidth="1"/>
    <col min="14333" max="14333" width="29.4609375" style="579" customWidth="1"/>
    <col min="14334" max="14334" width="15.53515625" style="579" customWidth="1"/>
    <col min="14335" max="14335" width="16.07421875" style="579" customWidth="1"/>
    <col min="14336" max="14336" width="4.07421875" style="579" customWidth="1"/>
    <col min="14337" max="14337" width="11.84375" style="579" bestFit="1" customWidth="1"/>
    <col min="14338" max="14338" width="3.84375" style="579" customWidth="1"/>
    <col min="14339" max="14339" width="18.84375" style="579" customWidth="1"/>
    <col min="14340" max="14340" width="3.84375" style="579" customWidth="1"/>
    <col min="14341" max="14586" width="9.84375" style="579"/>
    <col min="14587" max="14587" width="4.84375" style="579" customWidth="1"/>
    <col min="14588" max="14588" width="1.84375" style="579" customWidth="1"/>
    <col min="14589" max="14589" width="29.4609375" style="579" customWidth="1"/>
    <col min="14590" max="14590" width="15.53515625" style="579" customWidth="1"/>
    <col min="14591" max="14591" width="16.07421875" style="579" customWidth="1"/>
    <col min="14592" max="14592" width="4.07421875" style="579" customWidth="1"/>
    <col min="14593" max="14593" width="11.84375" style="579" bestFit="1" customWidth="1"/>
    <col min="14594" max="14594" width="3.84375" style="579" customWidth="1"/>
    <col min="14595" max="14595" width="18.84375" style="579" customWidth="1"/>
    <col min="14596" max="14596" width="3.84375" style="579" customWidth="1"/>
    <col min="14597" max="14842" width="9.84375" style="579"/>
    <col min="14843" max="14843" width="4.84375" style="579" customWidth="1"/>
    <col min="14844" max="14844" width="1.84375" style="579" customWidth="1"/>
    <col min="14845" max="14845" width="29.4609375" style="579" customWidth="1"/>
    <col min="14846" max="14846" width="15.53515625" style="579" customWidth="1"/>
    <col min="14847" max="14847" width="16.07421875" style="579" customWidth="1"/>
    <col min="14848" max="14848" width="4.07421875" style="579" customWidth="1"/>
    <col min="14849" max="14849" width="11.84375" style="579" bestFit="1" customWidth="1"/>
    <col min="14850" max="14850" width="3.84375" style="579" customWidth="1"/>
    <col min="14851" max="14851" width="18.84375" style="579" customWidth="1"/>
    <col min="14852" max="14852" width="3.84375" style="579" customWidth="1"/>
    <col min="14853" max="15098" width="9.84375" style="579"/>
    <col min="15099" max="15099" width="4.84375" style="579" customWidth="1"/>
    <col min="15100" max="15100" width="1.84375" style="579" customWidth="1"/>
    <col min="15101" max="15101" width="29.4609375" style="579" customWidth="1"/>
    <col min="15102" max="15102" width="15.53515625" style="579" customWidth="1"/>
    <col min="15103" max="15103" width="16.07421875" style="579" customWidth="1"/>
    <col min="15104" max="15104" width="4.07421875" style="579" customWidth="1"/>
    <col min="15105" max="15105" width="11.84375" style="579" bestFit="1" customWidth="1"/>
    <col min="15106" max="15106" width="3.84375" style="579" customWidth="1"/>
    <col min="15107" max="15107" width="18.84375" style="579" customWidth="1"/>
    <col min="15108" max="15108" width="3.84375" style="579" customWidth="1"/>
    <col min="15109" max="15354" width="9.84375" style="579"/>
    <col min="15355" max="15355" width="4.84375" style="579" customWidth="1"/>
    <col min="15356" max="15356" width="1.84375" style="579" customWidth="1"/>
    <col min="15357" max="15357" width="29.4609375" style="579" customWidth="1"/>
    <col min="15358" max="15358" width="15.53515625" style="579" customWidth="1"/>
    <col min="15359" max="15359" width="16.07421875" style="579" customWidth="1"/>
    <col min="15360" max="15360" width="4.07421875" style="579" customWidth="1"/>
    <col min="15361" max="15361" width="11.84375" style="579" bestFit="1" customWidth="1"/>
    <col min="15362" max="15362" width="3.84375" style="579" customWidth="1"/>
    <col min="15363" max="15363" width="18.84375" style="579" customWidth="1"/>
    <col min="15364" max="15364" width="3.84375" style="579" customWidth="1"/>
    <col min="15365" max="15610" width="9.84375" style="579"/>
    <col min="15611" max="15611" width="4.84375" style="579" customWidth="1"/>
    <col min="15612" max="15612" width="1.84375" style="579" customWidth="1"/>
    <col min="15613" max="15613" width="29.4609375" style="579" customWidth="1"/>
    <col min="15614" max="15614" width="15.53515625" style="579" customWidth="1"/>
    <col min="15615" max="15615" width="16.07421875" style="579" customWidth="1"/>
    <col min="15616" max="15616" width="4.07421875" style="579" customWidth="1"/>
    <col min="15617" max="15617" width="11.84375" style="579" bestFit="1" customWidth="1"/>
    <col min="15618" max="15618" width="3.84375" style="579" customWidth="1"/>
    <col min="15619" max="15619" width="18.84375" style="579" customWidth="1"/>
    <col min="15620" max="15620" width="3.84375" style="579" customWidth="1"/>
    <col min="15621" max="15866" width="9.84375" style="579"/>
    <col min="15867" max="15867" width="4.84375" style="579" customWidth="1"/>
    <col min="15868" max="15868" width="1.84375" style="579" customWidth="1"/>
    <col min="15869" max="15869" width="29.4609375" style="579" customWidth="1"/>
    <col min="15870" max="15870" width="15.53515625" style="579" customWidth="1"/>
    <col min="15871" max="15871" width="16.07421875" style="579" customWidth="1"/>
    <col min="15872" max="15872" width="4.07421875" style="579" customWidth="1"/>
    <col min="15873" max="15873" width="11.84375" style="579" bestFit="1" customWidth="1"/>
    <col min="15874" max="15874" width="3.84375" style="579" customWidth="1"/>
    <col min="15875" max="15875" width="18.84375" style="579" customWidth="1"/>
    <col min="15876" max="15876" width="3.84375" style="579" customWidth="1"/>
    <col min="15877" max="16122" width="9.84375" style="579"/>
    <col min="16123" max="16123" width="4.84375" style="579" customWidth="1"/>
    <col min="16124" max="16124" width="1.84375" style="579" customWidth="1"/>
    <col min="16125" max="16125" width="29.4609375" style="579" customWidth="1"/>
    <col min="16126" max="16126" width="15.53515625" style="579" customWidth="1"/>
    <col min="16127" max="16127" width="16.07421875" style="579" customWidth="1"/>
    <col min="16128" max="16128" width="4.07421875" style="579" customWidth="1"/>
    <col min="16129" max="16129" width="11.84375" style="579" bestFit="1" customWidth="1"/>
    <col min="16130" max="16130" width="3.84375" style="579" customWidth="1"/>
    <col min="16131" max="16131" width="18.84375" style="579" customWidth="1"/>
    <col min="16132" max="16132" width="3.84375" style="579" customWidth="1"/>
    <col min="16133" max="16384" width="9.84375" style="579"/>
  </cols>
  <sheetData>
    <row r="1" spans="1:10" ht="17" customHeight="1" thickBot="1">
      <c r="A1" s="1797" t="str">
        <f>+CONAMEDATE4</f>
        <v>Annual Report of VERIZON NEW YORK INC.                                                                      For the period ending DECEMBER 31, 2021</v>
      </c>
      <c r="B1" s="1195"/>
      <c r="C1" s="1195"/>
      <c r="D1" s="1195"/>
      <c r="E1" s="1195"/>
      <c r="F1" s="1195"/>
      <c r="G1" s="1195"/>
      <c r="H1" s="1195"/>
      <c r="I1" s="1195"/>
      <c r="J1" s="1195"/>
    </row>
    <row r="2" spans="1:10" ht="17" customHeight="1">
      <c r="A2" s="716"/>
      <c r="B2" s="717"/>
      <c r="C2" s="717"/>
      <c r="D2" s="717"/>
      <c r="E2" s="717"/>
      <c r="F2" s="717"/>
      <c r="G2" s="717"/>
      <c r="H2" s="717"/>
      <c r="I2" s="717"/>
      <c r="J2" s="728"/>
    </row>
    <row r="3" spans="1:10" ht="17" customHeight="1">
      <c r="A3" s="1780" t="s">
        <v>612</v>
      </c>
      <c r="B3" s="720"/>
      <c r="C3" s="1415"/>
      <c r="D3" s="1415"/>
      <c r="E3" s="1415"/>
      <c r="F3" s="1415"/>
      <c r="G3" s="1415"/>
      <c r="H3" s="720"/>
      <c r="I3" s="720"/>
      <c r="J3" s="721"/>
    </row>
    <row r="4" spans="1:10" ht="17" customHeight="1">
      <c r="A4" s="723"/>
      <c r="B4" s="724"/>
      <c r="C4" s="724"/>
      <c r="D4" s="724"/>
      <c r="E4" s="724"/>
      <c r="F4" s="724"/>
      <c r="G4" s="724"/>
      <c r="H4" s="724"/>
      <c r="I4" s="724"/>
      <c r="J4" s="725"/>
    </row>
    <row r="5" spans="1:10" ht="17" customHeight="1">
      <c r="A5" s="1449"/>
      <c r="B5" s="566"/>
      <c r="C5" s="566"/>
      <c r="D5" s="566"/>
      <c r="E5" s="566"/>
      <c r="F5" s="566"/>
      <c r="G5" s="566"/>
      <c r="H5" s="770"/>
      <c r="I5" s="771" t="s">
        <v>46</v>
      </c>
      <c r="J5" s="567"/>
    </row>
    <row r="6" spans="1:10" ht="17" customHeight="1">
      <c r="A6" s="937" t="s">
        <v>35</v>
      </c>
      <c r="B6" s="770"/>
      <c r="C6" s="771" t="s">
        <v>549</v>
      </c>
      <c r="D6" s="771"/>
      <c r="E6" s="771"/>
      <c r="F6" s="771"/>
      <c r="G6" s="566"/>
      <c r="H6" s="770"/>
      <c r="I6" s="771" t="s">
        <v>613</v>
      </c>
      <c r="J6" s="567"/>
    </row>
    <row r="7" spans="1:10" ht="17" customHeight="1">
      <c r="A7" s="1787" t="s">
        <v>47</v>
      </c>
      <c r="B7" s="1191"/>
      <c r="C7" s="1192" t="s">
        <v>462</v>
      </c>
      <c r="D7" s="1192"/>
      <c r="E7" s="1192"/>
      <c r="F7" s="1192"/>
      <c r="G7" s="724"/>
      <c r="H7" s="1191"/>
      <c r="I7" s="1192" t="s">
        <v>463</v>
      </c>
      <c r="J7" s="725"/>
    </row>
    <row r="8" spans="1:10" ht="17" customHeight="1">
      <c r="A8" s="565"/>
      <c r="B8" s="770"/>
      <c r="C8" s="912" t="s">
        <v>3313</v>
      </c>
      <c r="D8" s="1798"/>
      <c r="E8" s="1798"/>
      <c r="F8" s="1798"/>
      <c r="G8" s="778"/>
      <c r="H8" s="770"/>
      <c r="I8" s="566"/>
      <c r="J8" s="567"/>
    </row>
    <row r="9" spans="1:10" ht="17" customHeight="1">
      <c r="A9" s="565"/>
      <c r="B9" s="770"/>
      <c r="C9" s="566" t="s">
        <v>614</v>
      </c>
      <c r="D9" s="566"/>
      <c r="E9" s="566"/>
      <c r="F9" s="566"/>
      <c r="G9" s="566"/>
      <c r="H9" s="770"/>
      <c r="I9" s="566"/>
      <c r="J9" s="567"/>
    </row>
    <row r="10" spans="1:10" ht="17" customHeight="1">
      <c r="A10" s="1218" t="s">
        <v>466</v>
      </c>
      <c r="B10" s="770"/>
      <c r="C10" s="566" t="s">
        <v>615</v>
      </c>
      <c r="D10" s="566"/>
      <c r="E10" s="566"/>
      <c r="F10" s="566"/>
      <c r="G10" s="566"/>
      <c r="H10" s="768" t="s">
        <v>1876</v>
      </c>
      <c r="I10" s="903">
        <v>6122199000</v>
      </c>
      <c r="J10" s="567"/>
    </row>
    <row r="11" spans="1:10" ht="17" customHeight="1">
      <c r="A11" s="1218" t="s">
        <v>955</v>
      </c>
      <c r="B11" s="770"/>
      <c r="C11" s="566" t="s">
        <v>616</v>
      </c>
      <c r="D11" s="566"/>
      <c r="E11" s="566"/>
      <c r="F11" s="566"/>
      <c r="G11" s="566"/>
      <c r="H11" s="768" t="s">
        <v>1876</v>
      </c>
      <c r="I11" s="903">
        <v>1140523000</v>
      </c>
      <c r="J11" s="567"/>
    </row>
    <row r="12" spans="1:10" ht="17" customHeight="1">
      <c r="A12" s="1218" t="s">
        <v>1195</v>
      </c>
      <c r="B12" s="770"/>
      <c r="C12" s="566" t="s">
        <v>617</v>
      </c>
      <c r="D12" s="566"/>
      <c r="E12" s="566"/>
      <c r="F12" s="566"/>
      <c r="G12" s="566"/>
      <c r="H12" s="768" t="s">
        <v>1876</v>
      </c>
      <c r="I12" s="903">
        <v>1533176000</v>
      </c>
      <c r="J12" s="567"/>
    </row>
    <row r="13" spans="1:10" ht="17" customHeight="1">
      <c r="A13" s="1218" t="s">
        <v>70</v>
      </c>
      <c r="B13" s="770"/>
      <c r="C13" s="566" t="s">
        <v>618</v>
      </c>
      <c r="D13" s="566"/>
      <c r="E13" s="566"/>
      <c r="F13" s="566"/>
      <c r="G13" s="566"/>
      <c r="H13" s="768" t="s">
        <v>1876</v>
      </c>
      <c r="I13" s="903">
        <v>0</v>
      </c>
      <c r="J13" s="567"/>
    </row>
    <row r="14" spans="1:10" ht="17" customHeight="1">
      <c r="A14" s="565"/>
      <c r="B14" s="770"/>
      <c r="C14" s="566" t="s">
        <v>619</v>
      </c>
      <c r="D14" s="566"/>
      <c r="E14" s="566"/>
      <c r="F14" s="566"/>
      <c r="G14" s="566"/>
      <c r="H14" s="770"/>
      <c r="I14" s="904"/>
      <c r="J14" s="567"/>
    </row>
    <row r="15" spans="1:10" ht="17" customHeight="1">
      <c r="A15" s="1218" t="s">
        <v>71</v>
      </c>
      <c r="B15" s="770"/>
      <c r="C15" s="566" t="s">
        <v>620</v>
      </c>
      <c r="D15" s="566"/>
      <c r="E15" s="566"/>
      <c r="F15" s="566"/>
      <c r="G15" s="566"/>
      <c r="H15" s="768" t="s">
        <v>1876</v>
      </c>
      <c r="I15" s="903"/>
      <c r="J15" s="567"/>
    </row>
    <row r="16" spans="1:10" ht="17" customHeight="1">
      <c r="A16" s="1218" t="s">
        <v>474</v>
      </c>
      <c r="B16" s="770"/>
      <c r="C16" s="566" t="s">
        <v>621</v>
      </c>
      <c r="D16" s="566"/>
      <c r="E16" s="566"/>
      <c r="F16" s="566"/>
      <c r="G16" s="566"/>
      <c r="H16" s="768" t="s">
        <v>1876</v>
      </c>
      <c r="I16" s="903"/>
      <c r="J16" s="567"/>
    </row>
    <row r="17" spans="1:10" ht="17" customHeight="1">
      <c r="A17" s="1218" t="s">
        <v>477</v>
      </c>
      <c r="B17" s="770"/>
      <c r="C17" s="566" t="s">
        <v>1019</v>
      </c>
      <c r="D17" s="566"/>
      <c r="E17" s="566"/>
      <c r="F17" s="566"/>
      <c r="G17" s="566"/>
      <c r="H17" s="768" t="s">
        <v>1876</v>
      </c>
      <c r="I17" s="903"/>
      <c r="J17" s="567"/>
    </row>
    <row r="18" spans="1:10" ht="17" customHeight="1">
      <c r="A18" s="1218" t="s">
        <v>2204</v>
      </c>
      <c r="B18" s="770"/>
      <c r="C18" s="566" t="s">
        <v>1020</v>
      </c>
      <c r="D18" s="566"/>
      <c r="E18" s="566"/>
      <c r="F18" s="566"/>
      <c r="G18" s="566"/>
      <c r="H18" s="768" t="s">
        <v>1876</v>
      </c>
      <c r="I18" s="903">
        <v>0</v>
      </c>
      <c r="J18" s="567"/>
    </row>
    <row r="19" spans="1:10" ht="17" customHeight="1">
      <c r="A19" s="1218" t="s">
        <v>335</v>
      </c>
      <c r="B19" s="770"/>
      <c r="C19" s="566" t="s">
        <v>9</v>
      </c>
      <c r="D19" s="566"/>
      <c r="E19" s="566"/>
      <c r="F19" s="566"/>
      <c r="G19" s="566"/>
      <c r="H19" s="768" t="s">
        <v>1876</v>
      </c>
      <c r="I19" s="903">
        <v>-1100265000</v>
      </c>
      <c r="J19" s="567"/>
    </row>
    <row r="20" spans="1:10" ht="17" customHeight="1">
      <c r="A20" s="1218" t="s">
        <v>72</v>
      </c>
      <c r="B20" s="770"/>
      <c r="C20" s="566" t="s">
        <v>11</v>
      </c>
      <c r="D20" s="566"/>
      <c r="E20" s="566"/>
      <c r="F20" s="566"/>
      <c r="G20" s="566"/>
      <c r="H20" s="768" t="s">
        <v>1876</v>
      </c>
      <c r="I20" s="903">
        <v>0</v>
      </c>
      <c r="J20" s="567"/>
    </row>
    <row r="21" spans="1:10" ht="17" customHeight="1">
      <c r="A21" s="1218" t="s">
        <v>73</v>
      </c>
      <c r="B21" s="770"/>
      <c r="C21" s="566" t="s">
        <v>1021</v>
      </c>
      <c r="D21" s="566"/>
      <c r="E21" s="566"/>
      <c r="F21" s="566"/>
      <c r="G21" s="566"/>
      <c r="H21" s="768" t="s">
        <v>1876</v>
      </c>
      <c r="I21" s="903">
        <v>0</v>
      </c>
      <c r="J21" s="567"/>
    </row>
    <row r="22" spans="1:10" ht="17" customHeight="1">
      <c r="A22" s="1218" t="s">
        <v>74</v>
      </c>
      <c r="B22" s="770"/>
      <c r="C22" s="566" t="s">
        <v>1022</v>
      </c>
      <c r="D22" s="566"/>
      <c r="E22" s="566"/>
      <c r="F22" s="566"/>
      <c r="G22" s="566"/>
      <c r="H22" s="768" t="s">
        <v>1876</v>
      </c>
      <c r="I22" s="903">
        <v>0</v>
      </c>
      <c r="J22" s="567"/>
    </row>
    <row r="23" spans="1:10" ht="17" customHeight="1">
      <c r="A23" s="1218" t="s">
        <v>75</v>
      </c>
      <c r="B23" s="770"/>
      <c r="C23" s="566" t="s">
        <v>1023</v>
      </c>
      <c r="D23" s="566"/>
      <c r="E23" s="566"/>
      <c r="F23" s="566"/>
      <c r="G23" s="566"/>
      <c r="H23" s="770"/>
      <c r="I23" s="905">
        <v>44197</v>
      </c>
      <c r="J23" s="567"/>
    </row>
    <row r="24" spans="1:10" ht="17" customHeight="1">
      <c r="A24" s="1218" t="s">
        <v>76</v>
      </c>
      <c r="B24" s="770"/>
      <c r="C24" s="911" t="s">
        <v>3312</v>
      </c>
      <c r="D24" s="566"/>
      <c r="E24" s="566"/>
      <c r="F24" s="566"/>
      <c r="G24" s="566"/>
      <c r="H24" s="770"/>
      <c r="I24" s="906">
        <v>2.5399999999999999E-2</v>
      </c>
      <c r="J24" s="567"/>
    </row>
    <row r="25" spans="1:10" ht="17" customHeight="1">
      <c r="A25" s="1218" t="s">
        <v>77</v>
      </c>
      <c r="B25" s="770"/>
      <c r="C25" s="566" t="s">
        <v>2680</v>
      </c>
      <c r="D25" s="566"/>
      <c r="E25" s="566"/>
      <c r="F25" s="566"/>
      <c r="G25" s="566"/>
      <c r="H25" s="770"/>
      <c r="I25" s="907" t="s">
        <v>3017</v>
      </c>
      <c r="J25" s="567"/>
    </row>
    <row r="26" spans="1:10" ht="17" customHeight="1">
      <c r="A26" s="1218" t="s">
        <v>78</v>
      </c>
      <c r="B26" s="770"/>
      <c r="C26" s="566" t="s">
        <v>2681</v>
      </c>
      <c r="D26" s="566"/>
      <c r="E26" s="566"/>
      <c r="F26" s="566"/>
      <c r="G26" s="566"/>
      <c r="H26" s="770"/>
      <c r="I26" s="908"/>
      <c r="J26" s="567"/>
    </row>
    <row r="27" spans="1:10" ht="17" customHeight="1">
      <c r="A27" s="1218" t="s">
        <v>79</v>
      </c>
      <c r="B27" s="770"/>
      <c r="C27" s="566" t="s">
        <v>18</v>
      </c>
      <c r="D27" s="566"/>
      <c r="E27" s="566"/>
      <c r="F27" s="566"/>
      <c r="G27" s="566"/>
      <c r="H27" s="770"/>
      <c r="I27" s="909"/>
      <c r="J27" s="567"/>
    </row>
    <row r="28" spans="1:10" ht="17" customHeight="1">
      <c r="A28" s="565"/>
      <c r="B28" s="770"/>
      <c r="C28" s="912" t="s">
        <v>3314</v>
      </c>
      <c r="D28" s="1798"/>
      <c r="E28" s="1798"/>
      <c r="F28" s="1798"/>
      <c r="G28" s="778"/>
      <c r="H28" s="770"/>
      <c r="I28" s="910"/>
      <c r="J28" s="567"/>
    </row>
    <row r="29" spans="1:10" ht="17" customHeight="1">
      <c r="A29" s="1218" t="s">
        <v>80</v>
      </c>
      <c r="B29" s="770"/>
      <c r="C29" s="566" t="s">
        <v>22</v>
      </c>
      <c r="D29" s="566"/>
      <c r="E29" s="566"/>
      <c r="F29" s="566"/>
      <c r="G29" s="566"/>
      <c r="H29" s="768" t="s">
        <v>1876</v>
      </c>
      <c r="I29" s="904">
        <v>61862000</v>
      </c>
      <c r="J29" s="567"/>
    </row>
    <row r="30" spans="1:10" ht="17" customHeight="1">
      <c r="A30" s="1218" t="s">
        <v>81</v>
      </c>
      <c r="B30" s="770"/>
      <c r="C30" s="566" t="s">
        <v>1618</v>
      </c>
      <c r="D30" s="566"/>
      <c r="E30" s="566"/>
      <c r="F30" s="566"/>
      <c r="G30" s="566"/>
      <c r="H30" s="770"/>
      <c r="I30" s="904">
        <v>156758000</v>
      </c>
      <c r="J30" s="567"/>
    </row>
    <row r="31" spans="1:10" ht="17" customHeight="1">
      <c r="A31" s="1218" t="s">
        <v>82</v>
      </c>
      <c r="B31" s="770"/>
      <c r="C31" s="566" t="s">
        <v>2682</v>
      </c>
      <c r="D31" s="566"/>
      <c r="E31" s="566"/>
      <c r="F31" s="566"/>
      <c r="G31" s="566"/>
      <c r="H31" s="770"/>
      <c r="I31" s="904">
        <v>0</v>
      </c>
      <c r="J31" s="567"/>
    </row>
    <row r="32" spans="1:10" ht="17" customHeight="1">
      <c r="A32" s="1218" t="s">
        <v>83</v>
      </c>
      <c r="B32" s="770"/>
      <c r="C32" s="566" t="s">
        <v>1622</v>
      </c>
      <c r="D32" s="566"/>
      <c r="E32" s="566"/>
      <c r="F32" s="566"/>
      <c r="G32" s="566"/>
      <c r="H32" s="770"/>
      <c r="I32" s="904">
        <v>0</v>
      </c>
      <c r="J32" s="567"/>
    </row>
    <row r="33" spans="1:10" ht="17" customHeight="1">
      <c r="A33" s="1218" t="s">
        <v>84</v>
      </c>
      <c r="B33" s="770"/>
      <c r="C33" s="566" t="s">
        <v>1624</v>
      </c>
      <c r="D33" s="566"/>
      <c r="E33" s="566"/>
      <c r="F33" s="566"/>
      <c r="G33" s="566"/>
      <c r="H33" s="770"/>
      <c r="I33" s="904">
        <v>0</v>
      </c>
      <c r="J33" s="567"/>
    </row>
    <row r="34" spans="1:10" ht="17" customHeight="1">
      <c r="A34" s="1218" t="s">
        <v>85</v>
      </c>
      <c r="B34" s="770"/>
      <c r="C34" s="911" t="s">
        <v>1626</v>
      </c>
      <c r="D34" s="566"/>
      <c r="E34" s="566"/>
      <c r="F34" s="566"/>
      <c r="G34" s="566"/>
      <c r="H34" s="770"/>
      <c r="I34" s="904">
        <v>-461951000</v>
      </c>
      <c r="J34" s="567"/>
    </row>
    <row r="35" spans="1:10" ht="17" customHeight="1">
      <c r="A35" s="1218" t="s">
        <v>86</v>
      </c>
      <c r="B35" s="770"/>
      <c r="C35" s="911" t="s">
        <v>3480</v>
      </c>
      <c r="D35" s="566"/>
      <c r="E35" s="566"/>
      <c r="F35" s="566"/>
      <c r="G35" s="566"/>
      <c r="H35" s="770"/>
      <c r="I35" s="904">
        <v>-427429000</v>
      </c>
      <c r="J35" s="567"/>
    </row>
    <row r="36" spans="1:10" ht="17" customHeight="1">
      <c r="A36" s="1218" t="s">
        <v>87</v>
      </c>
      <c r="B36" s="770"/>
      <c r="C36" s="566" t="s">
        <v>2683</v>
      </c>
      <c r="D36" s="566"/>
      <c r="E36" s="566"/>
      <c r="F36" s="566"/>
      <c r="G36" s="566"/>
      <c r="H36" s="770"/>
      <c r="I36" s="904">
        <v>0</v>
      </c>
      <c r="J36" s="567"/>
    </row>
    <row r="37" spans="1:10" ht="17" customHeight="1">
      <c r="A37" s="1787" t="s">
        <v>2216</v>
      </c>
      <c r="B37" s="1191"/>
      <c r="C37" s="1799" t="s">
        <v>2684</v>
      </c>
      <c r="D37" s="1799"/>
      <c r="E37" s="1799"/>
      <c r="F37" s="1799"/>
      <c r="G37" s="1799"/>
      <c r="H37" s="772" t="s">
        <v>1876</v>
      </c>
      <c r="I37" s="903">
        <f>SUM(I29:I36)</f>
        <v>-670760000</v>
      </c>
      <c r="J37" s="725"/>
    </row>
    <row r="38" spans="1:10" ht="17" customHeight="1">
      <c r="A38" s="565"/>
      <c r="B38" s="770"/>
      <c r="C38" s="778"/>
      <c r="D38" s="778"/>
      <c r="E38" s="778"/>
      <c r="F38" s="778"/>
      <c r="G38" s="778"/>
      <c r="H38" s="566"/>
      <c r="I38" s="566"/>
      <c r="J38" s="567"/>
    </row>
    <row r="39" spans="1:10" ht="17" customHeight="1">
      <c r="A39" s="565"/>
      <c r="B39" s="776">
        <v>1</v>
      </c>
      <c r="C39" s="1319" t="s">
        <v>3080</v>
      </c>
      <c r="D39" s="777"/>
      <c r="E39" s="777"/>
      <c r="F39" s="777"/>
      <c r="G39" s="778"/>
      <c r="H39" s="566"/>
      <c r="I39" s="566"/>
      <c r="J39" s="567"/>
    </row>
    <row r="40" spans="1:10" ht="17" customHeight="1">
      <c r="A40" s="565"/>
      <c r="B40" s="1800"/>
      <c r="C40" s="1319" t="s">
        <v>3239</v>
      </c>
      <c r="D40" s="778"/>
      <c r="E40" s="778"/>
      <c r="F40" s="778"/>
      <c r="G40" s="778"/>
      <c r="H40" s="566"/>
      <c r="I40" s="566"/>
      <c r="J40" s="567"/>
    </row>
    <row r="41" spans="1:10" ht="17" customHeight="1">
      <c r="A41" s="565"/>
      <c r="B41" s="1800"/>
      <c r="C41" s="1319" t="s">
        <v>3240</v>
      </c>
      <c r="D41" s="777"/>
      <c r="E41" s="777"/>
      <c r="F41" s="777"/>
      <c r="G41" s="778"/>
      <c r="H41" s="566"/>
      <c r="I41" s="566"/>
      <c r="J41" s="567"/>
    </row>
    <row r="42" spans="1:10" ht="17" customHeight="1">
      <c r="A42" s="565"/>
      <c r="B42" s="1800"/>
      <c r="C42" s="1319"/>
      <c r="D42" s="777"/>
      <c r="E42" s="777"/>
      <c r="F42" s="777"/>
      <c r="G42" s="778"/>
      <c r="H42" s="566"/>
      <c r="I42" s="566"/>
      <c r="J42" s="567"/>
    </row>
    <row r="43" spans="1:10" ht="17" customHeight="1">
      <c r="A43" s="565"/>
      <c r="B43" s="776">
        <v>2</v>
      </c>
      <c r="C43" s="1319" t="s">
        <v>3641</v>
      </c>
      <c r="D43" s="778"/>
      <c r="E43" s="778"/>
      <c r="F43" s="778"/>
      <c r="G43" s="778"/>
      <c r="H43" s="566"/>
      <c r="I43" s="566"/>
      <c r="J43" s="567"/>
    </row>
    <row r="44" spans="1:10" ht="17" customHeight="1">
      <c r="A44" s="565"/>
      <c r="B44" s="776"/>
      <c r="C44" s="1319" t="s">
        <v>3642</v>
      </c>
      <c r="H44" s="566"/>
      <c r="I44" s="566"/>
      <c r="J44" s="567"/>
    </row>
    <row r="45" spans="1:10" ht="17" customHeight="1">
      <c r="A45" s="565"/>
      <c r="B45" s="1800"/>
      <c r="C45" s="1801"/>
      <c r="D45" s="777"/>
      <c r="E45" s="777"/>
      <c r="F45" s="777"/>
      <c r="G45" s="778"/>
      <c r="H45" s="566"/>
      <c r="I45" s="566"/>
      <c r="J45" s="567"/>
    </row>
    <row r="46" spans="1:10" ht="17" customHeight="1">
      <c r="A46" s="1800"/>
      <c r="B46" s="776">
        <v>3</v>
      </c>
      <c r="C46" s="1319" t="s">
        <v>3643</v>
      </c>
      <c r="D46" s="778"/>
      <c r="E46" s="778"/>
      <c r="F46" s="778"/>
      <c r="G46" s="778"/>
      <c r="H46" s="566"/>
      <c r="I46" s="566"/>
      <c r="J46" s="567"/>
    </row>
    <row r="47" spans="1:10" ht="17" customHeight="1">
      <c r="A47" s="565"/>
      <c r="B47" s="1800"/>
      <c r="C47" s="1319" t="s">
        <v>3311</v>
      </c>
      <c r="D47" s="778"/>
      <c r="E47" s="778"/>
      <c r="F47" s="778"/>
      <c r="G47" s="778"/>
      <c r="H47" s="566"/>
      <c r="I47" s="566"/>
      <c r="J47" s="567"/>
    </row>
    <row r="48" spans="1:10" ht="17" customHeight="1">
      <c r="A48" s="565"/>
      <c r="B48" s="1800"/>
      <c r="C48" s="1801"/>
      <c r="J48" s="567"/>
    </row>
    <row r="49" spans="1:10" ht="17" customHeight="1">
      <c r="A49" s="565"/>
      <c r="B49" s="776"/>
      <c r="C49" s="1319"/>
      <c r="J49" s="567"/>
    </row>
    <row r="50" spans="1:10" ht="17" customHeight="1">
      <c r="A50" s="565"/>
      <c r="B50" s="1800"/>
      <c r="C50" s="1319"/>
      <c r="J50" s="567"/>
    </row>
    <row r="51" spans="1:10" ht="17" customHeight="1">
      <c r="A51" s="565"/>
      <c r="B51" s="770"/>
      <c r="C51" s="777" t="s">
        <v>3081</v>
      </c>
      <c r="D51" s="1795"/>
      <c r="E51" s="1795"/>
      <c r="F51" s="1795"/>
      <c r="G51" s="771"/>
      <c r="H51" s="566"/>
      <c r="I51" s="566"/>
      <c r="J51" s="567"/>
    </row>
    <row r="52" spans="1:10" ht="17" customHeight="1">
      <c r="A52" s="565"/>
      <c r="B52" s="770"/>
      <c r="C52" s="777"/>
      <c r="D52" s="1802" t="s">
        <v>1871</v>
      </c>
      <c r="E52" s="1802" t="s">
        <v>730</v>
      </c>
      <c r="F52" s="1802"/>
      <c r="G52" s="1781" t="s">
        <v>45</v>
      </c>
      <c r="H52" s="566"/>
      <c r="I52" s="566"/>
      <c r="J52" s="567"/>
    </row>
    <row r="53" spans="1:10" ht="17" customHeight="1">
      <c r="A53" s="565"/>
      <c r="B53" s="770"/>
      <c r="C53" s="1803" t="s">
        <v>22</v>
      </c>
      <c r="D53" s="1320">
        <v>21788960.479549713</v>
      </c>
      <c r="E53" s="1320">
        <v>11035163.68726298</v>
      </c>
      <c r="G53" s="1320">
        <v>9628261.3472696785</v>
      </c>
      <c r="I53" s="566"/>
      <c r="J53" s="567"/>
    </row>
    <row r="54" spans="1:10" ht="17" customHeight="1">
      <c r="A54" s="565"/>
      <c r="B54" s="770"/>
      <c r="C54" s="1803" t="s">
        <v>1618</v>
      </c>
      <c r="D54" s="1320">
        <v>49447996.943516418</v>
      </c>
      <c r="E54" s="1320">
        <v>25043266.327052414</v>
      </c>
      <c r="G54" s="1320">
        <v>21850433.760620017</v>
      </c>
      <c r="I54" s="566"/>
      <c r="J54" s="567"/>
    </row>
    <row r="55" spans="1:10" ht="17" customHeight="1">
      <c r="A55" s="565"/>
      <c r="B55" s="770"/>
      <c r="C55" s="1803" t="s">
        <v>3082</v>
      </c>
      <c r="D55" s="1320">
        <v>0</v>
      </c>
      <c r="E55" s="1320">
        <v>0</v>
      </c>
      <c r="G55" s="1320">
        <v>0</v>
      </c>
      <c r="I55" s="566"/>
      <c r="J55" s="567"/>
    </row>
    <row r="56" spans="1:10" ht="17" customHeight="1">
      <c r="A56" s="565"/>
      <c r="B56" s="770"/>
      <c r="C56" s="1803" t="s">
        <v>3083</v>
      </c>
      <c r="D56" s="1320">
        <v>-148118339.06206378</v>
      </c>
      <c r="E56" s="1320">
        <v>-75015516.144952431</v>
      </c>
      <c r="G56" s="1320">
        <v>-65451588.668103606</v>
      </c>
      <c r="I56" s="566"/>
      <c r="J56" s="567"/>
    </row>
    <row r="57" spans="1:10" ht="17" customHeight="1">
      <c r="A57" s="565"/>
      <c r="B57" s="770"/>
      <c r="C57" s="1803" t="s">
        <v>3084</v>
      </c>
      <c r="D57" s="1320">
        <v>-133397322.22049144</v>
      </c>
      <c r="E57" s="1320">
        <v>-67559959.435756773</v>
      </c>
      <c r="G57" s="1320">
        <v>-58946560.693903245</v>
      </c>
      <c r="I57" s="566"/>
      <c r="J57" s="567"/>
    </row>
    <row r="58" spans="1:10" ht="17" customHeight="1" thickBot="1">
      <c r="A58" s="565"/>
      <c r="B58" s="770"/>
      <c r="C58" s="1804" t="s">
        <v>46</v>
      </c>
      <c r="D58" s="849">
        <v>-210278703.85948908</v>
      </c>
      <c r="E58" s="849">
        <v>-106497045.56639381</v>
      </c>
      <c r="F58" s="849"/>
      <c r="G58" s="849">
        <v>-92919454.254117161</v>
      </c>
      <c r="H58" s="566"/>
      <c r="I58" s="566"/>
      <c r="J58" s="567"/>
    </row>
    <row r="59" spans="1:10" ht="17" customHeight="1" thickTop="1">
      <c r="A59" s="565"/>
      <c r="B59" s="770"/>
      <c r="C59" s="1795"/>
      <c r="D59" s="1795"/>
      <c r="E59" s="1795"/>
      <c r="F59" s="1795"/>
      <c r="G59" s="771"/>
      <c r="H59" s="566"/>
      <c r="I59" s="566"/>
      <c r="J59" s="567"/>
    </row>
    <row r="60" spans="1:10" ht="17" customHeight="1">
      <c r="A60" s="565"/>
      <c r="B60" s="770"/>
      <c r="C60" s="778"/>
      <c r="D60" s="778"/>
      <c r="E60" s="778"/>
      <c r="F60" s="778"/>
      <c r="G60" s="778"/>
      <c r="H60" s="566"/>
      <c r="I60" s="566"/>
      <c r="J60" s="567"/>
    </row>
    <row r="61" spans="1:10" ht="17" customHeight="1">
      <c r="A61" s="565"/>
      <c r="B61" s="770"/>
      <c r="C61" s="778"/>
      <c r="D61" s="778"/>
      <c r="E61" s="778"/>
      <c r="F61" s="778"/>
      <c r="G61" s="778"/>
      <c r="H61" s="566"/>
      <c r="I61" s="566"/>
      <c r="J61" s="567"/>
    </row>
    <row r="62" spans="1:10" ht="17" customHeight="1">
      <c r="A62" s="565"/>
      <c r="B62" s="770"/>
      <c r="C62" s="778"/>
      <c r="D62" s="778"/>
      <c r="E62" s="778"/>
      <c r="F62" s="778"/>
      <c r="G62" s="778"/>
      <c r="H62" s="566"/>
      <c r="I62" s="566"/>
      <c r="J62" s="567"/>
    </row>
    <row r="63" spans="1:10" ht="17" customHeight="1">
      <c r="A63" s="565"/>
      <c r="B63" s="770"/>
      <c r="C63" s="778"/>
      <c r="D63" s="778"/>
      <c r="E63" s="778"/>
      <c r="F63" s="778"/>
      <c r="G63" s="778"/>
      <c r="H63" s="566"/>
      <c r="I63" s="566"/>
      <c r="J63" s="567"/>
    </row>
    <row r="64" spans="1:10" ht="17" customHeight="1">
      <c r="A64" s="565"/>
      <c r="B64" s="770"/>
      <c r="C64" s="778"/>
      <c r="D64" s="778"/>
      <c r="E64" s="778"/>
      <c r="F64" s="778"/>
      <c r="G64" s="778"/>
      <c r="H64" s="566"/>
      <c r="I64" s="566"/>
      <c r="J64" s="567"/>
    </row>
    <row r="65" spans="1:10" ht="17" customHeight="1" thickBot="1">
      <c r="A65" s="1485"/>
      <c r="B65" s="1644"/>
      <c r="C65" s="1805"/>
      <c r="D65" s="1805"/>
      <c r="E65" s="1805"/>
      <c r="F65" s="1805"/>
      <c r="G65" s="1805"/>
      <c r="H65" s="1195"/>
      <c r="I65" s="1195"/>
      <c r="J65" s="1486"/>
    </row>
    <row r="66" spans="1:10" ht="17" customHeight="1">
      <c r="A66" s="566" t="s">
        <v>1412</v>
      </c>
      <c r="B66" s="566"/>
      <c r="C66" s="566"/>
      <c r="D66" s="566"/>
      <c r="E66" s="566"/>
      <c r="F66" s="566"/>
      <c r="G66" s="566"/>
      <c r="H66" s="566"/>
      <c r="I66" s="566"/>
      <c r="J66" s="566"/>
    </row>
    <row r="67" spans="1:10" ht="17" customHeight="1">
      <c r="A67" s="1197">
        <v>86</v>
      </c>
      <c r="B67" s="720"/>
      <c r="C67" s="720"/>
      <c r="D67" s="720"/>
      <c r="E67" s="720"/>
      <c r="F67" s="720"/>
      <c r="G67" s="720"/>
      <c r="H67" s="720"/>
      <c r="I67" s="720"/>
      <c r="J67" s="720"/>
    </row>
    <row r="68" spans="1:10">
      <c r="A68" s="566"/>
    </row>
    <row r="69" spans="1:10">
      <c r="A69" s="566"/>
    </row>
    <row r="70" spans="1:10">
      <c r="A70" s="566"/>
    </row>
    <row r="71" spans="1:10">
      <c r="A71" s="566"/>
    </row>
    <row r="72" spans="1:10">
      <c r="A72" s="566"/>
    </row>
    <row r="73" spans="1:10">
      <c r="A73" s="566"/>
    </row>
    <row r="74" spans="1:10">
      <c r="A74" s="566"/>
    </row>
    <row r="75" spans="1:10">
      <c r="A75" s="566"/>
    </row>
    <row r="76" spans="1:10">
      <c r="A76" s="566"/>
    </row>
    <row r="77" spans="1:10">
      <c r="A77" s="566"/>
    </row>
    <row r="78" spans="1:10">
      <c r="A78" s="566"/>
    </row>
    <row r="79" spans="1:10">
      <c r="A79" s="566"/>
    </row>
    <row r="80" spans="1:10">
      <c r="A80" s="566"/>
    </row>
    <row r="81" spans="1:1">
      <c r="A81" s="566"/>
    </row>
    <row r="82" spans="1:1">
      <c r="A82" s="566"/>
    </row>
    <row r="83" spans="1:1">
      <c r="A83" s="566"/>
    </row>
    <row r="84" spans="1:1">
      <c r="A84" s="566"/>
    </row>
    <row r="85" spans="1:1">
      <c r="A85" s="566"/>
    </row>
    <row r="86" spans="1:1">
      <c r="A86" s="566"/>
    </row>
    <row r="87" spans="1:1">
      <c r="A87" s="566"/>
    </row>
    <row r="88" spans="1:1">
      <c r="A88" s="566"/>
    </row>
    <row r="89" spans="1:1">
      <c r="A89" s="566"/>
    </row>
    <row r="90" spans="1:1">
      <c r="A90" s="566"/>
    </row>
  </sheetData>
  <printOptions horizontalCentered="1"/>
  <pageMargins left="0.5" right="0.5" top="0.5" bottom="0.5" header="0.5" footer="0.5"/>
  <pageSetup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3551" r:id="rId4" name="Button 63">
              <controlPr locked="0" defaultSize="0" autoFill="0" autoLine="0" autoPict="0">
                <anchor moveWithCells="1" sizeWithCells="1">
                  <from>
                    <xdr:col>0</xdr:col>
                    <xdr:colOff>0</xdr:colOff>
                    <xdr:row>68</xdr:row>
                    <xdr:rowOff>0</xdr:rowOff>
                  </from>
                  <to>
                    <xdr:col>0</xdr:col>
                    <xdr:colOff>0</xdr:colOff>
                    <xdr:row>70</xdr:row>
                    <xdr:rowOff>152400</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E83"/>
  <sheetViews>
    <sheetView defaultGridColor="0" colorId="22" zoomScale="75" zoomScaleNormal="75" workbookViewId="0">
      <selection activeCell="E43" sqref="E43"/>
    </sheetView>
  </sheetViews>
  <sheetFormatPr defaultColWidth="9.84375" defaultRowHeight="15.5"/>
  <cols>
    <col min="1" max="1" width="6.84375" customWidth="1"/>
    <col min="2" max="2" width="4.84375" customWidth="1"/>
    <col min="3" max="3" width="71.84375" customWidth="1"/>
    <col min="5" max="5" width="16.84375" customWidth="1"/>
    <col min="6" max="6" width="11.84375" bestFit="1" customWidth="1"/>
    <col min="249" max="249" width="6.84375" customWidth="1"/>
    <col min="250" max="250" width="4.84375" customWidth="1"/>
    <col min="251" max="251" width="71.84375" customWidth="1"/>
    <col min="253" max="253" width="16.84375" customWidth="1"/>
    <col min="505" max="505" width="6.84375" customWidth="1"/>
    <col min="506" max="506" width="4.84375" customWidth="1"/>
    <col min="507" max="507" width="71.84375" customWidth="1"/>
    <col min="509" max="509" width="16.84375" customWidth="1"/>
    <col min="761" max="761" width="6.84375" customWidth="1"/>
    <col min="762" max="762" width="4.84375" customWidth="1"/>
    <col min="763" max="763" width="71.84375" customWidth="1"/>
    <col min="765" max="765" width="16.84375" customWidth="1"/>
    <col min="1017" max="1017" width="6.84375" customWidth="1"/>
    <col min="1018" max="1018" width="4.84375" customWidth="1"/>
    <col min="1019" max="1019" width="71.84375" customWidth="1"/>
    <col min="1021" max="1021" width="16.84375" customWidth="1"/>
    <col min="1273" max="1273" width="6.84375" customWidth="1"/>
    <col min="1274" max="1274" width="4.84375" customWidth="1"/>
    <col min="1275" max="1275" width="71.84375" customWidth="1"/>
    <col min="1277" max="1277" width="16.84375" customWidth="1"/>
    <col min="1529" max="1529" width="6.84375" customWidth="1"/>
    <col min="1530" max="1530" width="4.84375" customWidth="1"/>
    <col min="1531" max="1531" width="71.84375" customWidth="1"/>
    <col min="1533" max="1533" width="16.84375" customWidth="1"/>
    <col min="1785" max="1785" width="6.84375" customWidth="1"/>
    <col min="1786" max="1786" width="4.84375" customWidth="1"/>
    <col min="1787" max="1787" width="71.84375" customWidth="1"/>
    <col min="1789" max="1789" width="16.84375" customWidth="1"/>
    <col min="2041" max="2041" width="6.84375" customWidth="1"/>
    <col min="2042" max="2042" width="4.84375" customWidth="1"/>
    <col min="2043" max="2043" width="71.84375" customWidth="1"/>
    <col min="2045" max="2045" width="16.84375" customWidth="1"/>
    <col min="2297" max="2297" width="6.84375" customWidth="1"/>
    <col min="2298" max="2298" width="4.84375" customWidth="1"/>
    <col min="2299" max="2299" width="71.84375" customWidth="1"/>
    <col min="2301" max="2301" width="16.84375" customWidth="1"/>
    <col min="2553" max="2553" width="6.84375" customWidth="1"/>
    <col min="2554" max="2554" width="4.84375" customWidth="1"/>
    <col min="2555" max="2555" width="71.84375" customWidth="1"/>
    <col min="2557" max="2557" width="16.84375" customWidth="1"/>
    <col min="2809" max="2809" width="6.84375" customWidth="1"/>
    <col min="2810" max="2810" width="4.84375" customWidth="1"/>
    <col min="2811" max="2811" width="71.84375" customWidth="1"/>
    <col min="2813" max="2813" width="16.84375" customWidth="1"/>
    <col min="3065" max="3065" width="6.84375" customWidth="1"/>
    <col min="3066" max="3066" width="4.84375" customWidth="1"/>
    <col min="3067" max="3067" width="71.84375" customWidth="1"/>
    <col min="3069" max="3069" width="16.84375" customWidth="1"/>
    <col min="3321" max="3321" width="6.84375" customWidth="1"/>
    <col min="3322" max="3322" width="4.84375" customWidth="1"/>
    <col min="3323" max="3323" width="71.84375" customWidth="1"/>
    <col min="3325" max="3325" width="16.84375" customWidth="1"/>
    <col min="3577" max="3577" width="6.84375" customWidth="1"/>
    <col min="3578" max="3578" width="4.84375" customWidth="1"/>
    <col min="3579" max="3579" width="71.84375" customWidth="1"/>
    <col min="3581" max="3581" width="16.84375" customWidth="1"/>
    <col min="3833" max="3833" width="6.84375" customWidth="1"/>
    <col min="3834" max="3834" width="4.84375" customWidth="1"/>
    <col min="3835" max="3835" width="71.84375" customWidth="1"/>
    <col min="3837" max="3837" width="16.84375" customWidth="1"/>
    <col min="4089" max="4089" width="6.84375" customWidth="1"/>
    <col min="4090" max="4090" width="4.84375" customWidth="1"/>
    <col min="4091" max="4091" width="71.84375" customWidth="1"/>
    <col min="4093" max="4093" width="16.84375" customWidth="1"/>
    <col min="4345" max="4345" width="6.84375" customWidth="1"/>
    <col min="4346" max="4346" width="4.84375" customWidth="1"/>
    <col min="4347" max="4347" width="71.84375" customWidth="1"/>
    <col min="4349" max="4349" width="16.84375" customWidth="1"/>
    <col min="4601" max="4601" width="6.84375" customWidth="1"/>
    <col min="4602" max="4602" width="4.84375" customWidth="1"/>
    <col min="4603" max="4603" width="71.84375" customWidth="1"/>
    <col min="4605" max="4605" width="16.84375" customWidth="1"/>
    <col min="4857" max="4857" width="6.84375" customWidth="1"/>
    <col min="4858" max="4858" width="4.84375" customWidth="1"/>
    <col min="4859" max="4859" width="71.84375" customWidth="1"/>
    <col min="4861" max="4861" width="16.84375" customWidth="1"/>
    <col min="5113" max="5113" width="6.84375" customWidth="1"/>
    <col min="5114" max="5114" width="4.84375" customWidth="1"/>
    <col min="5115" max="5115" width="71.84375" customWidth="1"/>
    <col min="5117" max="5117" width="16.84375" customWidth="1"/>
    <col min="5369" max="5369" width="6.84375" customWidth="1"/>
    <col min="5370" max="5370" width="4.84375" customWidth="1"/>
    <col min="5371" max="5371" width="71.84375" customWidth="1"/>
    <col min="5373" max="5373" width="16.84375" customWidth="1"/>
    <col min="5625" max="5625" width="6.84375" customWidth="1"/>
    <col min="5626" max="5626" width="4.84375" customWidth="1"/>
    <col min="5627" max="5627" width="71.84375" customWidth="1"/>
    <col min="5629" max="5629" width="16.84375" customWidth="1"/>
    <col min="5881" max="5881" width="6.84375" customWidth="1"/>
    <col min="5882" max="5882" width="4.84375" customWidth="1"/>
    <col min="5883" max="5883" width="71.84375" customWidth="1"/>
    <col min="5885" max="5885" width="16.84375" customWidth="1"/>
    <col min="6137" max="6137" width="6.84375" customWidth="1"/>
    <col min="6138" max="6138" width="4.84375" customWidth="1"/>
    <col min="6139" max="6139" width="71.84375" customWidth="1"/>
    <col min="6141" max="6141" width="16.84375" customWidth="1"/>
    <col min="6393" max="6393" width="6.84375" customWidth="1"/>
    <col min="6394" max="6394" width="4.84375" customWidth="1"/>
    <col min="6395" max="6395" width="71.84375" customWidth="1"/>
    <col min="6397" max="6397" width="16.84375" customWidth="1"/>
    <col min="6649" max="6649" width="6.84375" customWidth="1"/>
    <col min="6650" max="6650" width="4.84375" customWidth="1"/>
    <col min="6651" max="6651" width="71.84375" customWidth="1"/>
    <col min="6653" max="6653" width="16.84375" customWidth="1"/>
    <col min="6905" max="6905" width="6.84375" customWidth="1"/>
    <col min="6906" max="6906" width="4.84375" customWidth="1"/>
    <col min="6907" max="6907" width="71.84375" customWidth="1"/>
    <col min="6909" max="6909" width="16.84375" customWidth="1"/>
    <col min="7161" max="7161" width="6.84375" customWidth="1"/>
    <col min="7162" max="7162" width="4.84375" customWidth="1"/>
    <col min="7163" max="7163" width="71.84375" customWidth="1"/>
    <col min="7165" max="7165" width="16.84375" customWidth="1"/>
    <col min="7417" max="7417" width="6.84375" customWidth="1"/>
    <col min="7418" max="7418" width="4.84375" customWidth="1"/>
    <col min="7419" max="7419" width="71.84375" customWidth="1"/>
    <col min="7421" max="7421" width="16.84375" customWidth="1"/>
    <col min="7673" max="7673" width="6.84375" customWidth="1"/>
    <col min="7674" max="7674" width="4.84375" customWidth="1"/>
    <col min="7675" max="7675" width="71.84375" customWidth="1"/>
    <col min="7677" max="7677" width="16.84375" customWidth="1"/>
    <col min="7929" max="7929" width="6.84375" customWidth="1"/>
    <col min="7930" max="7930" width="4.84375" customWidth="1"/>
    <col min="7931" max="7931" width="71.84375" customWidth="1"/>
    <col min="7933" max="7933" width="16.84375" customWidth="1"/>
    <col min="8185" max="8185" width="6.84375" customWidth="1"/>
    <col min="8186" max="8186" width="4.84375" customWidth="1"/>
    <col min="8187" max="8187" width="71.84375" customWidth="1"/>
    <col min="8189" max="8189" width="16.84375" customWidth="1"/>
    <col min="8441" max="8441" width="6.84375" customWidth="1"/>
    <col min="8442" max="8442" width="4.84375" customWidth="1"/>
    <col min="8443" max="8443" width="71.84375" customWidth="1"/>
    <col min="8445" max="8445" width="16.84375" customWidth="1"/>
    <col min="8697" max="8697" width="6.84375" customWidth="1"/>
    <col min="8698" max="8698" width="4.84375" customWidth="1"/>
    <col min="8699" max="8699" width="71.84375" customWidth="1"/>
    <col min="8701" max="8701" width="16.84375" customWidth="1"/>
    <col min="8953" max="8953" width="6.84375" customWidth="1"/>
    <col min="8954" max="8954" width="4.84375" customWidth="1"/>
    <col min="8955" max="8955" width="71.84375" customWidth="1"/>
    <col min="8957" max="8957" width="16.84375" customWidth="1"/>
    <col min="9209" max="9209" width="6.84375" customWidth="1"/>
    <col min="9210" max="9210" width="4.84375" customWidth="1"/>
    <col min="9211" max="9211" width="71.84375" customWidth="1"/>
    <col min="9213" max="9213" width="16.84375" customWidth="1"/>
    <col min="9465" max="9465" width="6.84375" customWidth="1"/>
    <col min="9466" max="9466" width="4.84375" customWidth="1"/>
    <col min="9467" max="9467" width="71.84375" customWidth="1"/>
    <col min="9469" max="9469" width="16.84375" customWidth="1"/>
    <col min="9721" max="9721" width="6.84375" customWidth="1"/>
    <col min="9722" max="9722" width="4.84375" customWidth="1"/>
    <col min="9723" max="9723" width="71.84375" customWidth="1"/>
    <col min="9725" max="9725" width="16.84375" customWidth="1"/>
    <col min="9977" max="9977" width="6.84375" customWidth="1"/>
    <col min="9978" max="9978" width="4.84375" customWidth="1"/>
    <col min="9979" max="9979" width="71.84375" customWidth="1"/>
    <col min="9981" max="9981" width="16.84375" customWidth="1"/>
    <col min="10233" max="10233" width="6.84375" customWidth="1"/>
    <col min="10234" max="10234" width="4.84375" customWidth="1"/>
    <col min="10235" max="10235" width="71.84375" customWidth="1"/>
    <col min="10237" max="10237" width="16.84375" customWidth="1"/>
    <col min="10489" max="10489" width="6.84375" customWidth="1"/>
    <col min="10490" max="10490" width="4.84375" customWidth="1"/>
    <col min="10491" max="10491" width="71.84375" customWidth="1"/>
    <col min="10493" max="10493" width="16.84375" customWidth="1"/>
    <col min="10745" max="10745" width="6.84375" customWidth="1"/>
    <col min="10746" max="10746" width="4.84375" customWidth="1"/>
    <col min="10747" max="10747" width="71.84375" customWidth="1"/>
    <col min="10749" max="10749" width="16.84375" customWidth="1"/>
    <col min="11001" max="11001" width="6.84375" customWidth="1"/>
    <col min="11002" max="11002" width="4.84375" customWidth="1"/>
    <col min="11003" max="11003" width="71.84375" customWidth="1"/>
    <col min="11005" max="11005" width="16.84375" customWidth="1"/>
    <col min="11257" max="11257" width="6.84375" customWidth="1"/>
    <col min="11258" max="11258" width="4.84375" customWidth="1"/>
    <col min="11259" max="11259" width="71.84375" customWidth="1"/>
    <col min="11261" max="11261" width="16.84375" customWidth="1"/>
    <col min="11513" max="11513" width="6.84375" customWidth="1"/>
    <col min="11514" max="11514" width="4.84375" customWidth="1"/>
    <col min="11515" max="11515" width="71.84375" customWidth="1"/>
    <col min="11517" max="11517" width="16.84375" customWidth="1"/>
    <col min="11769" max="11769" width="6.84375" customWidth="1"/>
    <col min="11770" max="11770" width="4.84375" customWidth="1"/>
    <col min="11771" max="11771" width="71.84375" customWidth="1"/>
    <col min="11773" max="11773" width="16.84375" customWidth="1"/>
    <col min="12025" max="12025" width="6.84375" customWidth="1"/>
    <col min="12026" max="12026" width="4.84375" customWidth="1"/>
    <col min="12027" max="12027" width="71.84375" customWidth="1"/>
    <col min="12029" max="12029" width="16.84375" customWidth="1"/>
    <col min="12281" max="12281" width="6.84375" customWidth="1"/>
    <col min="12282" max="12282" width="4.84375" customWidth="1"/>
    <col min="12283" max="12283" width="71.84375" customWidth="1"/>
    <col min="12285" max="12285" width="16.84375" customWidth="1"/>
    <col min="12537" max="12537" width="6.84375" customWidth="1"/>
    <col min="12538" max="12538" width="4.84375" customWidth="1"/>
    <col min="12539" max="12539" width="71.84375" customWidth="1"/>
    <col min="12541" max="12541" width="16.84375" customWidth="1"/>
    <col min="12793" max="12793" width="6.84375" customWidth="1"/>
    <col min="12794" max="12794" width="4.84375" customWidth="1"/>
    <col min="12795" max="12795" width="71.84375" customWidth="1"/>
    <col min="12797" max="12797" width="16.84375" customWidth="1"/>
    <col min="13049" max="13049" width="6.84375" customWidth="1"/>
    <col min="13050" max="13050" width="4.84375" customWidth="1"/>
    <col min="13051" max="13051" width="71.84375" customWidth="1"/>
    <col min="13053" max="13053" width="16.84375" customWidth="1"/>
    <col min="13305" max="13305" width="6.84375" customWidth="1"/>
    <col min="13306" max="13306" width="4.84375" customWidth="1"/>
    <col min="13307" max="13307" width="71.84375" customWidth="1"/>
    <col min="13309" max="13309" width="16.84375" customWidth="1"/>
    <col min="13561" max="13561" width="6.84375" customWidth="1"/>
    <col min="13562" max="13562" width="4.84375" customWidth="1"/>
    <col min="13563" max="13563" width="71.84375" customWidth="1"/>
    <col min="13565" max="13565" width="16.84375" customWidth="1"/>
    <col min="13817" max="13817" width="6.84375" customWidth="1"/>
    <col min="13818" max="13818" width="4.84375" customWidth="1"/>
    <col min="13819" max="13819" width="71.84375" customWidth="1"/>
    <col min="13821" max="13821" width="16.84375" customWidth="1"/>
    <col min="14073" max="14073" width="6.84375" customWidth="1"/>
    <col min="14074" max="14074" width="4.84375" customWidth="1"/>
    <col min="14075" max="14075" width="71.84375" customWidth="1"/>
    <col min="14077" max="14077" width="16.84375" customWidth="1"/>
    <col min="14329" max="14329" width="6.84375" customWidth="1"/>
    <col min="14330" max="14330" width="4.84375" customWidth="1"/>
    <col min="14331" max="14331" width="71.84375" customWidth="1"/>
    <col min="14333" max="14333" width="16.84375" customWidth="1"/>
    <col min="14585" max="14585" width="6.84375" customWidth="1"/>
    <col min="14586" max="14586" width="4.84375" customWidth="1"/>
    <col min="14587" max="14587" width="71.84375" customWidth="1"/>
    <col min="14589" max="14589" width="16.84375" customWidth="1"/>
    <col min="14841" max="14841" width="6.84375" customWidth="1"/>
    <col min="14842" max="14842" width="4.84375" customWidth="1"/>
    <col min="14843" max="14843" width="71.84375" customWidth="1"/>
    <col min="14845" max="14845" width="16.84375" customWidth="1"/>
    <col min="15097" max="15097" width="6.84375" customWidth="1"/>
    <col min="15098" max="15098" width="4.84375" customWidth="1"/>
    <col min="15099" max="15099" width="71.84375" customWidth="1"/>
    <col min="15101" max="15101" width="16.84375" customWidth="1"/>
    <col min="15353" max="15353" width="6.84375" customWidth="1"/>
    <col min="15354" max="15354" width="4.84375" customWidth="1"/>
    <col min="15355" max="15355" width="71.84375" customWidth="1"/>
    <col min="15357" max="15357" width="16.84375" customWidth="1"/>
    <col min="15609" max="15609" width="6.84375" customWidth="1"/>
    <col min="15610" max="15610" width="4.84375" customWidth="1"/>
    <col min="15611" max="15611" width="71.84375" customWidth="1"/>
    <col min="15613" max="15613" width="16.84375" customWidth="1"/>
    <col min="15865" max="15865" width="6.84375" customWidth="1"/>
    <col min="15866" max="15866" width="4.84375" customWidth="1"/>
    <col min="15867" max="15867" width="71.84375" customWidth="1"/>
    <col min="15869" max="15869" width="16.84375" customWidth="1"/>
    <col min="16121" max="16121" width="6.84375" customWidth="1"/>
    <col min="16122" max="16122" width="4.84375" customWidth="1"/>
    <col min="16123" max="16123" width="71.84375" customWidth="1"/>
    <col min="16125" max="16125" width="16.84375" customWidth="1"/>
  </cols>
  <sheetData>
    <row r="1" spans="1:5" ht="17" customHeight="1" thickBot="1">
      <c r="A1" s="7" t="str">
        <f>+CONAMEDATE2</f>
        <v>Annual Report of VERIZON NEW YORK INC.                                                 For the period ending DECEMBER 31, 2021</v>
      </c>
      <c r="B1" s="7"/>
      <c r="C1" s="7"/>
      <c r="D1" s="7"/>
      <c r="E1" s="7"/>
    </row>
    <row r="2" spans="1:5" ht="17" customHeight="1">
      <c r="A2" s="305"/>
      <c r="B2" s="306"/>
      <c r="C2" s="306"/>
      <c r="D2" s="306"/>
      <c r="E2" s="106"/>
    </row>
    <row r="3" spans="1:5" ht="17" customHeight="1">
      <c r="A3" s="111"/>
      <c r="B3" s="7"/>
      <c r="C3" s="7"/>
      <c r="D3" s="7"/>
      <c r="E3" s="309"/>
    </row>
    <row r="4" spans="1:5" ht="17" customHeight="1">
      <c r="A4" s="514" t="s">
        <v>2685</v>
      </c>
      <c r="B4" s="108"/>
      <c r="C4" s="513"/>
      <c r="D4" s="513"/>
      <c r="E4" s="110"/>
    </row>
    <row r="5" spans="1:5" ht="17" customHeight="1">
      <c r="A5" s="111"/>
      <c r="B5" s="7"/>
      <c r="C5" s="7"/>
      <c r="D5" s="7"/>
      <c r="E5" s="309"/>
    </row>
    <row r="6" spans="1:5" ht="46.5">
      <c r="A6" s="515" t="s">
        <v>1998</v>
      </c>
      <c r="B6" s="7"/>
      <c r="C6" s="554" t="s">
        <v>2686</v>
      </c>
      <c r="D6" s="14"/>
      <c r="E6" s="309"/>
    </row>
    <row r="7" spans="1:5" ht="17" customHeight="1">
      <c r="A7" s="111"/>
      <c r="B7" s="7"/>
      <c r="C7" s="7"/>
      <c r="D7" s="7"/>
      <c r="E7" s="309"/>
    </row>
    <row r="8" spans="1:5" ht="17" customHeight="1">
      <c r="A8" s="333" t="s">
        <v>2012</v>
      </c>
      <c r="B8" s="7"/>
      <c r="C8" s="7" t="s">
        <v>2687</v>
      </c>
      <c r="D8" s="7"/>
      <c r="E8" s="309"/>
    </row>
    <row r="9" spans="1:5" ht="17" customHeight="1">
      <c r="A9" s="333"/>
      <c r="B9" s="7"/>
      <c r="C9" s="7"/>
      <c r="D9" s="7"/>
      <c r="E9" s="309"/>
    </row>
    <row r="10" spans="1:5" ht="17" customHeight="1">
      <c r="A10" s="111"/>
      <c r="B10" s="7"/>
      <c r="C10" s="7"/>
      <c r="D10" s="7"/>
      <c r="E10" s="330"/>
    </row>
    <row r="11" spans="1:5" ht="17" customHeight="1">
      <c r="A11" s="506" t="s">
        <v>35</v>
      </c>
      <c r="B11" s="311"/>
      <c r="C11" s="311"/>
      <c r="D11" s="311"/>
      <c r="E11" s="362" t="s">
        <v>46</v>
      </c>
    </row>
    <row r="12" spans="1:5" ht="17" customHeight="1">
      <c r="A12" s="333" t="s">
        <v>47</v>
      </c>
      <c r="B12" s="332"/>
      <c r="C12" s="103" t="s">
        <v>549</v>
      </c>
      <c r="D12" s="7"/>
      <c r="E12" s="364" t="s">
        <v>613</v>
      </c>
    </row>
    <row r="13" spans="1:5" ht="17" customHeight="1">
      <c r="A13" s="328"/>
      <c r="B13" s="334"/>
      <c r="C13" s="335" t="s">
        <v>462</v>
      </c>
      <c r="D13" s="329"/>
      <c r="E13" s="516" t="s">
        <v>2688</v>
      </c>
    </row>
    <row r="14" spans="1:5" ht="17" customHeight="1">
      <c r="A14" s="111"/>
      <c r="B14" s="332"/>
      <c r="C14" s="517" t="s">
        <v>2689</v>
      </c>
      <c r="D14" s="12"/>
      <c r="E14" s="518"/>
    </row>
    <row r="15" spans="1:5" ht="17" customHeight="1">
      <c r="A15" s="333" t="s">
        <v>466</v>
      </c>
      <c r="B15" s="332"/>
      <c r="C15" s="7" t="s">
        <v>2690</v>
      </c>
      <c r="D15" s="7"/>
      <c r="E15" s="818">
        <v>0</v>
      </c>
    </row>
    <row r="16" spans="1:5" ht="17" customHeight="1">
      <c r="A16" s="111"/>
      <c r="B16" s="332"/>
      <c r="C16" s="7" t="s">
        <v>2691</v>
      </c>
      <c r="D16" s="7"/>
      <c r="E16" s="818"/>
    </row>
    <row r="17" spans="1:5" ht="17" customHeight="1">
      <c r="A17" s="333" t="s">
        <v>955</v>
      </c>
      <c r="B17" s="332"/>
      <c r="C17" s="924" t="s">
        <v>3473</v>
      </c>
      <c r="D17" s="7"/>
      <c r="E17" s="818">
        <v>0</v>
      </c>
    </row>
    <row r="18" spans="1:5" ht="17" customHeight="1">
      <c r="A18" s="333" t="s">
        <v>1195</v>
      </c>
      <c r="B18" s="332"/>
      <c r="C18" s="7" t="s">
        <v>2692</v>
      </c>
      <c r="D18" s="7"/>
      <c r="E18" s="818">
        <v>0</v>
      </c>
    </row>
    <row r="19" spans="1:5" ht="17" customHeight="1">
      <c r="A19" s="333" t="s">
        <v>70</v>
      </c>
      <c r="B19" s="332"/>
      <c r="C19" s="7" t="s">
        <v>621</v>
      </c>
      <c r="D19" s="7"/>
      <c r="E19" s="818">
        <v>0</v>
      </c>
    </row>
    <row r="20" spans="1:5" ht="17" customHeight="1">
      <c r="A20" s="333" t="s">
        <v>71</v>
      </c>
      <c r="B20" s="332"/>
      <c r="C20" s="7" t="s">
        <v>2693</v>
      </c>
      <c r="D20" s="7"/>
      <c r="E20" s="818">
        <v>0</v>
      </c>
    </row>
    <row r="21" spans="1:5" ht="17" customHeight="1">
      <c r="A21" s="333" t="s">
        <v>474</v>
      </c>
      <c r="B21" s="332"/>
      <c r="C21" s="7" t="s">
        <v>2694</v>
      </c>
      <c r="D21" s="7"/>
      <c r="E21" s="818">
        <v>0</v>
      </c>
    </row>
    <row r="22" spans="1:5" ht="17" customHeight="1">
      <c r="A22" s="333" t="s">
        <v>477</v>
      </c>
      <c r="B22" s="332"/>
      <c r="C22" s="7" t="s">
        <v>2695</v>
      </c>
      <c r="D22" s="7"/>
      <c r="E22" s="818">
        <v>0</v>
      </c>
    </row>
    <row r="23" spans="1:5" ht="17" customHeight="1">
      <c r="A23" s="333" t="s">
        <v>2204</v>
      </c>
      <c r="B23" s="332"/>
      <c r="C23" s="7" t="s">
        <v>3474</v>
      </c>
      <c r="D23" s="7"/>
      <c r="E23" s="818">
        <v>0</v>
      </c>
    </row>
    <row r="24" spans="1:5" ht="17" customHeight="1" thickBot="1">
      <c r="A24" s="333" t="s">
        <v>335</v>
      </c>
      <c r="B24" s="332"/>
      <c r="C24" s="7" t="s">
        <v>1808</v>
      </c>
      <c r="D24" s="7"/>
      <c r="E24" s="818">
        <v>0</v>
      </c>
    </row>
    <row r="25" spans="1:5" ht="17.399999999999999" customHeight="1">
      <c r="A25" s="305"/>
      <c r="B25" s="306"/>
      <c r="C25" s="306"/>
      <c r="D25" s="306"/>
      <c r="E25" s="106"/>
    </row>
    <row r="26" spans="1:5" ht="17" customHeight="1">
      <c r="A26" s="111"/>
      <c r="B26" s="955"/>
      <c r="C26" s="7"/>
      <c r="D26" s="955"/>
      <c r="E26" s="309"/>
    </row>
    <row r="27" spans="1:5" ht="17" customHeight="1">
      <c r="A27" s="111"/>
      <c r="B27" s="955"/>
      <c r="C27" s="7"/>
      <c r="D27" s="955"/>
      <c r="E27" s="309"/>
    </row>
    <row r="28" spans="1:5" ht="17" customHeight="1">
      <c r="A28" s="111"/>
      <c r="B28" s="955"/>
      <c r="C28" s="7"/>
      <c r="D28" s="955"/>
      <c r="E28" s="309"/>
    </row>
    <row r="29" spans="1:5" ht="17" customHeight="1">
      <c r="A29" s="111"/>
      <c r="B29" s="955"/>
      <c r="C29" s="955"/>
      <c r="D29" s="955"/>
      <c r="E29" s="309"/>
    </row>
    <row r="30" spans="1:5" ht="17" customHeight="1">
      <c r="A30" s="111"/>
      <c r="B30" s="955"/>
      <c r="C30" s="955"/>
      <c r="D30" s="955"/>
      <c r="E30" s="309"/>
    </row>
    <row r="31" spans="1:5" ht="17" customHeight="1">
      <c r="A31" s="929"/>
      <c r="B31" s="924"/>
      <c r="C31" s="924"/>
      <c r="D31" s="26"/>
      <c r="E31" s="139"/>
    </row>
    <row r="32" spans="1:5" ht="17" customHeight="1">
      <c r="A32" s="930"/>
      <c r="B32" s="924"/>
      <c r="C32" s="924"/>
      <c r="D32" s="26"/>
      <c r="E32" s="139"/>
    </row>
    <row r="33" spans="1:5" ht="17" customHeight="1">
      <c r="A33" s="190"/>
      <c r="B33" s="26"/>
      <c r="C33" s="26"/>
      <c r="D33" s="26"/>
      <c r="E33" s="139"/>
    </row>
    <row r="34" spans="1:5" ht="17" customHeight="1">
      <c r="A34" s="190"/>
      <c r="B34" s="26"/>
      <c r="C34" s="26"/>
      <c r="D34" s="26"/>
      <c r="E34" s="139"/>
    </row>
    <row r="35" spans="1:5" ht="17" customHeight="1">
      <c r="A35" s="190"/>
      <c r="B35" s="26"/>
      <c r="C35" s="26"/>
      <c r="D35" s="26"/>
      <c r="E35" s="139"/>
    </row>
    <row r="36" spans="1:5" ht="17" customHeight="1">
      <c r="A36" s="190"/>
      <c r="B36" s="26"/>
      <c r="C36" s="26"/>
      <c r="D36" s="26"/>
      <c r="E36" s="139"/>
    </row>
    <row r="37" spans="1:5" ht="17" customHeight="1">
      <c r="A37" s="190"/>
      <c r="B37" s="26"/>
      <c r="C37" s="26"/>
      <c r="D37" s="26"/>
      <c r="E37" s="139"/>
    </row>
    <row r="38" spans="1:5" ht="17" customHeight="1">
      <c r="A38" s="190"/>
      <c r="B38" s="26"/>
      <c r="C38" s="26"/>
      <c r="D38" s="26"/>
      <c r="E38" s="139"/>
    </row>
    <row r="39" spans="1:5" ht="17" customHeight="1">
      <c r="A39" s="190"/>
      <c r="B39" s="26"/>
      <c r="C39" s="26"/>
      <c r="D39" s="26"/>
      <c r="E39" s="139"/>
    </row>
    <row r="40" spans="1:5" ht="17" customHeight="1">
      <c r="A40" s="190"/>
      <c r="B40" s="26"/>
      <c r="C40" s="26"/>
      <c r="D40" s="26"/>
      <c r="E40" s="139"/>
    </row>
    <row r="41" spans="1:5" ht="17" customHeight="1">
      <c r="A41" s="190"/>
      <c r="B41" s="26"/>
      <c r="C41" s="26"/>
      <c r="D41" s="26"/>
      <c r="E41" s="139"/>
    </row>
    <row r="42" spans="1:5" ht="17" customHeight="1">
      <c r="A42" s="190"/>
      <c r="B42" s="26"/>
      <c r="C42" s="26"/>
      <c r="D42" s="26"/>
      <c r="E42" s="139"/>
    </row>
    <row r="43" spans="1:5" ht="17" customHeight="1">
      <c r="A43" s="190"/>
      <c r="B43" s="26"/>
      <c r="C43" s="26"/>
      <c r="D43" s="26"/>
      <c r="E43" s="139"/>
    </row>
    <row r="44" spans="1:5" ht="17" customHeight="1">
      <c r="A44" s="190"/>
      <c r="B44" s="26"/>
      <c r="C44" s="26"/>
      <c r="D44" s="26"/>
      <c r="E44" s="139"/>
    </row>
    <row r="45" spans="1:5" ht="17" customHeight="1">
      <c r="A45" s="190"/>
      <c r="B45" s="26"/>
      <c r="C45" s="26"/>
      <c r="D45" s="26"/>
      <c r="E45" s="139"/>
    </row>
    <row r="46" spans="1:5" ht="17" customHeight="1">
      <c r="A46" s="190"/>
      <c r="B46" s="26"/>
      <c r="C46" s="26"/>
      <c r="D46" s="26"/>
      <c r="E46" s="139"/>
    </row>
    <row r="47" spans="1:5" ht="17" customHeight="1">
      <c r="A47" s="190"/>
      <c r="B47" s="26"/>
      <c r="C47" s="26"/>
      <c r="D47" s="26"/>
      <c r="E47" s="139"/>
    </row>
    <row r="48" spans="1:5" ht="17" customHeight="1">
      <c r="A48" s="190"/>
      <c r="B48" s="26"/>
      <c r="C48" s="26"/>
      <c r="D48" s="26"/>
      <c r="E48" s="139"/>
    </row>
    <row r="49" spans="1:5" ht="17" customHeight="1">
      <c r="A49" s="190"/>
      <c r="B49" s="26"/>
      <c r="C49" s="26"/>
      <c r="D49" s="26"/>
      <c r="E49" s="139"/>
    </row>
    <row r="50" spans="1:5" ht="17" customHeight="1">
      <c r="A50" s="190"/>
      <c r="B50" s="26"/>
      <c r="C50" s="26"/>
      <c r="D50" s="26"/>
      <c r="E50" s="139"/>
    </row>
    <row r="51" spans="1:5" ht="17" customHeight="1">
      <c r="A51" s="190"/>
      <c r="B51" s="26"/>
      <c r="C51" s="26"/>
      <c r="D51" s="26"/>
      <c r="E51" s="139"/>
    </row>
    <row r="52" spans="1:5" ht="17" customHeight="1">
      <c r="A52" s="190"/>
      <c r="B52" s="26"/>
      <c r="C52" s="26"/>
      <c r="D52" s="26"/>
      <c r="E52" s="139"/>
    </row>
    <row r="53" spans="1:5" ht="17" customHeight="1">
      <c r="A53" s="190"/>
      <c r="B53" s="26"/>
      <c r="C53" s="26"/>
      <c r="D53" s="26"/>
      <c r="E53" s="139"/>
    </row>
    <row r="54" spans="1:5" ht="17" customHeight="1">
      <c r="A54" s="190"/>
      <c r="B54" s="26"/>
      <c r="C54" s="26"/>
      <c r="D54" s="26"/>
      <c r="E54" s="139"/>
    </row>
    <row r="55" spans="1:5" ht="17" customHeight="1">
      <c r="A55" s="190"/>
      <c r="B55" s="26"/>
      <c r="C55" s="26"/>
      <c r="D55" s="26"/>
      <c r="E55" s="139"/>
    </row>
    <row r="56" spans="1:5" ht="17" customHeight="1">
      <c r="A56" s="190"/>
      <c r="B56" s="26"/>
      <c r="C56" s="26"/>
      <c r="D56" s="26"/>
      <c r="E56" s="139"/>
    </row>
    <row r="57" spans="1:5" ht="17" customHeight="1">
      <c r="A57" s="190"/>
      <c r="B57" s="26"/>
      <c r="C57" s="26"/>
      <c r="D57" s="26"/>
      <c r="E57" s="139"/>
    </row>
    <row r="58" spans="1:5" ht="17" customHeight="1" thickBot="1">
      <c r="A58" s="192"/>
      <c r="B58" s="140"/>
      <c r="C58" s="140"/>
      <c r="D58" s="140"/>
      <c r="E58" s="141"/>
    </row>
    <row r="59" spans="1:5" ht="17" customHeight="1">
      <c r="A59" s="7" t="s">
        <v>611</v>
      </c>
      <c r="B59" s="7"/>
      <c r="C59" s="7"/>
      <c r="D59" s="7"/>
      <c r="E59" s="7"/>
    </row>
    <row r="60" spans="1:5" ht="17" customHeight="1">
      <c r="A60" s="108">
        <v>87</v>
      </c>
      <c r="B60" s="108"/>
      <c r="C60" s="108"/>
      <c r="D60" s="108"/>
      <c r="E60" s="108"/>
    </row>
    <row r="61" spans="1:5">
      <c r="A61" s="7"/>
    </row>
    <row r="62" spans="1:5">
      <c r="A62" s="7"/>
    </row>
    <row r="63" spans="1:5">
      <c r="A63" s="7"/>
    </row>
    <row r="64" spans="1:5">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row r="80" spans="1:1">
      <c r="A80" s="7"/>
    </row>
    <row r="81" spans="1:1">
      <c r="A81" s="7"/>
    </row>
    <row r="82" spans="1:1">
      <c r="A82" s="7"/>
    </row>
    <row r="83" spans="1:1">
      <c r="A83" s="7"/>
    </row>
  </sheetData>
  <pageMargins left="0.5" right="0.5" top="0.5" bottom="0.5" header="0.5" footer="0.5"/>
  <pageSetup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576" r:id="rId4" name="Button 64">
              <controlPr locked="0" defaultSize="0" autoFill="0" autoLine="0" autoPict="0">
                <anchor moveWithCells="1" sizeWithCells="1">
                  <from>
                    <xdr:col>0</xdr:col>
                    <xdr:colOff>0</xdr:colOff>
                    <xdr:row>62</xdr:row>
                    <xdr:rowOff>120650</xdr:rowOff>
                  </from>
                  <to>
                    <xdr:col>0</xdr:col>
                    <xdr:colOff>0</xdr:colOff>
                    <xdr:row>65</xdr:row>
                    <xdr:rowOff>184150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E85"/>
  <sheetViews>
    <sheetView defaultGridColor="0" colorId="22" zoomScale="75" zoomScaleNormal="75" workbookViewId="0">
      <selection activeCell="H44" sqref="H44"/>
    </sheetView>
  </sheetViews>
  <sheetFormatPr defaultColWidth="9.84375" defaultRowHeight="15.5"/>
  <cols>
    <col min="1" max="1" width="4.84375" style="126" customWidth="1"/>
    <col min="2" max="2" width="1.84375" style="126" customWidth="1"/>
    <col min="3" max="3" width="77.84375" style="126" customWidth="1"/>
    <col min="4" max="4" width="4.84375" style="126" customWidth="1"/>
    <col min="5" max="5" width="32.61328125" style="126" customWidth="1"/>
    <col min="6" max="251" width="9.84375" style="126"/>
    <col min="252" max="252" width="4.84375" style="126" customWidth="1"/>
    <col min="253" max="253" width="1.84375" style="126" customWidth="1"/>
    <col min="254" max="254" width="77.84375" style="126" customWidth="1"/>
    <col min="255" max="255" width="4.84375" style="126" customWidth="1"/>
    <col min="256" max="256" width="32.61328125" style="126" customWidth="1"/>
    <col min="257" max="507" width="9.84375" style="126"/>
    <col min="508" max="508" width="4.84375" style="126" customWidth="1"/>
    <col min="509" max="509" width="1.84375" style="126" customWidth="1"/>
    <col min="510" max="510" width="77.84375" style="126" customWidth="1"/>
    <col min="511" max="511" width="4.84375" style="126" customWidth="1"/>
    <col min="512" max="512" width="32.61328125" style="126" customWidth="1"/>
    <col min="513" max="763" width="9.84375" style="126"/>
    <col min="764" max="764" width="4.84375" style="126" customWidth="1"/>
    <col min="765" max="765" width="1.84375" style="126" customWidth="1"/>
    <col min="766" max="766" width="77.84375" style="126" customWidth="1"/>
    <col min="767" max="767" width="4.84375" style="126" customWidth="1"/>
    <col min="768" max="768" width="32.61328125" style="126" customWidth="1"/>
    <col min="769" max="1019" width="9.84375" style="126"/>
    <col min="1020" max="1020" width="4.84375" style="126" customWidth="1"/>
    <col min="1021" max="1021" width="1.84375" style="126" customWidth="1"/>
    <col min="1022" max="1022" width="77.84375" style="126" customWidth="1"/>
    <col min="1023" max="1023" width="4.84375" style="126" customWidth="1"/>
    <col min="1024" max="1024" width="32.61328125" style="126" customWidth="1"/>
    <col min="1025" max="1275" width="9.84375" style="126"/>
    <col min="1276" max="1276" width="4.84375" style="126" customWidth="1"/>
    <col min="1277" max="1277" width="1.84375" style="126" customWidth="1"/>
    <col min="1278" max="1278" width="77.84375" style="126" customWidth="1"/>
    <col min="1279" max="1279" width="4.84375" style="126" customWidth="1"/>
    <col min="1280" max="1280" width="32.61328125" style="126" customWidth="1"/>
    <col min="1281" max="1531" width="9.84375" style="126"/>
    <col min="1532" max="1532" width="4.84375" style="126" customWidth="1"/>
    <col min="1533" max="1533" width="1.84375" style="126" customWidth="1"/>
    <col min="1534" max="1534" width="77.84375" style="126" customWidth="1"/>
    <col min="1535" max="1535" width="4.84375" style="126" customWidth="1"/>
    <col min="1536" max="1536" width="32.61328125" style="126" customWidth="1"/>
    <col min="1537" max="1787" width="9.84375" style="126"/>
    <col min="1788" max="1788" width="4.84375" style="126" customWidth="1"/>
    <col min="1789" max="1789" width="1.84375" style="126" customWidth="1"/>
    <col min="1790" max="1790" width="77.84375" style="126" customWidth="1"/>
    <col min="1791" max="1791" width="4.84375" style="126" customWidth="1"/>
    <col min="1792" max="1792" width="32.61328125" style="126" customWidth="1"/>
    <col min="1793" max="2043" width="9.84375" style="126"/>
    <col min="2044" max="2044" width="4.84375" style="126" customWidth="1"/>
    <col min="2045" max="2045" width="1.84375" style="126" customWidth="1"/>
    <col min="2046" max="2046" width="77.84375" style="126" customWidth="1"/>
    <col min="2047" max="2047" width="4.84375" style="126" customWidth="1"/>
    <col min="2048" max="2048" width="32.61328125" style="126" customWidth="1"/>
    <col min="2049" max="2299" width="9.84375" style="126"/>
    <col min="2300" max="2300" width="4.84375" style="126" customWidth="1"/>
    <col min="2301" max="2301" width="1.84375" style="126" customWidth="1"/>
    <col min="2302" max="2302" width="77.84375" style="126" customWidth="1"/>
    <col min="2303" max="2303" width="4.84375" style="126" customWidth="1"/>
    <col min="2304" max="2304" width="32.61328125" style="126" customWidth="1"/>
    <col min="2305" max="2555" width="9.84375" style="126"/>
    <col min="2556" max="2556" width="4.84375" style="126" customWidth="1"/>
    <col min="2557" max="2557" width="1.84375" style="126" customWidth="1"/>
    <col min="2558" max="2558" width="77.84375" style="126" customWidth="1"/>
    <col min="2559" max="2559" width="4.84375" style="126" customWidth="1"/>
    <col min="2560" max="2560" width="32.61328125" style="126" customWidth="1"/>
    <col min="2561" max="2811" width="9.84375" style="126"/>
    <col min="2812" max="2812" width="4.84375" style="126" customWidth="1"/>
    <col min="2813" max="2813" width="1.84375" style="126" customWidth="1"/>
    <col min="2814" max="2814" width="77.84375" style="126" customWidth="1"/>
    <col min="2815" max="2815" width="4.84375" style="126" customWidth="1"/>
    <col min="2816" max="2816" width="32.61328125" style="126" customWidth="1"/>
    <col min="2817" max="3067" width="9.84375" style="126"/>
    <col min="3068" max="3068" width="4.84375" style="126" customWidth="1"/>
    <col min="3069" max="3069" width="1.84375" style="126" customWidth="1"/>
    <col min="3070" max="3070" width="77.84375" style="126" customWidth="1"/>
    <col min="3071" max="3071" width="4.84375" style="126" customWidth="1"/>
    <col min="3072" max="3072" width="32.61328125" style="126" customWidth="1"/>
    <col min="3073" max="3323" width="9.84375" style="126"/>
    <col min="3324" max="3324" width="4.84375" style="126" customWidth="1"/>
    <col min="3325" max="3325" width="1.84375" style="126" customWidth="1"/>
    <col min="3326" max="3326" width="77.84375" style="126" customWidth="1"/>
    <col min="3327" max="3327" width="4.84375" style="126" customWidth="1"/>
    <col min="3328" max="3328" width="32.61328125" style="126" customWidth="1"/>
    <col min="3329" max="3579" width="9.84375" style="126"/>
    <col min="3580" max="3580" width="4.84375" style="126" customWidth="1"/>
    <col min="3581" max="3581" width="1.84375" style="126" customWidth="1"/>
    <col min="3582" max="3582" width="77.84375" style="126" customWidth="1"/>
    <col min="3583" max="3583" width="4.84375" style="126" customWidth="1"/>
    <col min="3584" max="3584" width="32.61328125" style="126" customWidth="1"/>
    <col min="3585" max="3835" width="9.84375" style="126"/>
    <col min="3836" max="3836" width="4.84375" style="126" customWidth="1"/>
    <col min="3837" max="3837" width="1.84375" style="126" customWidth="1"/>
    <col min="3838" max="3838" width="77.84375" style="126" customWidth="1"/>
    <col min="3839" max="3839" width="4.84375" style="126" customWidth="1"/>
    <col min="3840" max="3840" width="32.61328125" style="126" customWidth="1"/>
    <col min="3841" max="4091" width="9.84375" style="126"/>
    <col min="4092" max="4092" width="4.84375" style="126" customWidth="1"/>
    <col min="4093" max="4093" width="1.84375" style="126" customWidth="1"/>
    <col min="4094" max="4094" width="77.84375" style="126" customWidth="1"/>
    <col min="4095" max="4095" width="4.84375" style="126" customWidth="1"/>
    <col min="4096" max="4096" width="32.61328125" style="126" customWidth="1"/>
    <col min="4097" max="4347" width="9.84375" style="126"/>
    <col min="4348" max="4348" width="4.84375" style="126" customWidth="1"/>
    <col min="4349" max="4349" width="1.84375" style="126" customWidth="1"/>
    <col min="4350" max="4350" width="77.84375" style="126" customWidth="1"/>
    <col min="4351" max="4351" width="4.84375" style="126" customWidth="1"/>
    <col min="4352" max="4352" width="32.61328125" style="126" customWidth="1"/>
    <col min="4353" max="4603" width="9.84375" style="126"/>
    <col min="4604" max="4604" width="4.84375" style="126" customWidth="1"/>
    <col min="4605" max="4605" width="1.84375" style="126" customWidth="1"/>
    <col min="4606" max="4606" width="77.84375" style="126" customWidth="1"/>
    <col min="4607" max="4607" width="4.84375" style="126" customWidth="1"/>
    <col min="4608" max="4608" width="32.61328125" style="126" customWidth="1"/>
    <col min="4609" max="4859" width="9.84375" style="126"/>
    <col min="4860" max="4860" width="4.84375" style="126" customWidth="1"/>
    <col min="4861" max="4861" width="1.84375" style="126" customWidth="1"/>
    <col min="4862" max="4862" width="77.84375" style="126" customWidth="1"/>
    <col min="4863" max="4863" width="4.84375" style="126" customWidth="1"/>
    <col min="4864" max="4864" width="32.61328125" style="126" customWidth="1"/>
    <col min="4865" max="5115" width="9.84375" style="126"/>
    <col min="5116" max="5116" width="4.84375" style="126" customWidth="1"/>
    <col min="5117" max="5117" width="1.84375" style="126" customWidth="1"/>
    <col min="5118" max="5118" width="77.84375" style="126" customWidth="1"/>
    <col min="5119" max="5119" width="4.84375" style="126" customWidth="1"/>
    <col min="5120" max="5120" width="32.61328125" style="126" customWidth="1"/>
    <col min="5121" max="5371" width="9.84375" style="126"/>
    <col min="5372" max="5372" width="4.84375" style="126" customWidth="1"/>
    <col min="5373" max="5373" width="1.84375" style="126" customWidth="1"/>
    <col min="5374" max="5374" width="77.84375" style="126" customWidth="1"/>
    <col min="5375" max="5375" width="4.84375" style="126" customWidth="1"/>
    <col min="5376" max="5376" width="32.61328125" style="126" customWidth="1"/>
    <col min="5377" max="5627" width="9.84375" style="126"/>
    <col min="5628" max="5628" width="4.84375" style="126" customWidth="1"/>
    <col min="5629" max="5629" width="1.84375" style="126" customWidth="1"/>
    <col min="5630" max="5630" width="77.84375" style="126" customWidth="1"/>
    <col min="5631" max="5631" width="4.84375" style="126" customWidth="1"/>
    <col min="5632" max="5632" width="32.61328125" style="126" customWidth="1"/>
    <col min="5633" max="5883" width="9.84375" style="126"/>
    <col min="5884" max="5884" width="4.84375" style="126" customWidth="1"/>
    <col min="5885" max="5885" width="1.84375" style="126" customWidth="1"/>
    <col min="5886" max="5886" width="77.84375" style="126" customWidth="1"/>
    <col min="5887" max="5887" width="4.84375" style="126" customWidth="1"/>
    <col min="5888" max="5888" width="32.61328125" style="126" customWidth="1"/>
    <col min="5889" max="6139" width="9.84375" style="126"/>
    <col min="6140" max="6140" width="4.84375" style="126" customWidth="1"/>
    <col min="6141" max="6141" width="1.84375" style="126" customWidth="1"/>
    <col min="6142" max="6142" width="77.84375" style="126" customWidth="1"/>
    <col min="6143" max="6143" width="4.84375" style="126" customWidth="1"/>
    <col min="6144" max="6144" width="32.61328125" style="126" customWidth="1"/>
    <col min="6145" max="6395" width="9.84375" style="126"/>
    <col min="6396" max="6396" width="4.84375" style="126" customWidth="1"/>
    <col min="6397" max="6397" width="1.84375" style="126" customWidth="1"/>
    <col min="6398" max="6398" width="77.84375" style="126" customWidth="1"/>
    <col min="6399" max="6399" width="4.84375" style="126" customWidth="1"/>
    <col min="6400" max="6400" width="32.61328125" style="126" customWidth="1"/>
    <col min="6401" max="6651" width="9.84375" style="126"/>
    <col min="6652" max="6652" width="4.84375" style="126" customWidth="1"/>
    <col min="6653" max="6653" width="1.84375" style="126" customWidth="1"/>
    <col min="6654" max="6654" width="77.84375" style="126" customWidth="1"/>
    <col min="6655" max="6655" width="4.84375" style="126" customWidth="1"/>
    <col min="6656" max="6656" width="32.61328125" style="126" customWidth="1"/>
    <col min="6657" max="6907" width="9.84375" style="126"/>
    <col min="6908" max="6908" width="4.84375" style="126" customWidth="1"/>
    <col min="6909" max="6909" width="1.84375" style="126" customWidth="1"/>
    <col min="6910" max="6910" width="77.84375" style="126" customWidth="1"/>
    <col min="6911" max="6911" width="4.84375" style="126" customWidth="1"/>
    <col min="6912" max="6912" width="32.61328125" style="126" customWidth="1"/>
    <col min="6913" max="7163" width="9.84375" style="126"/>
    <col min="7164" max="7164" width="4.84375" style="126" customWidth="1"/>
    <col min="7165" max="7165" width="1.84375" style="126" customWidth="1"/>
    <col min="7166" max="7166" width="77.84375" style="126" customWidth="1"/>
    <col min="7167" max="7167" width="4.84375" style="126" customWidth="1"/>
    <col min="7168" max="7168" width="32.61328125" style="126" customWidth="1"/>
    <col min="7169" max="7419" width="9.84375" style="126"/>
    <col min="7420" max="7420" width="4.84375" style="126" customWidth="1"/>
    <col min="7421" max="7421" width="1.84375" style="126" customWidth="1"/>
    <col min="7422" max="7422" width="77.84375" style="126" customWidth="1"/>
    <col min="7423" max="7423" width="4.84375" style="126" customWidth="1"/>
    <col min="7424" max="7424" width="32.61328125" style="126" customWidth="1"/>
    <col min="7425" max="7675" width="9.84375" style="126"/>
    <col min="7676" max="7676" width="4.84375" style="126" customWidth="1"/>
    <col min="7677" max="7677" width="1.84375" style="126" customWidth="1"/>
    <col min="7678" max="7678" width="77.84375" style="126" customWidth="1"/>
    <col min="7679" max="7679" width="4.84375" style="126" customWidth="1"/>
    <col min="7680" max="7680" width="32.61328125" style="126" customWidth="1"/>
    <col min="7681" max="7931" width="9.84375" style="126"/>
    <col min="7932" max="7932" width="4.84375" style="126" customWidth="1"/>
    <col min="7933" max="7933" width="1.84375" style="126" customWidth="1"/>
    <col min="7934" max="7934" width="77.84375" style="126" customWidth="1"/>
    <col min="7935" max="7935" width="4.84375" style="126" customWidth="1"/>
    <col min="7936" max="7936" width="32.61328125" style="126" customWidth="1"/>
    <col min="7937" max="8187" width="9.84375" style="126"/>
    <col min="8188" max="8188" width="4.84375" style="126" customWidth="1"/>
    <col min="8189" max="8189" width="1.84375" style="126" customWidth="1"/>
    <col min="8190" max="8190" width="77.84375" style="126" customWidth="1"/>
    <col min="8191" max="8191" width="4.84375" style="126" customWidth="1"/>
    <col min="8192" max="8192" width="32.61328125" style="126" customWidth="1"/>
    <col min="8193" max="8443" width="9.84375" style="126"/>
    <col min="8444" max="8444" width="4.84375" style="126" customWidth="1"/>
    <col min="8445" max="8445" width="1.84375" style="126" customWidth="1"/>
    <col min="8446" max="8446" width="77.84375" style="126" customWidth="1"/>
    <col min="8447" max="8447" width="4.84375" style="126" customWidth="1"/>
    <col min="8448" max="8448" width="32.61328125" style="126" customWidth="1"/>
    <col min="8449" max="8699" width="9.84375" style="126"/>
    <col min="8700" max="8700" width="4.84375" style="126" customWidth="1"/>
    <col min="8701" max="8701" width="1.84375" style="126" customWidth="1"/>
    <col min="8702" max="8702" width="77.84375" style="126" customWidth="1"/>
    <col min="8703" max="8703" width="4.84375" style="126" customWidth="1"/>
    <col min="8704" max="8704" width="32.61328125" style="126" customWidth="1"/>
    <col min="8705" max="8955" width="9.84375" style="126"/>
    <col min="8956" max="8956" width="4.84375" style="126" customWidth="1"/>
    <col min="8957" max="8957" width="1.84375" style="126" customWidth="1"/>
    <col min="8958" max="8958" width="77.84375" style="126" customWidth="1"/>
    <col min="8959" max="8959" width="4.84375" style="126" customWidth="1"/>
    <col min="8960" max="8960" width="32.61328125" style="126" customWidth="1"/>
    <col min="8961" max="9211" width="9.84375" style="126"/>
    <col min="9212" max="9212" width="4.84375" style="126" customWidth="1"/>
    <col min="9213" max="9213" width="1.84375" style="126" customWidth="1"/>
    <col min="9214" max="9214" width="77.84375" style="126" customWidth="1"/>
    <col min="9215" max="9215" width="4.84375" style="126" customWidth="1"/>
    <col min="9216" max="9216" width="32.61328125" style="126" customWidth="1"/>
    <col min="9217" max="9467" width="9.84375" style="126"/>
    <col min="9468" max="9468" width="4.84375" style="126" customWidth="1"/>
    <col min="9469" max="9469" width="1.84375" style="126" customWidth="1"/>
    <col min="9470" max="9470" width="77.84375" style="126" customWidth="1"/>
    <col min="9471" max="9471" width="4.84375" style="126" customWidth="1"/>
    <col min="9472" max="9472" width="32.61328125" style="126" customWidth="1"/>
    <col min="9473" max="9723" width="9.84375" style="126"/>
    <col min="9724" max="9724" width="4.84375" style="126" customWidth="1"/>
    <col min="9725" max="9725" width="1.84375" style="126" customWidth="1"/>
    <col min="9726" max="9726" width="77.84375" style="126" customWidth="1"/>
    <col min="9727" max="9727" width="4.84375" style="126" customWidth="1"/>
    <col min="9728" max="9728" width="32.61328125" style="126" customWidth="1"/>
    <col min="9729" max="9979" width="9.84375" style="126"/>
    <col min="9980" max="9980" width="4.84375" style="126" customWidth="1"/>
    <col min="9981" max="9981" width="1.84375" style="126" customWidth="1"/>
    <col min="9982" max="9982" width="77.84375" style="126" customWidth="1"/>
    <col min="9983" max="9983" width="4.84375" style="126" customWidth="1"/>
    <col min="9984" max="9984" width="32.61328125" style="126" customWidth="1"/>
    <col min="9985" max="10235" width="9.84375" style="126"/>
    <col min="10236" max="10236" width="4.84375" style="126" customWidth="1"/>
    <col min="10237" max="10237" width="1.84375" style="126" customWidth="1"/>
    <col min="10238" max="10238" width="77.84375" style="126" customWidth="1"/>
    <col min="10239" max="10239" width="4.84375" style="126" customWidth="1"/>
    <col min="10240" max="10240" width="32.61328125" style="126" customWidth="1"/>
    <col min="10241" max="10491" width="9.84375" style="126"/>
    <col min="10492" max="10492" width="4.84375" style="126" customWidth="1"/>
    <col min="10493" max="10493" width="1.84375" style="126" customWidth="1"/>
    <col min="10494" max="10494" width="77.84375" style="126" customWidth="1"/>
    <col min="10495" max="10495" width="4.84375" style="126" customWidth="1"/>
    <col min="10496" max="10496" width="32.61328125" style="126" customWidth="1"/>
    <col min="10497" max="10747" width="9.84375" style="126"/>
    <col min="10748" max="10748" width="4.84375" style="126" customWidth="1"/>
    <col min="10749" max="10749" width="1.84375" style="126" customWidth="1"/>
    <col min="10750" max="10750" width="77.84375" style="126" customWidth="1"/>
    <col min="10751" max="10751" width="4.84375" style="126" customWidth="1"/>
    <col min="10752" max="10752" width="32.61328125" style="126" customWidth="1"/>
    <col min="10753" max="11003" width="9.84375" style="126"/>
    <col min="11004" max="11004" width="4.84375" style="126" customWidth="1"/>
    <col min="11005" max="11005" width="1.84375" style="126" customWidth="1"/>
    <col min="11006" max="11006" width="77.84375" style="126" customWidth="1"/>
    <col min="11007" max="11007" width="4.84375" style="126" customWidth="1"/>
    <col min="11008" max="11008" width="32.61328125" style="126" customWidth="1"/>
    <col min="11009" max="11259" width="9.84375" style="126"/>
    <col min="11260" max="11260" width="4.84375" style="126" customWidth="1"/>
    <col min="11261" max="11261" width="1.84375" style="126" customWidth="1"/>
    <col min="11262" max="11262" width="77.84375" style="126" customWidth="1"/>
    <col min="11263" max="11263" width="4.84375" style="126" customWidth="1"/>
    <col min="11264" max="11264" width="32.61328125" style="126" customWidth="1"/>
    <col min="11265" max="11515" width="9.84375" style="126"/>
    <col min="11516" max="11516" width="4.84375" style="126" customWidth="1"/>
    <col min="11517" max="11517" width="1.84375" style="126" customWidth="1"/>
    <col min="11518" max="11518" width="77.84375" style="126" customWidth="1"/>
    <col min="11519" max="11519" width="4.84375" style="126" customWidth="1"/>
    <col min="11520" max="11520" width="32.61328125" style="126" customWidth="1"/>
    <col min="11521" max="11771" width="9.84375" style="126"/>
    <col min="11772" max="11772" width="4.84375" style="126" customWidth="1"/>
    <col min="11773" max="11773" width="1.84375" style="126" customWidth="1"/>
    <col min="11774" max="11774" width="77.84375" style="126" customWidth="1"/>
    <col min="11775" max="11775" width="4.84375" style="126" customWidth="1"/>
    <col min="11776" max="11776" width="32.61328125" style="126" customWidth="1"/>
    <col min="11777" max="12027" width="9.84375" style="126"/>
    <col min="12028" max="12028" width="4.84375" style="126" customWidth="1"/>
    <col min="12029" max="12029" width="1.84375" style="126" customWidth="1"/>
    <col min="12030" max="12030" width="77.84375" style="126" customWidth="1"/>
    <col min="12031" max="12031" width="4.84375" style="126" customWidth="1"/>
    <col min="12032" max="12032" width="32.61328125" style="126" customWidth="1"/>
    <col min="12033" max="12283" width="9.84375" style="126"/>
    <col min="12284" max="12284" width="4.84375" style="126" customWidth="1"/>
    <col min="12285" max="12285" width="1.84375" style="126" customWidth="1"/>
    <col min="12286" max="12286" width="77.84375" style="126" customWidth="1"/>
    <col min="12287" max="12287" width="4.84375" style="126" customWidth="1"/>
    <col min="12288" max="12288" width="32.61328125" style="126" customWidth="1"/>
    <col min="12289" max="12539" width="9.84375" style="126"/>
    <col min="12540" max="12540" width="4.84375" style="126" customWidth="1"/>
    <col min="12541" max="12541" width="1.84375" style="126" customWidth="1"/>
    <col min="12542" max="12542" width="77.84375" style="126" customWidth="1"/>
    <col min="12543" max="12543" width="4.84375" style="126" customWidth="1"/>
    <col min="12544" max="12544" width="32.61328125" style="126" customWidth="1"/>
    <col min="12545" max="12795" width="9.84375" style="126"/>
    <col min="12796" max="12796" width="4.84375" style="126" customWidth="1"/>
    <col min="12797" max="12797" width="1.84375" style="126" customWidth="1"/>
    <col min="12798" max="12798" width="77.84375" style="126" customWidth="1"/>
    <col min="12799" max="12799" width="4.84375" style="126" customWidth="1"/>
    <col min="12800" max="12800" width="32.61328125" style="126" customWidth="1"/>
    <col min="12801" max="13051" width="9.84375" style="126"/>
    <col min="13052" max="13052" width="4.84375" style="126" customWidth="1"/>
    <col min="13053" max="13053" width="1.84375" style="126" customWidth="1"/>
    <col min="13054" max="13054" width="77.84375" style="126" customWidth="1"/>
    <col min="13055" max="13055" width="4.84375" style="126" customWidth="1"/>
    <col min="13056" max="13056" width="32.61328125" style="126" customWidth="1"/>
    <col min="13057" max="13307" width="9.84375" style="126"/>
    <col min="13308" max="13308" width="4.84375" style="126" customWidth="1"/>
    <col min="13309" max="13309" width="1.84375" style="126" customWidth="1"/>
    <col min="13310" max="13310" width="77.84375" style="126" customWidth="1"/>
    <col min="13311" max="13311" width="4.84375" style="126" customWidth="1"/>
    <col min="13312" max="13312" width="32.61328125" style="126" customWidth="1"/>
    <col min="13313" max="13563" width="9.84375" style="126"/>
    <col min="13564" max="13564" width="4.84375" style="126" customWidth="1"/>
    <col min="13565" max="13565" width="1.84375" style="126" customWidth="1"/>
    <col min="13566" max="13566" width="77.84375" style="126" customWidth="1"/>
    <col min="13567" max="13567" width="4.84375" style="126" customWidth="1"/>
    <col min="13568" max="13568" width="32.61328125" style="126" customWidth="1"/>
    <col min="13569" max="13819" width="9.84375" style="126"/>
    <col min="13820" max="13820" width="4.84375" style="126" customWidth="1"/>
    <col min="13821" max="13821" width="1.84375" style="126" customWidth="1"/>
    <col min="13822" max="13822" width="77.84375" style="126" customWidth="1"/>
    <col min="13823" max="13823" width="4.84375" style="126" customWidth="1"/>
    <col min="13824" max="13824" width="32.61328125" style="126" customWidth="1"/>
    <col min="13825" max="14075" width="9.84375" style="126"/>
    <col min="14076" max="14076" width="4.84375" style="126" customWidth="1"/>
    <col min="14077" max="14077" width="1.84375" style="126" customWidth="1"/>
    <col min="14078" max="14078" width="77.84375" style="126" customWidth="1"/>
    <col min="14079" max="14079" width="4.84375" style="126" customWidth="1"/>
    <col min="14080" max="14080" width="32.61328125" style="126" customWidth="1"/>
    <col min="14081" max="14331" width="9.84375" style="126"/>
    <col min="14332" max="14332" width="4.84375" style="126" customWidth="1"/>
    <col min="14333" max="14333" width="1.84375" style="126" customWidth="1"/>
    <col min="14334" max="14334" width="77.84375" style="126" customWidth="1"/>
    <col min="14335" max="14335" width="4.84375" style="126" customWidth="1"/>
    <col min="14336" max="14336" width="32.61328125" style="126" customWidth="1"/>
    <col min="14337" max="14587" width="9.84375" style="126"/>
    <col min="14588" max="14588" width="4.84375" style="126" customWidth="1"/>
    <col min="14589" max="14589" width="1.84375" style="126" customWidth="1"/>
    <col min="14590" max="14590" width="77.84375" style="126" customWidth="1"/>
    <col min="14591" max="14591" width="4.84375" style="126" customWidth="1"/>
    <col min="14592" max="14592" width="32.61328125" style="126" customWidth="1"/>
    <col min="14593" max="14843" width="9.84375" style="126"/>
    <col min="14844" max="14844" width="4.84375" style="126" customWidth="1"/>
    <col min="14845" max="14845" width="1.84375" style="126" customWidth="1"/>
    <col min="14846" max="14846" width="77.84375" style="126" customWidth="1"/>
    <col min="14847" max="14847" width="4.84375" style="126" customWidth="1"/>
    <col min="14848" max="14848" width="32.61328125" style="126" customWidth="1"/>
    <col min="14849" max="15099" width="9.84375" style="126"/>
    <col min="15100" max="15100" width="4.84375" style="126" customWidth="1"/>
    <col min="15101" max="15101" width="1.84375" style="126" customWidth="1"/>
    <col min="15102" max="15102" width="77.84375" style="126" customWidth="1"/>
    <col min="15103" max="15103" width="4.84375" style="126" customWidth="1"/>
    <col min="15104" max="15104" width="32.61328125" style="126" customWidth="1"/>
    <col min="15105" max="15355" width="9.84375" style="126"/>
    <col min="15356" max="15356" width="4.84375" style="126" customWidth="1"/>
    <col min="15357" max="15357" width="1.84375" style="126" customWidth="1"/>
    <col min="15358" max="15358" width="77.84375" style="126" customWidth="1"/>
    <col min="15359" max="15359" width="4.84375" style="126" customWidth="1"/>
    <col min="15360" max="15360" width="32.61328125" style="126" customWidth="1"/>
    <col min="15361" max="15611" width="9.84375" style="126"/>
    <col min="15612" max="15612" width="4.84375" style="126" customWidth="1"/>
    <col min="15613" max="15613" width="1.84375" style="126" customWidth="1"/>
    <col min="15614" max="15614" width="77.84375" style="126" customWidth="1"/>
    <col min="15615" max="15615" width="4.84375" style="126" customWidth="1"/>
    <col min="15616" max="15616" width="32.61328125" style="126" customWidth="1"/>
    <col min="15617" max="15867" width="9.84375" style="126"/>
    <col min="15868" max="15868" width="4.84375" style="126" customWidth="1"/>
    <col min="15869" max="15869" width="1.84375" style="126" customWidth="1"/>
    <col min="15870" max="15870" width="77.84375" style="126" customWidth="1"/>
    <col min="15871" max="15871" width="4.84375" style="126" customWidth="1"/>
    <col min="15872" max="15872" width="32.61328125" style="126" customWidth="1"/>
    <col min="15873" max="16123" width="9.84375" style="126"/>
    <col min="16124" max="16124" width="4.84375" style="126" customWidth="1"/>
    <col min="16125" max="16125" width="1.84375" style="126" customWidth="1"/>
    <col min="16126" max="16126" width="77.84375" style="126" customWidth="1"/>
    <col min="16127" max="16127" width="4.84375" style="126" customWidth="1"/>
    <col min="16128" max="16128" width="32.61328125" style="126" customWidth="1"/>
    <col min="16129" max="16384" width="9.84375" style="126"/>
  </cols>
  <sheetData>
    <row r="1" spans="1:5" ht="17" customHeight="1" thickBot="1">
      <c r="A1" s="766" t="str">
        <f>+CONAMEDATE2</f>
        <v>Annual Report of VERIZON NEW YORK INC.                                                 For the period ending DECEMBER 31, 2021</v>
      </c>
      <c r="B1" s="62"/>
      <c r="C1" s="62"/>
      <c r="D1" s="62"/>
      <c r="E1" s="62"/>
    </row>
    <row r="2" spans="1:5" ht="17" customHeight="1">
      <c r="A2" s="63"/>
      <c r="B2" s="64"/>
      <c r="C2" s="64"/>
      <c r="D2" s="64"/>
      <c r="E2" s="65"/>
    </row>
    <row r="3" spans="1:5" ht="17" customHeight="1">
      <c r="A3" s="512" t="s">
        <v>1809</v>
      </c>
      <c r="B3" s="128"/>
      <c r="C3" s="128"/>
      <c r="D3" s="128"/>
      <c r="E3" s="129"/>
    </row>
    <row r="4" spans="1:5" ht="17" customHeight="1">
      <c r="A4" s="69"/>
      <c r="B4" s="62"/>
      <c r="C4" s="62"/>
      <c r="D4" s="62"/>
      <c r="E4" s="70"/>
    </row>
    <row r="5" spans="1:5" ht="17" customHeight="1">
      <c r="A5" s="92" t="s">
        <v>1998</v>
      </c>
      <c r="B5" s="62"/>
      <c r="C5" s="62" t="s">
        <v>1810</v>
      </c>
      <c r="D5" s="62"/>
      <c r="E5" s="70"/>
    </row>
    <row r="6" spans="1:5" ht="17" customHeight="1">
      <c r="A6" s="69"/>
      <c r="B6" s="62"/>
      <c r="C6" s="62" t="s">
        <v>1811</v>
      </c>
      <c r="D6" s="62"/>
      <c r="E6" s="70"/>
    </row>
    <row r="7" spans="1:5" ht="17" customHeight="1">
      <c r="A7" s="69"/>
      <c r="B7" s="62"/>
      <c r="C7" s="62" t="s">
        <v>1812</v>
      </c>
      <c r="D7" s="62"/>
      <c r="E7" s="70"/>
    </row>
    <row r="8" spans="1:5" ht="17" customHeight="1">
      <c r="A8" s="69"/>
      <c r="B8" s="62"/>
      <c r="C8" s="62" t="s">
        <v>1813</v>
      </c>
      <c r="D8" s="62"/>
      <c r="E8" s="70"/>
    </row>
    <row r="9" spans="1:5" ht="17" customHeight="1">
      <c r="A9" s="92" t="s">
        <v>2012</v>
      </c>
      <c r="B9" s="62"/>
      <c r="C9" s="62" t="s">
        <v>1814</v>
      </c>
      <c r="D9" s="62"/>
      <c r="E9" s="70"/>
    </row>
    <row r="10" spans="1:5" ht="17" customHeight="1">
      <c r="A10" s="69"/>
      <c r="B10" s="62"/>
      <c r="C10" s="62" t="s">
        <v>1815</v>
      </c>
      <c r="D10" s="62"/>
      <c r="E10" s="70"/>
    </row>
    <row r="11" spans="1:5" ht="17" customHeight="1">
      <c r="A11" s="69"/>
      <c r="B11" s="62"/>
      <c r="C11" s="62" t="s">
        <v>1816</v>
      </c>
      <c r="D11" s="62"/>
      <c r="E11" s="70"/>
    </row>
    <row r="12" spans="1:5" ht="17" customHeight="1">
      <c r="A12" s="92" t="s">
        <v>1360</v>
      </c>
      <c r="B12" s="62"/>
      <c r="C12" s="62" t="s">
        <v>1817</v>
      </c>
      <c r="D12" s="62"/>
      <c r="E12" s="70"/>
    </row>
    <row r="13" spans="1:5" ht="17" customHeight="1">
      <c r="A13" s="92" t="s">
        <v>1380</v>
      </c>
      <c r="B13" s="62"/>
      <c r="C13" s="62" t="s">
        <v>1818</v>
      </c>
      <c r="D13" s="62"/>
      <c r="E13" s="70"/>
    </row>
    <row r="14" spans="1:5" ht="17" customHeight="1">
      <c r="A14" s="69"/>
      <c r="B14" s="62"/>
      <c r="C14" s="62" t="s">
        <v>1819</v>
      </c>
      <c r="D14" s="62"/>
      <c r="E14" s="70"/>
    </row>
    <row r="15" spans="1:5" ht="17" customHeight="1">
      <c r="A15" s="69"/>
      <c r="B15" s="62"/>
      <c r="C15" s="62" t="s">
        <v>1820</v>
      </c>
      <c r="D15" s="62"/>
      <c r="E15" s="70"/>
    </row>
    <row r="16" spans="1:5" ht="17" customHeight="1">
      <c r="A16" s="92" t="s">
        <v>1405</v>
      </c>
      <c r="B16" s="62"/>
      <c r="C16" s="62" t="s">
        <v>1821</v>
      </c>
      <c r="D16" s="62"/>
      <c r="E16" s="70"/>
    </row>
    <row r="17" spans="1:5" ht="17" customHeight="1">
      <c r="A17" s="69"/>
      <c r="B17" s="62"/>
      <c r="C17" s="62" t="s">
        <v>1822</v>
      </c>
      <c r="D17" s="62"/>
      <c r="E17" s="70"/>
    </row>
    <row r="18" spans="1:5" ht="17" customHeight="1">
      <c r="A18" s="69"/>
      <c r="B18" s="62"/>
      <c r="C18" s="62" t="s">
        <v>1823</v>
      </c>
      <c r="D18" s="62"/>
      <c r="E18" s="70"/>
    </row>
    <row r="19" spans="1:5" ht="17" customHeight="1">
      <c r="A19" s="69"/>
      <c r="B19" s="194"/>
      <c r="C19" s="62" t="s">
        <v>1824</v>
      </c>
      <c r="D19" s="62"/>
      <c r="E19" s="70"/>
    </row>
    <row r="20" spans="1:5" ht="17" customHeight="1">
      <c r="A20" s="385"/>
      <c r="B20" s="164"/>
      <c r="C20" s="168"/>
      <c r="D20" s="170"/>
      <c r="E20" s="172" t="s">
        <v>1825</v>
      </c>
    </row>
    <row r="21" spans="1:5" ht="17" customHeight="1">
      <c r="A21" s="92" t="s">
        <v>35</v>
      </c>
      <c r="B21" s="164"/>
      <c r="C21" s="90" t="s">
        <v>549</v>
      </c>
      <c r="D21" s="165"/>
      <c r="E21" s="134" t="s">
        <v>1826</v>
      </c>
    </row>
    <row r="22" spans="1:5" ht="17" customHeight="1">
      <c r="A22" s="76" t="s">
        <v>47</v>
      </c>
      <c r="B22" s="167"/>
      <c r="C22" s="78" t="s">
        <v>462</v>
      </c>
      <c r="D22" s="174"/>
      <c r="E22" s="263" t="s">
        <v>1827</v>
      </c>
    </row>
    <row r="23" spans="1:5" ht="17" customHeight="1">
      <c r="A23" s="69"/>
      <c r="B23" s="164"/>
      <c r="C23" s="62" t="s">
        <v>1828</v>
      </c>
      <c r="D23" s="165"/>
      <c r="E23" s="70"/>
    </row>
    <row r="24" spans="1:5" ht="17" customHeight="1">
      <c r="A24" s="92" t="s">
        <v>466</v>
      </c>
      <c r="B24" s="164"/>
      <c r="C24" s="62" t="s">
        <v>1829</v>
      </c>
      <c r="D24" s="165"/>
      <c r="E24" s="1321" t="s">
        <v>3017</v>
      </c>
    </row>
    <row r="25" spans="1:5" ht="17" customHeight="1">
      <c r="A25" s="92" t="s">
        <v>955</v>
      </c>
      <c r="B25" s="164"/>
      <c r="C25" s="62" t="s">
        <v>1830</v>
      </c>
      <c r="D25" s="165"/>
      <c r="E25" s="1321" t="s">
        <v>3017</v>
      </c>
    </row>
    <row r="26" spans="1:5" ht="17" customHeight="1">
      <c r="A26" s="92" t="s">
        <v>1195</v>
      </c>
      <c r="B26" s="164"/>
      <c r="C26" s="62" t="s">
        <v>1831</v>
      </c>
      <c r="D26" s="165"/>
      <c r="E26" s="1321" t="s">
        <v>3017</v>
      </c>
    </row>
    <row r="27" spans="1:5" ht="17" customHeight="1">
      <c r="A27" s="92" t="s">
        <v>70</v>
      </c>
      <c r="B27" s="164"/>
      <c r="C27" s="62" t="s">
        <v>1832</v>
      </c>
      <c r="D27" s="165"/>
      <c r="E27" s="1321" t="s">
        <v>3017</v>
      </c>
    </row>
    <row r="28" spans="1:5" ht="17" customHeight="1">
      <c r="A28" s="69"/>
      <c r="B28" s="164"/>
      <c r="C28" s="62" t="s">
        <v>1833</v>
      </c>
      <c r="D28" s="165"/>
      <c r="E28" s="1321" t="s">
        <v>3017</v>
      </c>
    </row>
    <row r="29" spans="1:5" ht="17" customHeight="1">
      <c r="A29" s="92" t="s">
        <v>71</v>
      </c>
      <c r="B29" s="164"/>
      <c r="C29" s="62" t="s">
        <v>1834</v>
      </c>
      <c r="D29" s="165"/>
      <c r="E29" s="1321" t="s">
        <v>3017</v>
      </c>
    </row>
    <row r="30" spans="1:5" ht="17" customHeight="1">
      <c r="A30" s="92" t="s">
        <v>474</v>
      </c>
      <c r="B30" s="164"/>
      <c r="C30" s="62" t="s">
        <v>1835</v>
      </c>
      <c r="D30" s="165"/>
      <c r="E30" s="1321" t="s">
        <v>3017</v>
      </c>
    </row>
    <row r="31" spans="1:5" ht="17" customHeight="1">
      <c r="A31" s="92" t="s">
        <v>477</v>
      </c>
      <c r="B31" s="164"/>
      <c r="C31" s="62" t="s">
        <v>1836</v>
      </c>
      <c r="D31" s="165"/>
      <c r="E31" s="1321" t="s">
        <v>3017</v>
      </c>
    </row>
    <row r="32" spans="1:5" ht="17" customHeight="1">
      <c r="A32" s="92" t="s">
        <v>2204</v>
      </c>
      <c r="B32" s="164"/>
      <c r="C32" s="62" t="s">
        <v>1837</v>
      </c>
      <c r="D32" s="165"/>
      <c r="E32" s="1321" t="s">
        <v>3017</v>
      </c>
    </row>
    <row r="33" spans="1:5" ht="17" customHeight="1">
      <c r="A33" s="92" t="s">
        <v>335</v>
      </c>
      <c r="B33" s="164"/>
      <c r="C33" s="62" t="s">
        <v>1838</v>
      </c>
      <c r="D33" s="165"/>
      <c r="E33" s="1321" t="s">
        <v>3017</v>
      </c>
    </row>
    <row r="34" spans="1:5" ht="17" customHeight="1">
      <c r="A34" s="92" t="s">
        <v>72</v>
      </c>
      <c r="B34" s="164"/>
      <c r="C34" s="62" t="s">
        <v>1839</v>
      </c>
      <c r="D34" s="165"/>
      <c r="E34" s="1321" t="s">
        <v>3017</v>
      </c>
    </row>
    <row r="35" spans="1:5" ht="17" customHeight="1">
      <c r="A35" s="92" t="s">
        <v>73</v>
      </c>
      <c r="B35" s="164"/>
      <c r="C35" s="62" t="s">
        <v>1840</v>
      </c>
      <c r="D35" s="165"/>
      <c r="E35" s="1321" t="s">
        <v>3017</v>
      </c>
    </row>
    <row r="36" spans="1:5" ht="17" customHeight="1">
      <c r="A36" s="92" t="s">
        <v>74</v>
      </c>
      <c r="B36" s="164"/>
      <c r="C36" s="62" t="s">
        <v>1841</v>
      </c>
      <c r="D36" s="165"/>
      <c r="E36" s="1321" t="s">
        <v>3017</v>
      </c>
    </row>
    <row r="37" spans="1:5" ht="17" customHeight="1">
      <c r="A37" s="69"/>
      <c r="B37" s="164"/>
      <c r="C37" s="62" t="s">
        <v>1842</v>
      </c>
      <c r="D37" s="165"/>
      <c r="E37" s="1321" t="s">
        <v>3017</v>
      </c>
    </row>
    <row r="38" spans="1:5" ht="17" customHeight="1">
      <c r="A38" s="92" t="s">
        <v>75</v>
      </c>
      <c r="B38" s="164"/>
      <c r="C38" s="62" t="s">
        <v>1843</v>
      </c>
      <c r="D38" s="165"/>
      <c r="E38" s="1321" t="s">
        <v>3017</v>
      </c>
    </row>
    <row r="39" spans="1:5" ht="17" customHeight="1">
      <c r="A39" s="92" t="s">
        <v>76</v>
      </c>
      <c r="B39" s="164"/>
      <c r="C39" s="62" t="s">
        <v>1844</v>
      </c>
      <c r="D39" s="165"/>
      <c r="E39" s="1321" t="s">
        <v>3017</v>
      </c>
    </row>
    <row r="40" spans="1:5" ht="17" customHeight="1">
      <c r="A40" s="92" t="s">
        <v>77</v>
      </c>
      <c r="B40" s="164"/>
      <c r="C40" s="62" t="s">
        <v>1845</v>
      </c>
      <c r="D40" s="165"/>
      <c r="E40" s="1321" t="s">
        <v>3017</v>
      </c>
    </row>
    <row r="41" spans="1:5" ht="17" customHeight="1">
      <c r="A41" s="92" t="s">
        <v>78</v>
      </c>
      <c r="B41" s="164"/>
      <c r="C41" s="62" t="s">
        <v>1846</v>
      </c>
      <c r="D41" s="165"/>
      <c r="E41" s="1321" t="s">
        <v>3017</v>
      </c>
    </row>
    <row r="42" spans="1:5" ht="17" customHeight="1">
      <c r="A42" s="92" t="s">
        <v>79</v>
      </c>
      <c r="B42" s="164"/>
      <c r="C42" s="62" t="s">
        <v>1847</v>
      </c>
      <c r="D42" s="165"/>
      <c r="E42" s="1321" t="s">
        <v>3017</v>
      </c>
    </row>
    <row r="43" spans="1:5" ht="17" customHeight="1">
      <c r="A43" s="69"/>
      <c r="B43" s="164"/>
      <c r="C43" s="62" t="s">
        <v>1848</v>
      </c>
      <c r="D43" s="165"/>
      <c r="E43" s="775"/>
    </row>
    <row r="44" spans="1:5" ht="17" customHeight="1">
      <c r="A44" s="69"/>
      <c r="B44" s="164"/>
      <c r="C44" s="840"/>
      <c r="D44" s="844"/>
      <c r="E44" s="775"/>
    </row>
    <row r="45" spans="1:5" ht="17" customHeight="1">
      <c r="A45" s="69"/>
      <c r="B45" s="164"/>
      <c r="C45" s="840"/>
      <c r="D45" s="844"/>
      <c r="E45" s="775"/>
    </row>
    <row r="46" spans="1:5" ht="17" customHeight="1">
      <c r="A46" s="69"/>
      <c r="B46" s="164"/>
      <c r="C46" s="840"/>
      <c r="D46" s="844"/>
      <c r="E46" s="775"/>
    </row>
    <row r="47" spans="1:5" ht="17" customHeight="1">
      <c r="A47" s="69"/>
      <c r="B47" s="164"/>
      <c r="C47" s="840"/>
      <c r="D47" s="844"/>
      <c r="E47" s="775"/>
    </row>
    <row r="48" spans="1:5" ht="17" customHeight="1">
      <c r="A48" s="69"/>
      <c r="B48" s="164"/>
      <c r="C48" s="840"/>
      <c r="D48" s="844"/>
      <c r="E48" s="775"/>
    </row>
    <row r="49" spans="1:5" ht="17" customHeight="1">
      <c r="A49" s="69"/>
      <c r="B49" s="164"/>
      <c r="C49" s="840"/>
      <c r="D49" s="844"/>
      <c r="E49" s="775"/>
    </row>
    <row r="50" spans="1:5" ht="17" customHeight="1">
      <c r="A50" s="69"/>
      <c r="B50" s="164"/>
      <c r="C50" s="840"/>
      <c r="D50" s="844"/>
      <c r="E50" s="775"/>
    </row>
    <row r="51" spans="1:5" ht="17" customHeight="1">
      <c r="A51" s="69"/>
      <c r="B51" s="164"/>
      <c r="C51" s="840"/>
      <c r="D51" s="844"/>
      <c r="E51" s="775"/>
    </row>
    <row r="52" spans="1:5" ht="17" customHeight="1">
      <c r="A52" s="69"/>
      <c r="B52" s="164"/>
      <c r="C52" s="840"/>
      <c r="D52" s="844"/>
      <c r="E52" s="775"/>
    </row>
    <row r="53" spans="1:5" ht="17" customHeight="1">
      <c r="A53" s="69"/>
      <c r="B53" s="164"/>
      <c r="C53" s="840"/>
      <c r="D53" s="844"/>
      <c r="E53" s="775"/>
    </row>
    <row r="54" spans="1:5" ht="17" customHeight="1">
      <c r="A54" s="69"/>
      <c r="B54" s="164"/>
      <c r="C54" s="840"/>
      <c r="D54" s="844"/>
      <c r="E54" s="775"/>
    </row>
    <row r="55" spans="1:5" ht="17" customHeight="1">
      <c r="A55" s="69"/>
      <c r="B55" s="164"/>
      <c r="C55" s="840"/>
      <c r="D55" s="844"/>
      <c r="E55" s="775"/>
    </row>
    <row r="56" spans="1:5" ht="17" customHeight="1">
      <c r="A56" s="69"/>
      <c r="B56" s="164"/>
      <c r="C56" s="840"/>
      <c r="D56" s="844"/>
      <c r="E56" s="775"/>
    </row>
    <row r="57" spans="1:5" ht="17" customHeight="1">
      <c r="A57" s="69"/>
      <c r="B57" s="164"/>
      <c r="C57" s="840"/>
      <c r="D57" s="844"/>
      <c r="E57" s="775"/>
    </row>
    <row r="58" spans="1:5" ht="17" customHeight="1" thickBot="1">
      <c r="A58" s="151"/>
      <c r="B58" s="350"/>
      <c r="C58" s="1279"/>
      <c r="D58" s="1322"/>
      <c r="E58" s="1323"/>
    </row>
    <row r="59" spans="1:5" ht="17" customHeight="1">
      <c r="A59" s="62" t="s">
        <v>611</v>
      </c>
      <c r="B59" s="62"/>
      <c r="C59" s="62"/>
      <c r="D59" s="62"/>
      <c r="E59" s="62"/>
    </row>
    <row r="60" spans="1:5" ht="17" customHeight="1">
      <c r="A60" s="128">
        <v>88</v>
      </c>
      <c r="B60" s="128"/>
      <c r="C60" s="128"/>
      <c r="D60" s="128"/>
      <c r="E60" s="128"/>
    </row>
    <row r="61" spans="1:5">
      <c r="A61" s="62"/>
    </row>
    <row r="62" spans="1:5">
      <c r="A62" s="62"/>
    </row>
    <row r="63" spans="1:5">
      <c r="A63" s="62"/>
    </row>
    <row r="64" spans="1:5">
      <c r="A64" s="62"/>
    </row>
    <row r="65" spans="1:1">
      <c r="A65" s="62"/>
    </row>
    <row r="66" spans="1:1">
      <c r="A66" s="62"/>
    </row>
    <row r="67" spans="1:1">
      <c r="A67" s="62"/>
    </row>
    <row r="68" spans="1:1">
      <c r="A68" s="62"/>
    </row>
    <row r="69" spans="1:1">
      <c r="A69" s="62"/>
    </row>
    <row r="70" spans="1:1">
      <c r="A70" s="62"/>
    </row>
    <row r="71" spans="1:1">
      <c r="A71" s="62"/>
    </row>
    <row r="72" spans="1:1">
      <c r="A72" s="62"/>
    </row>
    <row r="73" spans="1:1">
      <c r="A73" s="62"/>
    </row>
    <row r="74" spans="1:1">
      <c r="A74" s="62"/>
    </row>
    <row r="75" spans="1:1">
      <c r="A75" s="62"/>
    </row>
    <row r="76" spans="1:1">
      <c r="A76" s="62"/>
    </row>
    <row r="77" spans="1:1">
      <c r="A77" s="62"/>
    </row>
    <row r="78" spans="1:1">
      <c r="A78" s="62"/>
    </row>
    <row r="79" spans="1:1">
      <c r="A79" s="62"/>
    </row>
    <row r="80" spans="1:1">
      <c r="A80" s="62"/>
    </row>
    <row r="81" spans="1:1">
      <c r="A81" s="62"/>
    </row>
    <row r="82" spans="1:1">
      <c r="A82" s="62"/>
    </row>
    <row r="83" spans="1:1">
      <c r="A83" s="62"/>
    </row>
    <row r="84" spans="1:1">
      <c r="A84" s="62"/>
    </row>
    <row r="85" spans="1:1">
      <c r="A85" s="62"/>
    </row>
  </sheetData>
  <printOptions horizontalCentered="1"/>
  <pageMargins left="0.5" right="0.5" top="0.5" bottom="0.5" header="0.5" footer="0.5"/>
  <pageSetup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601" r:id="rId4" name="Button 65">
              <controlPr locked="0" defaultSize="0" autoFill="0" autoLine="0" autoPict="0">
                <anchor moveWithCells="1" sizeWithCells="1">
                  <from>
                    <xdr:col>0</xdr:col>
                    <xdr:colOff>0</xdr:colOff>
                    <xdr:row>63</xdr:row>
                    <xdr:rowOff>69850</xdr:rowOff>
                  </from>
                  <to>
                    <xdr:col>0</xdr:col>
                    <xdr:colOff>0</xdr:colOff>
                    <xdr:row>66</xdr:row>
                    <xdr:rowOff>76200</xdr:rowOff>
                  </to>
                </anchor>
              </controlPr>
            </control>
          </mc:Choice>
        </mc:AlternateContent>
      </controls>
    </mc:Choice>
  </mc:AlternateConten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G65"/>
  <sheetViews>
    <sheetView defaultGridColor="0" colorId="22" zoomScale="75" zoomScaleNormal="75" workbookViewId="0">
      <selection activeCell="A66" sqref="A66"/>
    </sheetView>
  </sheetViews>
  <sheetFormatPr defaultColWidth="9.84375" defaultRowHeight="15.5"/>
  <cols>
    <col min="1" max="1" width="6.84375" customWidth="1"/>
    <col min="2" max="2" width="1.84375" customWidth="1"/>
    <col min="3" max="3" width="75.84375" customWidth="1"/>
    <col min="4" max="4" width="1.84375" customWidth="1"/>
    <col min="5" max="5" width="20.84375" customWidth="1"/>
    <col min="6" max="6" width="12.84375" customWidth="1"/>
  </cols>
  <sheetData>
    <row r="1" spans="1:7" ht="17" customHeight="1" thickBot="1">
      <c r="A1" s="61" t="str">
        <f>'Data Sheet'!A54</f>
        <v>Annual Report of VERIZON NEW YORK INC.                                                                            For the period ending DECEMBER 31, 2021</v>
      </c>
      <c r="B1" s="62"/>
      <c r="C1" s="62"/>
      <c r="D1" s="62"/>
      <c r="E1" s="62"/>
      <c r="F1" s="62"/>
      <c r="G1" s="62"/>
    </row>
    <row r="2" spans="1:7" ht="17" customHeight="1">
      <c r="A2" s="63"/>
      <c r="B2" s="64"/>
      <c r="C2" s="64"/>
      <c r="D2" s="64"/>
      <c r="E2" s="64"/>
      <c r="F2" s="65"/>
      <c r="G2" s="62"/>
    </row>
    <row r="3" spans="1:7" ht="17" customHeight="1">
      <c r="A3" s="339"/>
      <c r="B3" s="128"/>
      <c r="C3" s="128"/>
      <c r="D3" s="128"/>
      <c r="E3" s="128"/>
      <c r="F3" s="129"/>
      <c r="G3" s="62"/>
    </row>
    <row r="4" spans="1:7" ht="17" customHeight="1">
      <c r="A4" s="69"/>
      <c r="B4" s="62"/>
      <c r="C4" s="62"/>
      <c r="D4" s="62"/>
      <c r="E4" s="62"/>
      <c r="F4" s="70"/>
      <c r="G4" s="62"/>
    </row>
    <row r="5" spans="1:7" ht="17" customHeight="1">
      <c r="A5" s="69"/>
      <c r="B5" s="62"/>
      <c r="C5" s="62"/>
      <c r="D5" s="62"/>
      <c r="E5" s="62"/>
      <c r="F5" s="70"/>
      <c r="G5" s="62"/>
    </row>
    <row r="6" spans="1:7" ht="17" customHeight="1">
      <c r="A6" s="69"/>
      <c r="B6" s="62"/>
      <c r="C6" s="62"/>
      <c r="D6" s="62"/>
      <c r="E6" s="62"/>
      <c r="F6" s="70"/>
      <c r="G6" s="62"/>
    </row>
    <row r="7" spans="1:7" ht="17" customHeight="1">
      <c r="A7" s="69"/>
      <c r="B7" s="62"/>
      <c r="C7" s="62"/>
      <c r="D7" s="62"/>
      <c r="E7" s="62"/>
      <c r="F7" s="70"/>
      <c r="G7" s="62"/>
    </row>
    <row r="8" spans="1:7" ht="17" customHeight="1">
      <c r="A8" s="69"/>
      <c r="B8" s="62"/>
      <c r="C8" s="62"/>
      <c r="D8" s="62"/>
      <c r="E8" s="62"/>
      <c r="F8" s="70"/>
      <c r="G8" s="62"/>
    </row>
    <row r="9" spans="1:7" ht="17" customHeight="1">
      <c r="A9" s="69"/>
      <c r="B9" s="62"/>
      <c r="C9" s="62"/>
      <c r="D9" s="62"/>
      <c r="E9" s="62"/>
      <c r="F9" s="70"/>
      <c r="G9" s="62"/>
    </row>
    <row r="10" spans="1:7" ht="17" customHeight="1">
      <c r="A10" s="69"/>
      <c r="B10" s="62"/>
      <c r="C10" s="62"/>
      <c r="D10" s="62"/>
      <c r="E10" s="62"/>
      <c r="F10" s="70"/>
      <c r="G10" s="62"/>
    </row>
    <row r="11" spans="1:7" ht="17" customHeight="1">
      <c r="A11" s="69"/>
      <c r="B11" s="62"/>
      <c r="C11" s="62"/>
      <c r="D11" s="62"/>
      <c r="E11" s="62"/>
      <c r="F11" s="70"/>
      <c r="G11" s="62"/>
    </row>
    <row r="12" spans="1:7" ht="17" customHeight="1">
      <c r="A12" s="69"/>
      <c r="B12" s="62"/>
      <c r="C12" s="62"/>
      <c r="D12" s="62"/>
      <c r="E12" s="62"/>
      <c r="F12" s="70"/>
      <c r="G12" s="62"/>
    </row>
    <row r="13" spans="1:7" ht="17" customHeight="1">
      <c r="A13" s="69"/>
      <c r="B13" s="62"/>
      <c r="C13" s="62"/>
      <c r="D13" s="62"/>
      <c r="E13" s="62"/>
      <c r="F13" s="70"/>
      <c r="G13" s="62"/>
    </row>
    <row r="14" spans="1:7" ht="17" customHeight="1">
      <c r="A14" s="69"/>
      <c r="B14" s="62"/>
      <c r="C14" s="62"/>
      <c r="D14" s="62"/>
      <c r="E14" s="62"/>
      <c r="F14" s="70"/>
      <c r="G14" s="62"/>
    </row>
    <row r="15" spans="1:7" ht="17" customHeight="1">
      <c r="A15" s="69"/>
      <c r="B15" s="62"/>
      <c r="C15" s="62"/>
      <c r="D15" s="62"/>
      <c r="E15" s="62"/>
      <c r="F15" s="70"/>
      <c r="G15" s="62"/>
    </row>
    <row r="16" spans="1:7" ht="17" customHeight="1">
      <c r="A16" s="69"/>
      <c r="B16" s="62"/>
      <c r="C16" s="62"/>
      <c r="D16" s="62"/>
      <c r="E16" s="62"/>
      <c r="F16" s="70"/>
      <c r="G16" s="62"/>
    </row>
    <row r="17" spans="1:7" ht="17" customHeight="1">
      <c r="A17" s="69"/>
      <c r="B17" s="62"/>
      <c r="C17" s="62"/>
      <c r="D17" s="62"/>
      <c r="E17" s="62"/>
      <c r="F17" s="70"/>
      <c r="G17" s="62"/>
    </row>
    <row r="18" spans="1:7" ht="17" customHeight="1">
      <c r="A18" s="69"/>
      <c r="B18" s="62"/>
      <c r="C18" s="62"/>
      <c r="D18" s="62"/>
      <c r="E18" s="62"/>
      <c r="F18" s="70"/>
      <c r="G18" s="62"/>
    </row>
    <row r="19" spans="1:7" ht="17" customHeight="1">
      <c r="A19" s="69"/>
      <c r="B19" s="62"/>
      <c r="C19" s="62"/>
      <c r="D19" s="62"/>
      <c r="E19" s="26"/>
      <c r="F19" s="519"/>
      <c r="G19" s="62"/>
    </row>
    <row r="20" spans="1:7" ht="17" customHeight="1">
      <c r="A20" s="69"/>
      <c r="B20" s="62"/>
      <c r="C20" s="62"/>
      <c r="D20" s="62"/>
      <c r="E20" s="26"/>
      <c r="F20" s="519"/>
      <c r="G20" s="62"/>
    </row>
    <row r="21" spans="1:7" ht="17" customHeight="1">
      <c r="A21" s="69"/>
      <c r="B21" s="62"/>
      <c r="C21" s="62"/>
      <c r="D21" s="62"/>
      <c r="E21" s="26"/>
      <c r="F21" s="519"/>
      <c r="G21" s="62"/>
    </row>
    <row r="22" spans="1:7" ht="17" customHeight="1">
      <c r="A22" s="512" t="s">
        <v>1535</v>
      </c>
      <c r="B22" s="283"/>
      <c r="C22" s="283"/>
      <c r="D22" s="283"/>
      <c r="E22" s="520"/>
      <c r="F22" s="521"/>
      <c r="G22" s="62"/>
    </row>
    <row r="23" spans="1:7" ht="17" customHeight="1">
      <c r="A23" s="69"/>
      <c r="B23" s="62"/>
      <c r="C23" s="62"/>
      <c r="D23" s="62"/>
      <c r="E23" s="26"/>
      <c r="F23" s="519"/>
      <c r="G23" s="62"/>
    </row>
    <row r="24" spans="1:7" ht="17" customHeight="1">
      <c r="A24" s="69"/>
      <c r="B24" s="62"/>
      <c r="C24" s="62"/>
      <c r="D24" s="62"/>
      <c r="E24" s="26"/>
      <c r="F24" s="519"/>
      <c r="G24" s="62"/>
    </row>
    <row r="25" spans="1:7" ht="17" customHeight="1">
      <c r="A25" s="69"/>
      <c r="B25" s="62"/>
      <c r="C25" s="62"/>
      <c r="D25" s="62"/>
      <c r="E25" s="26"/>
      <c r="F25" s="519"/>
      <c r="G25" s="62"/>
    </row>
    <row r="26" spans="1:7" ht="17" customHeight="1">
      <c r="A26" s="69"/>
      <c r="B26" s="62"/>
      <c r="C26" s="62"/>
      <c r="D26" s="62"/>
      <c r="E26" s="26"/>
      <c r="F26" s="519"/>
      <c r="G26" s="62"/>
    </row>
    <row r="27" spans="1:7" ht="17" customHeight="1">
      <c r="A27" s="69"/>
      <c r="B27" s="62"/>
      <c r="C27" s="62"/>
      <c r="D27" s="62"/>
      <c r="E27" s="26"/>
      <c r="F27" s="519"/>
      <c r="G27" s="62"/>
    </row>
    <row r="28" spans="1:7" ht="17" customHeight="1">
      <c r="A28" s="69"/>
      <c r="B28" s="62"/>
      <c r="C28" s="62"/>
      <c r="D28" s="62"/>
      <c r="E28" s="26"/>
      <c r="F28" s="519"/>
      <c r="G28" s="62"/>
    </row>
    <row r="29" spans="1:7" ht="17" customHeight="1">
      <c r="A29" s="69"/>
      <c r="B29" s="62"/>
      <c r="C29" s="62"/>
      <c r="D29" s="62"/>
      <c r="E29" s="26"/>
      <c r="F29" s="519"/>
      <c r="G29" s="62"/>
    </row>
    <row r="30" spans="1:7" ht="17" customHeight="1">
      <c r="A30" s="69"/>
      <c r="B30" s="62"/>
      <c r="C30" s="62"/>
      <c r="D30" s="62"/>
      <c r="E30" s="26"/>
      <c r="F30" s="519"/>
      <c r="G30" s="62"/>
    </row>
    <row r="31" spans="1:7" ht="17" customHeight="1">
      <c r="A31" s="69"/>
      <c r="B31" s="62"/>
      <c r="C31" s="62"/>
      <c r="D31" s="62"/>
      <c r="E31" s="26"/>
      <c r="F31" s="519"/>
      <c r="G31" s="62"/>
    </row>
    <row r="32" spans="1:7" ht="17" customHeight="1">
      <c r="A32" s="69"/>
      <c r="B32" s="62"/>
      <c r="C32" s="62"/>
      <c r="D32" s="62"/>
      <c r="E32" s="26"/>
      <c r="F32" s="519"/>
      <c r="G32" s="62"/>
    </row>
    <row r="33" spans="1:7" ht="17" customHeight="1">
      <c r="A33" s="69"/>
      <c r="B33" s="62"/>
      <c r="C33" s="62"/>
      <c r="D33" s="62"/>
      <c r="E33" s="62"/>
      <c r="F33" s="519"/>
      <c r="G33" s="62"/>
    </row>
    <row r="34" spans="1:7" ht="17" customHeight="1">
      <c r="A34" s="212"/>
      <c r="B34" s="128"/>
      <c r="C34" s="128"/>
      <c r="D34" s="128"/>
      <c r="E34" s="128"/>
      <c r="F34" s="129"/>
      <c r="G34" s="62"/>
    </row>
    <row r="35" spans="1:7" ht="17" customHeight="1">
      <c r="A35" s="69"/>
      <c r="B35" s="62"/>
      <c r="C35" s="62"/>
      <c r="D35" s="62"/>
      <c r="E35" s="62"/>
      <c r="F35" s="70"/>
      <c r="G35" s="62"/>
    </row>
    <row r="36" spans="1:7" ht="17" customHeight="1">
      <c r="A36" s="69"/>
      <c r="B36" s="62"/>
      <c r="C36" s="62"/>
      <c r="D36" s="62"/>
      <c r="E36" s="62"/>
      <c r="F36" s="70"/>
      <c r="G36" s="62"/>
    </row>
    <row r="37" spans="1:7" ht="17" customHeight="1">
      <c r="A37" s="69"/>
      <c r="B37" s="62"/>
      <c r="C37" s="62"/>
      <c r="D37" s="62"/>
      <c r="E37" s="62"/>
      <c r="F37" s="70"/>
      <c r="G37" s="62"/>
    </row>
    <row r="38" spans="1:7" ht="17" customHeight="1">
      <c r="A38" s="69"/>
      <c r="B38" s="62"/>
      <c r="C38" s="62"/>
      <c r="D38" s="62"/>
      <c r="E38" s="62"/>
      <c r="F38" s="70"/>
      <c r="G38" s="62"/>
    </row>
    <row r="39" spans="1:7" ht="17" customHeight="1">
      <c r="A39" s="69"/>
      <c r="B39" s="62"/>
      <c r="C39" s="62"/>
      <c r="D39" s="62"/>
      <c r="E39" s="62"/>
      <c r="F39" s="70"/>
      <c r="G39" s="62"/>
    </row>
    <row r="40" spans="1:7" ht="17" customHeight="1">
      <c r="A40" s="69"/>
      <c r="B40" s="62"/>
      <c r="C40" s="62"/>
      <c r="D40" s="62"/>
      <c r="E40" s="26"/>
      <c r="F40" s="519"/>
      <c r="G40" s="62"/>
    </row>
    <row r="41" spans="1:7" ht="17" customHeight="1">
      <c r="A41" s="69"/>
      <c r="B41" s="62"/>
      <c r="C41" s="62"/>
      <c r="D41" s="62"/>
      <c r="E41" s="26"/>
      <c r="F41" s="519"/>
      <c r="G41" s="62"/>
    </row>
    <row r="42" spans="1:7" ht="17" customHeight="1">
      <c r="A42" s="69"/>
      <c r="B42" s="62"/>
      <c r="C42" s="62"/>
      <c r="D42" s="62"/>
      <c r="E42" s="26"/>
      <c r="F42" s="519"/>
      <c r="G42" s="62"/>
    </row>
    <row r="43" spans="1:7" ht="17" customHeight="1">
      <c r="A43" s="69"/>
      <c r="B43" s="62"/>
      <c r="C43" s="62"/>
      <c r="D43" s="62"/>
      <c r="E43" s="26"/>
      <c r="F43" s="519"/>
      <c r="G43" s="62" t="s">
        <v>716</v>
      </c>
    </row>
    <row r="44" spans="1:7" ht="17" customHeight="1">
      <c r="A44" s="69"/>
      <c r="B44" s="62"/>
      <c r="C44" s="62"/>
      <c r="D44" s="62"/>
      <c r="E44" s="62"/>
      <c r="F44" s="519"/>
      <c r="G44" s="62"/>
    </row>
    <row r="45" spans="1:7" ht="17" customHeight="1">
      <c r="A45" s="69"/>
      <c r="B45" s="62"/>
      <c r="C45" s="62"/>
      <c r="D45" s="62"/>
      <c r="E45" s="62"/>
      <c r="F45" s="70"/>
      <c r="G45" s="62"/>
    </row>
    <row r="46" spans="1:7" ht="17" customHeight="1">
      <c r="A46" s="69"/>
      <c r="B46" s="62"/>
      <c r="C46" s="62"/>
      <c r="D46" s="62"/>
      <c r="E46" s="62"/>
      <c r="F46" s="70"/>
      <c r="G46" s="62"/>
    </row>
    <row r="47" spans="1:7" ht="17" customHeight="1">
      <c r="A47" s="69"/>
      <c r="B47" s="62"/>
      <c r="C47" s="62"/>
      <c r="D47" s="62"/>
      <c r="E47" s="62"/>
      <c r="F47" s="70"/>
      <c r="G47" s="62"/>
    </row>
    <row r="48" spans="1:7" ht="17" customHeight="1">
      <c r="A48" s="69"/>
      <c r="B48" s="62"/>
      <c r="C48" s="62"/>
      <c r="D48" s="62"/>
      <c r="E48" s="62"/>
      <c r="F48" s="70"/>
      <c r="G48" s="62"/>
    </row>
    <row r="49" spans="1:7" ht="17" customHeight="1">
      <c r="A49" s="69"/>
      <c r="B49" s="62"/>
      <c r="C49" s="62"/>
      <c r="D49" s="62"/>
      <c r="E49" s="62"/>
      <c r="F49" s="70"/>
      <c r="G49" s="62"/>
    </row>
    <row r="50" spans="1:7" ht="17" customHeight="1">
      <c r="A50" s="69"/>
      <c r="B50" s="62"/>
      <c r="C50" s="26"/>
      <c r="D50" s="62"/>
      <c r="E50" s="26"/>
      <c r="F50" s="70"/>
      <c r="G50" s="62"/>
    </row>
    <row r="51" spans="1:7" ht="17" customHeight="1">
      <c r="A51" s="69"/>
      <c r="B51" s="62"/>
      <c r="C51" s="26"/>
      <c r="D51" s="62"/>
      <c r="E51" s="26"/>
      <c r="F51" s="70"/>
      <c r="G51" s="62"/>
    </row>
    <row r="52" spans="1:7" ht="17" customHeight="1">
      <c r="A52" s="69"/>
      <c r="B52" s="62"/>
      <c r="C52" s="26"/>
      <c r="D52" s="62"/>
      <c r="E52" s="26"/>
      <c r="F52" s="70"/>
      <c r="G52" s="62"/>
    </row>
    <row r="53" spans="1:7" ht="17" customHeight="1">
      <c r="A53" s="69"/>
      <c r="B53" s="62"/>
      <c r="C53" s="26"/>
      <c r="D53" s="62"/>
      <c r="E53" s="26"/>
      <c r="F53" s="70"/>
      <c r="G53" s="62"/>
    </row>
    <row r="54" spans="1:7" ht="17" customHeight="1">
      <c r="A54" s="69"/>
      <c r="B54" s="62"/>
      <c r="C54" s="62"/>
      <c r="D54" s="62"/>
      <c r="E54" s="62"/>
      <c r="F54" s="70"/>
      <c r="G54" s="62"/>
    </row>
    <row r="55" spans="1:7" ht="17" customHeight="1">
      <c r="A55" s="69"/>
      <c r="B55" s="62"/>
      <c r="C55" s="62"/>
      <c r="D55" s="62"/>
      <c r="E55" s="62"/>
      <c r="F55" s="70"/>
      <c r="G55" s="62"/>
    </row>
    <row r="56" spans="1:7" ht="17" customHeight="1">
      <c r="A56" s="69"/>
      <c r="B56" s="62"/>
      <c r="C56" s="62"/>
      <c r="D56" s="62"/>
      <c r="E56" s="62"/>
      <c r="F56" s="70"/>
      <c r="G56" s="62"/>
    </row>
    <row r="57" spans="1:7" ht="17" customHeight="1">
      <c r="A57" s="69"/>
      <c r="B57" s="62"/>
      <c r="C57" s="62"/>
      <c r="D57" s="62"/>
      <c r="E57" s="62"/>
      <c r="F57" s="70"/>
      <c r="G57" s="62"/>
    </row>
    <row r="58" spans="1:7" ht="17" customHeight="1">
      <c r="A58" s="69"/>
      <c r="B58" s="62"/>
      <c r="C58" s="62"/>
      <c r="D58" s="62"/>
      <c r="E58" s="62"/>
      <c r="F58" s="70"/>
      <c r="G58" s="62"/>
    </row>
    <row r="59" spans="1:7" ht="17" customHeight="1">
      <c r="A59" s="69"/>
      <c r="B59" s="62"/>
      <c r="C59" s="62"/>
      <c r="D59" s="62"/>
      <c r="E59" s="26"/>
      <c r="F59" s="70"/>
      <c r="G59" s="62"/>
    </row>
    <row r="60" spans="1:7" ht="17" customHeight="1">
      <c r="A60" s="69"/>
      <c r="B60" s="62"/>
      <c r="C60" s="62"/>
      <c r="D60" s="62"/>
      <c r="E60" s="26"/>
      <c r="F60" s="70"/>
      <c r="G60" s="62"/>
    </row>
    <row r="61" spans="1:7" ht="17" customHeight="1">
      <c r="A61" s="69"/>
      <c r="B61" s="62"/>
      <c r="C61" s="62"/>
      <c r="D61" s="62"/>
      <c r="E61" s="26"/>
      <c r="F61" s="70"/>
      <c r="G61" s="62"/>
    </row>
    <row r="62" spans="1:7" ht="17" customHeight="1">
      <c r="A62" s="69"/>
      <c r="B62" s="62"/>
      <c r="C62" s="62"/>
      <c r="D62" s="62"/>
      <c r="E62" s="26"/>
      <c r="F62" s="70"/>
      <c r="G62" s="62"/>
    </row>
    <row r="63" spans="1:7" ht="17" customHeight="1" thickBot="1">
      <c r="A63" s="151"/>
      <c r="B63" s="97"/>
      <c r="C63" s="97"/>
      <c r="D63" s="97"/>
      <c r="E63" s="97"/>
      <c r="F63" s="138"/>
      <c r="G63" s="62"/>
    </row>
    <row r="64" spans="1:7" ht="17" customHeight="1">
      <c r="A64" s="62"/>
      <c r="B64" s="62"/>
      <c r="C64" s="62"/>
      <c r="D64" s="62"/>
      <c r="E64" s="62"/>
      <c r="F64" s="62"/>
      <c r="G64" s="62"/>
    </row>
    <row r="65" spans="1:7" ht="17" customHeight="1">
      <c r="A65" s="128">
        <v>89</v>
      </c>
      <c r="B65" s="101"/>
      <c r="C65" s="101"/>
      <c r="D65" s="101"/>
      <c r="E65" s="101"/>
      <c r="F65" s="101"/>
      <c r="G65" s="62"/>
    </row>
  </sheetData>
  <printOptions horizontalCentered="1" verticalCentered="1"/>
  <pageMargins left="0.5" right="0.5" top="0.5" bottom="0.5" header="0" footer="0"/>
  <pageSetup scale="6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6626" r:id="rId4" name="Button 66">
              <controlPr locked="0" defaultSize="0" autoFill="0" autoLine="0" autoPict="0">
                <anchor moveWithCells="1" sizeWithCells="1">
                  <from>
                    <xdr:col>0</xdr:col>
                    <xdr:colOff>0</xdr:colOff>
                    <xdr:row>66</xdr:row>
                    <xdr:rowOff>120650</xdr:rowOff>
                  </from>
                  <to>
                    <xdr:col>0</xdr:col>
                    <xdr:colOff>0</xdr:colOff>
                    <xdr:row>69</xdr:row>
                    <xdr:rowOff>152400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H82"/>
  <sheetViews>
    <sheetView defaultGridColor="0" colorId="22" zoomScale="75" zoomScaleNormal="75" workbookViewId="0">
      <selection activeCell="I26" sqref="I26"/>
    </sheetView>
  </sheetViews>
  <sheetFormatPr defaultColWidth="9.84375" defaultRowHeight="15.5"/>
  <cols>
    <col min="1" max="1" width="5.84375" customWidth="1"/>
    <col min="2" max="2" width="1.84375" customWidth="1"/>
    <col min="3" max="3" width="7.84375" customWidth="1"/>
    <col min="4" max="4" width="70.84375" customWidth="1"/>
    <col min="5" max="5" width="1.84375" customWidth="1"/>
    <col min="6" max="7" width="20.84375" customWidth="1"/>
  </cols>
  <sheetData>
    <row r="1" spans="1:8" ht="17" customHeight="1" thickBot="1">
      <c r="A1" s="61" t="str">
        <f>'Data Sheet'!A56</f>
        <v>Annual Report of VERIZON NEW YORK INC.                                                                                    For the period ending DECEMBER 31, 2021</v>
      </c>
      <c r="B1" s="62"/>
      <c r="C1" s="62"/>
      <c r="D1" s="62"/>
      <c r="E1" s="62"/>
      <c r="F1" s="62"/>
      <c r="G1" s="62"/>
      <c r="H1" s="62"/>
    </row>
    <row r="2" spans="1:8" ht="17" customHeight="1">
      <c r="A2" s="63"/>
      <c r="B2" s="64"/>
      <c r="C2" s="64"/>
      <c r="D2" s="64"/>
      <c r="E2" s="64"/>
      <c r="F2" s="64"/>
      <c r="G2" s="65"/>
      <c r="H2" s="62"/>
    </row>
    <row r="3" spans="1:8" ht="17" customHeight="1">
      <c r="A3" s="512"/>
      <c r="B3" s="128"/>
      <c r="C3" s="128"/>
      <c r="D3" s="128"/>
      <c r="E3" s="128"/>
      <c r="F3" s="128"/>
      <c r="G3" s="129"/>
      <c r="H3" s="62"/>
    </row>
    <row r="4" spans="1:8" ht="17" customHeight="1">
      <c r="A4" s="386"/>
      <c r="B4" s="62"/>
      <c r="C4" s="101"/>
      <c r="D4" s="101"/>
      <c r="E4" s="101"/>
      <c r="F4" s="101"/>
      <c r="G4" s="144"/>
      <c r="H4" s="62"/>
    </row>
    <row r="5" spans="1:8" ht="17" customHeight="1">
      <c r="A5" s="69"/>
      <c r="B5" s="62"/>
      <c r="C5" s="62"/>
      <c r="D5" s="62"/>
      <c r="E5" s="62"/>
      <c r="F5" s="62"/>
      <c r="G5" s="144"/>
      <c r="H5" s="62"/>
    </row>
    <row r="6" spans="1:8" ht="17" customHeight="1">
      <c r="A6" s="69"/>
      <c r="B6" s="62"/>
      <c r="C6" s="62"/>
      <c r="D6" s="62"/>
      <c r="E6" s="62"/>
      <c r="F6" s="62"/>
      <c r="G6" s="70"/>
      <c r="H6" s="62"/>
    </row>
    <row r="7" spans="1:8" ht="17" customHeight="1">
      <c r="A7" s="69"/>
      <c r="B7" s="62"/>
      <c r="C7" s="62"/>
      <c r="D7" s="62"/>
      <c r="E7" s="62"/>
      <c r="F7" s="62"/>
      <c r="G7" s="70"/>
      <c r="H7" s="62"/>
    </row>
    <row r="8" spans="1:8" ht="17" customHeight="1">
      <c r="A8" s="69"/>
      <c r="B8" s="62"/>
      <c r="C8" s="62"/>
      <c r="D8" s="62"/>
      <c r="E8" s="62"/>
      <c r="F8" s="62"/>
      <c r="G8" s="70"/>
      <c r="H8" s="62"/>
    </row>
    <row r="9" spans="1:8" ht="17" customHeight="1">
      <c r="A9" s="69"/>
      <c r="B9" s="62"/>
      <c r="C9" s="62"/>
      <c r="D9" s="62"/>
      <c r="E9" s="62"/>
      <c r="F9" s="62"/>
      <c r="G9" s="70"/>
      <c r="H9" s="62"/>
    </row>
    <row r="10" spans="1:8" ht="17" customHeight="1">
      <c r="A10" s="69"/>
      <c r="B10" s="62"/>
      <c r="C10" s="62"/>
      <c r="D10" s="62"/>
      <c r="E10" s="62"/>
      <c r="F10" s="62"/>
      <c r="G10" s="70"/>
      <c r="H10" s="62"/>
    </row>
    <row r="11" spans="1:8" ht="17" customHeight="1">
      <c r="A11" s="69"/>
      <c r="B11" s="62"/>
      <c r="C11" s="62"/>
      <c r="D11" s="62"/>
      <c r="E11" s="62"/>
      <c r="F11" s="62"/>
      <c r="G11" s="70"/>
      <c r="H11" s="62"/>
    </row>
    <row r="12" spans="1:8" ht="17" customHeight="1">
      <c r="A12" s="212"/>
      <c r="B12" s="128"/>
      <c r="C12" s="128"/>
      <c r="D12" s="128"/>
      <c r="E12" s="128"/>
      <c r="F12" s="128"/>
      <c r="G12" s="129"/>
      <c r="H12" s="62"/>
    </row>
    <row r="13" spans="1:8" ht="17" customHeight="1">
      <c r="A13" s="69"/>
      <c r="B13" s="62"/>
      <c r="C13" s="62"/>
      <c r="D13" s="62"/>
      <c r="E13" s="62"/>
      <c r="F13" s="62"/>
      <c r="G13" s="70"/>
      <c r="H13" s="62"/>
    </row>
    <row r="14" spans="1:8" ht="17" customHeight="1">
      <c r="A14" s="69"/>
      <c r="B14" s="62"/>
      <c r="C14" s="62"/>
      <c r="D14" s="62"/>
      <c r="E14" s="62"/>
      <c r="F14" s="62"/>
      <c r="G14" s="70"/>
      <c r="H14" s="62"/>
    </row>
    <row r="15" spans="1:8" ht="17" customHeight="1">
      <c r="A15" s="69"/>
      <c r="B15" s="62"/>
      <c r="C15" s="101"/>
      <c r="D15" s="101"/>
      <c r="E15" s="62"/>
      <c r="F15" s="62"/>
      <c r="G15" s="70"/>
      <c r="H15" s="62"/>
    </row>
    <row r="16" spans="1:8" ht="17" customHeight="1">
      <c r="A16" s="69"/>
      <c r="B16" s="62"/>
      <c r="C16" s="101"/>
      <c r="D16" s="101"/>
      <c r="E16" s="62"/>
      <c r="F16" s="62"/>
      <c r="G16" s="70"/>
      <c r="H16" s="62"/>
    </row>
    <row r="17" spans="1:8" ht="17" customHeight="1">
      <c r="A17" s="69"/>
      <c r="B17" s="62"/>
      <c r="C17" s="62"/>
      <c r="D17" s="62"/>
      <c r="E17" s="62"/>
      <c r="F17" s="351"/>
      <c r="G17" s="519"/>
      <c r="H17" s="62"/>
    </row>
    <row r="18" spans="1:8" ht="17" customHeight="1">
      <c r="A18" s="69"/>
      <c r="B18" s="62"/>
      <c r="C18" s="62"/>
      <c r="D18" s="62"/>
      <c r="E18" s="62"/>
      <c r="F18" s="180"/>
      <c r="G18" s="519"/>
      <c r="H18" s="62"/>
    </row>
    <row r="19" spans="1:8" ht="17" customHeight="1">
      <c r="A19" s="69"/>
      <c r="B19" s="62"/>
      <c r="C19" s="62"/>
      <c r="D19" s="62"/>
      <c r="E19" s="62"/>
      <c r="F19" s="180"/>
      <c r="G19" s="519"/>
      <c r="H19" s="62"/>
    </row>
    <row r="20" spans="1:8" ht="17" customHeight="1">
      <c r="A20" s="69"/>
      <c r="B20" s="62"/>
      <c r="C20" s="62"/>
      <c r="D20" s="62"/>
      <c r="E20" s="62"/>
      <c r="F20" s="180"/>
      <c r="G20" s="519"/>
      <c r="H20" s="62"/>
    </row>
    <row r="21" spans="1:8" ht="17" customHeight="1">
      <c r="A21" s="69"/>
      <c r="B21" s="62"/>
      <c r="C21" s="62"/>
      <c r="D21" s="62"/>
      <c r="E21" s="62"/>
      <c r="F21" s="180"/>
      <c r="G21" s="519"/>
      <c r="H21" s="62"/>
    </row>
    <row r="22" spans="1:8" ht="17" customHeight="1">
      <c r="A22" s="512" t="s">
        <v>1535</v>
      </c>
      <c r="B22" s="128"/>
      <c r="C22" s="128"/>
      <c r="D22" s="128"/>
      <c r="E22" s="128"/>
      <c r="F22" s="522"/>
      <c r="G22" s="523"/>
      <c r="H22" s="62"/>
    </row>
    <row r="23" spans="1:8" ht="17" customHeight="1">
      <c r="A23" s="69"/>
      <c r="B23" s="62"/>
      <c r="C23" s="62"/>
      <c r="D23" s="62"/>
      <c r="E23" s="62"/>
      <c r="F23" s="180"/>
      <c r="G23" s="519"/>
      <c r="H23" s="62"/>
    </row>
    <row r="24" spans="1:8" ht="17" customHeight="1">
      <c r="A24" s="69"/>
      <c r="B24" s="62"/>
      <c r="C24" s="62"/>
      <c r="D24" s="62"/>
      <c r="E24" s="62"/>
      <c r="F24" s="180"/>
      <c r="G24" s="519"/>
      <c r="H24" s="62"/>
    </row>
    <row r="25" spans="1:8" ht="17" customHeight="1">
      <c r="A25" s="69"/>
      <c r="B25" s="62"/>
      <c r="C25" s="62"/>
      <c r="D25" s="62"/>
      <c r="E25" s="62"/>
      <c r="F25" s="180"/>
      <c r="G25" s="519"/>
      <c r="H25" s="62"/>
    </row>
    <row r="26" spans="1:8" ht="17" customHeight="1">
      <c r="A26" s="69"/>
      <c r="B26" s="62"/>
      <c r="C26" s="62"/>
      <c r="D26" s="62"/>
      <c r="E26" s="62"/>
      <c r="F26" s="180"/>
      <c r="G26" s="519"/>
      <c r="H26" s="62"/>
    </row>
    <row r="27" spans="1:8" ht="17" customHeight="1">
      <c r="A27" s="69"/>
      <c r="B27" s="62"/>
      <c r="C27" s="62"/>
      <c r="D27" s="62"/>
      <c r="E27" s="62"/>
      <c r="F27" s="180"/>
      <c r="G27" s="519"/>
      <c r="H27" s="62"/>
    </row>
    <row r="28" spans="1:8" ht="17" customHeight="1">
      <c r="A28" s="69"/>
      <c r="B28" s="62"/>
      <c r="C28" s="62"/>
      <c r="D28" s="62"/>
      <c r="E28" s="62"/>
      <c r="F28" s="271"/>
      <c r="G28" s="519"/>
      <c r="H28" s="62"/>
    </row>
    <row r="29" spans="1:8" ht="17" customHeight="1">
      <c r="A29" s="69"/>
      <c r="B29" s="62"/>
      <c r="C29" s="62"/>
      <c r="D29" s="62"/>
      <c r="E29" s="62"/>
      <c r="F29" s="62"/>
      <c r="G29" s="70"/>
      <c r="H29" s="62"/>
    </row>
    <row r="30" spans="1:8" ht="17" customHeight="1">
      <c r="A30" s="212"/>
      <c r="B30" s="128"/>
      <c r="C30" s="128"/>
      <c r="D30" s="128"/>
      <c r="E30" s="128"/>
      <c r="F30" s="128"/>
      <c r="G30" s="129"/>
      <c r="H30" s="62"/>
    </row>
    <row r="31" spans="1:8" ht="17" customHeight="1">
      <c r="A31" s="69"/>
      <c r="B31" s="62"/>
      <c r="C31" s="62"/>
      <c r="D31" s="62"/>
      <c r="E31" s="62"/>
      <c r="F31" s="62"/>
      <c r="G31" s="70"/>
      <c r="H31" s="62"/>
    </row>
    <row r="32" spans="1:8" ht="17" customHeight="1">
      <c r="A32" s="69"/>
      <c r="B32" s="62"/>
      <c r="C32" s="62"/>
      <c r="D32" s="62"/>
      <c r="E32" s="62"/>
      <c r="F32" s="62"/>
      <c r="G32" s="70"/>
      <c r="H32" s="62"/>
    </row>
    <row r="33" spans="1:8" ht="17" customHeight="1">
      <c r="A33" s="69"/>
      <c r="B33" s="62"/>
      <c r="C33" s="62"/>
      <c r="D33" s="90"/>
      <c r="E33" s="101"/>
      <c r="F33" s="101"/>
      <c r="G33" s="70"/>
      <c r="H33" s="62"/>
    </row>
    <row r="34" spans="1:8" ht="17" customHeight="1">
      <c r="A34" s="69"/>
      <c r="B34" s="62"/>
      <c r="C34" s="62"/>
      <c r="D34" s="90"/>
      <c r="E34" s="101"/>
      <c r="F34" s="101"/>
      <c r="G34" s="70"/>
      <c r="H34" s="62"/>
    </row>
    <row r="35" spans="1:8" ht="17" customHeight="1">
      <c r="A35" s="69"/>
      <c r="B35" s="62"/>
      <c r="C35" s="26"/>
      <c r="D35" s="26"/>
      <c r="E35" s="26"/>
      <c r="F35" s="26"/>
      <c r="G35" s="265"/>
      <c r="H35" s="62"/>
    </row>
    <row r="36" spans="1:8" ht="17" customHeight="1">
      <c r="A36" s="69"/>
      <c r="B36" s="62"/>
      <c r="C36" s="26"/>
      <c r="D36" s="26"/>
      <c r="E36" s="26"/>
      <c r="F36" s="26"/>
      <c r="G36" s="178"/>
      <c r="H36" s="62"/>
    </row>
    <row r="37" spans="1:8" ht="17" customHeight="1">
      <c r="A37" s="69"/>
      <c r="B37" s="62"/>
      <c r="C37" s="26"/>
      <c r="D37" s="26"/>
      <c r="E37" s="26"/>
      <c r="F37" s="26"/>
      <c r="G37" s="178"/>
      <c r="H37" s="62"/>
    </row>
    <row r="38" spans="1:8" ht="17" customHeight="1">
      <c r="A38" s="69"/>
      <c r="B38" s="62"/>
      <c r="C38" s="26"/>
      <c r="D38" s="26"/>
      <c r="E38" s="26"/>
      <c r="F38" s="26"/>
      <c r="G38" s="178"/>
      <c r="H38" s="62"/>
    </row>
    <row r="39" spans="1:8" ht="17" customHeight="1">
      <c r="A39" s="69"/>
      <c r="B39" s="62"/>
      <c r="C39" s="26"/>
      <c r="D39" s="26"/>
      <c r="E39" s="26"/>
      <c r="F39" s="26"/>
      <c r="G39" s="178"/>
      <c r="H39" s="62"/>
    </row>
    <row r="40" spans="1:8" ht="17" customHeight="1">
      <c r="A40" s="69"/>
      <c r="B40" s="62"/>
      <c r="C40" s="26"/>
      <c r="D40" s="26"/>
      <c r="E40" s="26"/>
      <c r="F40" s="26"/>
      <c r="G40" s="178"/>
      <c r="H40" s="62"/>
    </row>
    <row r="41" spans="1:8" ht="17" customHeight="1">
      <c r="A41" s="69"/>
      <c r="B41" s="62"/>
      <c r="C41" s="26"/>
      <c r="D41" s="26"/>
      <c r="E41" s="26"/>
      <c r="F41" s="26"/>
      <c r="G41" s="178"/>
      <c r="H41" s="62"/>
    </row>
    <row r="42" spans="1:8" ht="17" customHeight="1">
      <c r="A42" s="69"/>
      <c r="B42" s="62"/>
      <c r="C42" s="26"/>
      <c r="D42" s="26"/>
      <c r="E42" s="26"/>
      <c r="F42" s="26"/>
      <c r="G42" s="178"/>
      <c r="H42" s="62"/>
    </row>
    <row r="43" spans="1:8" ht="17" customHeight="1">
      <c r="A43" s="69"/>
      <c r="B43" s="62"/>
      <c r="C43" s="26"/>
      <c r="D43" s="26"/>
      <c r="E43" s="26"/>
      <c r="F43" s="26"/>
      <c r="G43" s="178"/>
      <c r="H43" s="62"/>
    </row>
    <row r="44" spans="1:8" ht="17" customHeight="1">
      <c r="A44" s="69"/>
      <c r="B44" s="62"/>
      <c r="C44" s="26"/>
      <c r="D44" s="26"/>
      <c r="E44" s="26"/>
      <c r="F44" s="26"/>
      <c r="G44" s="178"/>
      <c r="H44" s="62"/>
    </row>
    <row r="45" spans="1:8" ht="17" customHeight="1">
      <c r="A45" s="69"/>
      <c r="B45" s="62"/>
      <c r="C45" s="26"/>
      <c r="D45" s="26"/>
      <c r="E45" s="26"/>
      <c r="F45" s="26"/>
      <c r="G45" s="178"/>
      <c r="H45" s="62"/>
    </row>
    <row r="46" spans="1:8" ht="17" customHeight="1">
      <c r="A46" s="69"/>
      <c r="B46" s="62"/>
      <c r="C46" s="26"/>
      <c r="D46" s="26"/>
      <c r="E46" s="26"/>
      <c r="F46" s="26"/>
      <c r="G46" s="178"/>
      <c r="H46" s="62"/>
    </row>
    <row r="47" spans="1:8" ht="17" customHeight="1">
      <c r="A47" s="69"/>
      <c r="B47" s="62"/>
      <c r="C47" s="62"/>
      <c r="D47" s="62"/>
      <c r="E47" s="62"/>
      <c r="F47" s="62"/>
      <c r="G47" s="270"/>
      <c r="H47" s="62"/>
    </row>
    <row r="48" spans="1:8" ht="17" customHeight="1">
      <c r="A48" s="69"/>
      <c r="B48" s="62"/>
      <c r="C48" s="62"/>
      <c r="D48" s="62"/>
      <c r="E48" s="62"/>
      <c r="F48" s="62"/>
      <c r="G48" s="70"/>
      <c r="H48" s="62"/>
    </row>
    <row r="49" spans="1:8" ht="17" customHeight="1">
      <c r="A49" s="69"/>
      <c r="B49" s="62"/>
      <c r="C49" s="62"/>
      <c r="D49" s="62"/>
      <c r="E49" s="62"/>
      <c r="F49" s="62"/>
      <c r="G49" s="70"/>
      <c r="H49" s="62"/>
    </row>
    <row r="50" spans="1:8" ht="17" customHeight="1">
      <c r="A50" s="69"/>
      <c r="B50" s="62"/>
      <c r="C50" s="62"/>
      <c r="D50" s="62"/>
      <c r="E50" s="62"/>
      <c r="F50" s="62"/>
      <c r="G50" s="70"/>
      <c r="H50" s="62"/>
    </row>
    <row r="51" spans="1:8" ht="17" customHeight="1">
      <c r="A51" s="69"/>
      <c r="B51" s="62"/>
      <c r="C51" s="62"/>
      <c r="D51" s="62"/>
      <c r="E51" s="62"/>
      <c r="F51" s="62"/>
      <c r="G51" s="70"/>
      <c r="H51" s="62"/>
    </row>
    <row r="52" spans="1:8" ht="17" customHeight="1">
      <c r="A52" s="69"/>
      <c r="B52" s="62"/>
      <c r="C52" s="62"/>
      <c r="D52" s="62"/>
      <c r="E52" s="62"/>
      <c r="F52" s="62"/>
      <c r="G52" s="70"/>
      <c r="H52" s="62"/>
    </row>
    <row r="53" spans="1:8" ht="17" customHeight="1">
      <c r="A53" s="69"/>
      <c r="B53" s="62"/>
      <c r="C53" s="62"/>
      <c r="D53" s="62"/>
      <c r="E53" s="62"/>
      <c r="F53" s="128"/>
      <c r="G53" s="129"/>
      <c r="H53" s="62"/>
    </row>
    <row r="54" spans="1:8" ht="17" customHeight="1">
      <c r="A54" s="69"/>
      <c r="B54" s="62"/>
      <c r="C54" s="101"/>
      <c r="D54" s="101"/>
      <c r="E54" s="62"/>
      <c r="F54" s="62"/>
      <c r="G54" s="70"/>
      <c r="H54" s="62"/>
    </row>
    <row r="55" spans="1:8" ht="17" customHeight="1">
      <c r="A55" s="69"/>
      <c r="B55" s="62"/>
      <c r="C55" s="101"/>
      <c r="D55" s="101"/>
      <c r="E55" s="62"/>
      <c r="F55" s="62"/>
      <c r="G55" s="70"/>
      <c r="H55" s="62"/>
    </row>
    <row r="56" spans="1:8" ht="17" customHeight="1">
      <c r="A56" s="69"/>
      <c r="B56" s="62"/>
      <c r="C56" s="26"/>
      <c r="D56" s="26"/>
      <c r="E56" s="26"/>
      <c r="F56" s="180"/>
      <c r="G56" s="178"/>
      <c r="H56" s="62"/>
    </row>
    <row r="57" spans="1:8" ht="17" customHeight="1">
      <c r="A57" s="69"/>
      <c r="B57" s="62"/>
      <c r="C57" s="26"/>
      <c r="D57" s="26"/>
      <c r="E57" s="26"/>
      <c r="F57" s="180"/>
      <c r="G57" s="178"/>
      <c r="H57" s="62"/>
    </row>
    <row r="58" spans="1:8" ht="17" customHeight="1">
      <c r="A58" s="69"/>
      <c r="B58" s="62"/>
      <c r="C58" s="26"/>
      <c r="D58" s="26"/>
      <c r="E58" s="26"/>
      <c r="F58" s="180"/>
      <c r="G58" s="178"/>
      <c r="H58" s="62"/>
    </row>
    <row r="59" spans="1:8" ht="17" customHeight="1">
      <c r="A59" s="69"/>
      <c r="B59" s="62"/>
      <c r="C59" s="26"/>
      <c r="D59" s="26"/>
      <c r="E59" s="26"/>
      <c r="F59" s="180"/>
      <c r="G59" s="178"/>
      <c r="H59" s="62"/>
    </row>
    <row r="60" spans="1:8" ht="17" customHeight="1">
      <c r="A60" s="69"/>
      <c r="B60" s="62"/>
      <c r="C60" s="26"/>
      <c r="D60" s="26"/>
      <c r="E60" s="26"/>
      <c r="F60" s="180"/>
      <c r="G60" s="178"/>
      <c r="H60" s="62"/>
    </row>
    <row r="61" spans="1:8" ht="17" customHeight="1">
      <c r="A61" s="69"/>
      <c r="B61" s="62"/>
      <c r="C61" s="26"/>
      <c r="D61" s="26"/>
      <c r="E61" s="26"/>
      <c r="F61" s="180"/>
      <c r="G61" s="178"/>
      <c r="H61" s="62"/>
    </row>
    <row r="62" spans="1:8" ht="17" customHeight="1">
      <c r="A62" s="69"/>
      <c r="B62" s="62"/>
      <c r="C62" s="26"/>
      <c r="D62" s="26"/>
      <c r="E62" s="26"/>
      <c r="F62" s="180"/>
      <c r="G62" s="178"/>
      <c r="H62" s="62"/>
    </row>
    <row r="63" spans="1:8" ht="17" customHeight="1">
      <c r="A63" s="69"/>
      <c r="B63" s="62"/>
      <c r="C63" s="26"/>
      <c r="D63" s="26"/>
      <c r="E63" s="26"/>
      <c r="F63" s="180"/>
      <c r="G63" s="178"/>
      <c r="H63" s="62"/>
    </row>
    <row r="64" spans="1:8" ht="17" customHeight="1">
      <c r="A64" s="69"/>
      <c r="B64" s="62"/>
      <c r="C64" s="26"/>
      <c r="D64" s="26"/>
      <c r="E64" s="26"/>
      <c r="F64" s="180"/>
      <c r="G64" s="178"/>
      <c r="H64" s="62"/>
    </row>
    <row r="65" spans="1:8" ht="17" customHeight="1" thickBot="1">
      <c r="A65" s="151"/>
      <c r="B65" s="97"/>
      <c r="C65" s="140"/>
      <c r="D65" s="140"/>
      <c r="E65" s="140"/>
      <c r="F65" s="352"/>
      <c r="G65" s="353"/>
      <c r="H65" s="62"/>
    </row>
    <row r="66" spans="1:8" ht="17" customHeight="1">
      <c r="A66" s="62"/>
      <c r="B66" s="62"/>
      <c r="C66" s="62"/>
      <c r="D66" s="62"/>
      <c r="E66" s="62"/>
      <c r="F66" s="62"/>
      <c r="G66" s="62"/>
      <c r="H66" s="62"/>
    </row>
    <row r="67" spans="1:8" ht="17" customHeight="1">
      <c r="A67" s="128">
        <v>90</v>
      </c>
      <c r="B67" s="128"/>
      <c r="C67" s="128"/>
      <c r="D67" s="128"/>
      <c r="E67" s="128"/>
      <c r="F67" s="128"/>
      <c r="G67" s="128"/>
      <c r="H67" s="62"/>
    </row>
    <row r="68" spans="1:8">
      <c r="A68" s="62"/>
    </row>
    <row r="69" spans="1:8">
      <c r="A69" s="62"/>
    </row>
    <row r="70" spans="1:8">
      <c r="A70" s="62"/>
    </row>
    <row r="71" spans="1:8">
      <c r="A71" s="62"/>
    </row>
    <row r="72" spans="1:8">
      <c r="A72" s="62"/>
    </row>
    <row r="73" spans="1:8">
      <c r="A73" s="62"/>
    </row>
    <row r="74" spans="1:8">
      <c r="A74" s="62"/>
    </row>
    <row r="75" spans="1:8">
      <c r="A75" s="62"/>
    </row>
    <row r="76" spans="1:8">
      <c r="A76" s="62"/>
    </row>
    <row r="77" spans="1:8">
      <c r="A77" s="62"/>
    </row>
    <row r="78" spans="1:8">
      <c r="A78" s="62"/>
    </row>
    <row r="79" spans="1:8">
      <c r="A79" s="62"/>
    </row>
    <row r="80" spans="1:8">
      <c r="A80" s="62"/>
    </row>
    <row r="81" spans="1:1">
      <c r="A81" s="62"/>
    </row>
    <row r="82" spans="1:1">
      <c r="A82" s="62"/>
    </row>
  </sheetData>
  <printOptions horizontalCentered="1"/>
  <pageMargins left="0.5" right="0.5" top="0.5" bottom="0.5" header="0.5" footer="0.5"/>
  <pageSetup scale="6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7651" r:id="rId4" name="Button 67">
              <controlPr locked="0" defaultSize="0" autoFill="0" autoLine="0" autoPict="0">
                <anchor moveWithCells="1" sizeWithCells="1">
                  <from>
                    <xdr:col>0</xdr:col>
                    <xdr:colOff>0</xdr:colOff>
                    <xdr:row>68</xdr:row>
                    <xdr:rowOff>146050</xdr:rowOff>
                  </from>
                  <to>
                    <xdr:col>0</xdr:col>
                    <xdr:colOff>0</xdr:colOff>
                    <xdr:row>71</xdr:row>
                    <xdr:rowOff>69850</xdr:rowOff>
                  </to>
                </anchor>
              </controlPr>
            </control>
          </mc:Choice>
        </mc:AlternateContent>
      </controls>
    </mc:Choice>
  </mc:AlternateConten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3"/>
  <sheetViews>
    <sheetView topLeftCell="A61" zoomScale="80" zoomScaleNormal="80" workbookViewId="0">
      <selection activeCell="D98" sqref="D98"/>
    </sheetView>
  </sheetViews>
  <sheetFormatPr defaultColWidth="9.84375" defaultRowHeight="15.5"/>
  <cols>
    <col min="1" max="1" width="7.84375" style="126" customWidth="1"/>
    <col min="2" max="2" width="1.84375" style="126" customWidth="1"/>
    <col min="3" max="3" width="45.4609375" style="126" bestFit="1" customWidth="1"/>
    <col min="4" max="5" width="12.84375" style="126" customWidth="1"/>
    <col min="6" max="6" width="30.84375" style="126" customWidth="1"/>
    <col min="7" max="7" width="15.84375" style="126" customWidth="1"/>
    <col min="8" max="252" width="9.84375" style="126"/>
    <col min="253" max="253" width="7.84375" style="126" customWidth="1"/>
    <col min="254" max="254" width="1.84375" style="126" customWidth="1"/>
    <col min="255" max="255" width="35.84375" style="126" customWidth="1"/>
    <col min="256" max="257" width="12.84375" style="126" customWidth="1"/>
    <col min="258" max="258" width="30.84375" style="126" customWidth="1"/>
    <col min="259" max="259" width="15.84375" style="126" customWidth="1"/>
    <col min="260" max="260" width="21.4609375" style="126" customWidth="1"/>
    <col min="261" max="261" width="15" style="126" customWidth="1"/>
    <col min="262" max="508" width="9.84375" style="126"/>
    <col min="509" max="509" width="7.84375" style="126" customWidth="1"/>
    <col min="510" max="510" width="1.84375" style="126" customWidth="1"/>
    <col min="511" max="511" width="35.84375" style="126" customWidth="1"/>
    <col min="512" max="513" width="12.84375" style="126" customWidth="1"/>
    <col min="514" max="514" width="30.84375" style="126" customWidth="1"/>
    <col min="515" max="515" width="15.84375" style="126" customWidth="1"/>
    <col min="516" max="516" width="21.4609375" style="126" customWidth="1"/>
    <col min="517" max="517" width="15" style="126" customWidth="1"/>
    <col min="518" max="764" width="9.84375" style="126"/>
    <col min="765" max="765" width="7.84375" style="126" customWidth="1"/>
    <col min="766" max="766" width="1.84375" style="126" customWidth="1"/>
    <col min="767" max="767" width="35.84375" style="126" customWidth="1"/>
    <col min="768" max="769" width="12.84375" style="126" customWidth="1"/>
    <col min="770" max="770" width="30.84375" style="126" customWidth="1"/>
    <col min="771" max="771" width="15.84375" style="126" customWidth="1"/>
    <col min="772" max="772" width="21.4609375" style="126" customWidth="1"/>
    <col min="773" max="773" width="15" style="126" customWidth="1"/>
    <col min="774" max="1020" width="9.84375" style="126"/>
    <col min="1021" max="1021" width="7.84375" style="126" customWidth="1"/>
    <col min="1022" max="1022" width="1.84375" style="126" customWidth="1"/>
    <col min="1023" max="1023" width="35.84375" style="126" customWidth="1"/>
    <col min="1024" max="1025" width="12.84375" style="126" customWidth="1"/>
    <col min="1026" max="1026" width="30.84375" style="126" customWidth="1"/>
    <col min="1027" max="1027" width="15.84375" style="126" customWidth="1"/>
    <col min="1028" max="1028" width="21.4609375" style="126" customWidth="1"/>
    <col min="1029" max="1029" width="15" style="126" customWidth="1"/>
    <col min="1030" max="1276" width="9.84375" style="126"/>
    <col min="1277" max="1277" width="7.84375" style="126" customWidth="1"/>
    <col min="1278" max="1278" width="1.84375" style="126" customWidth="1"/>
    <col min="1279" max="1279" width="35.84375" style="126" customWidth="1"/>
    <col min="1280" max="1281" width="12.84375" style="126" customWidth="1"/>
    <col min="1282" max="1282" width="30.84375" style="126" customWidth="1"/>
    <col min="1283" max="1283" width="15.84375" style="126" customWidth="1"/>
    <col min="1284" max="1284" width="21.4609375" style="126" customWidth="1"/>
    <col min="1285" max="1285" width="15" style="126" customWidth="1"/>
    <col min="1286" max="1532" width="9.84375" style="126"/>
    <col min="1533" max="1533" width="7.84375" style="126" customWidth="1"/>
    <col min="1534" max="1534" width="1.84375" style="126" customWidth="1"/>
    <col min="1535" max="1535" width="35.84375" style="126" customWidth="1"/>
    <col min="1536" max="1537" width="12.84375" style="126" customWidth="1"/>
    <col min="1538" max="1538" width="30.84375" style="126" customWidth="1"/>
    <col min="1539" max="1539" width="15.84375" style="126" customWidth="1"/>
    <col min="1540" max="1540" width="21.4609375" style="126" customWidth="1"/>
    <col min="1541" max="1541" width="15" style="126" customWidth="1"/>
    <col min="1542" max="1788" width="9.84375" style="126"/>
    <col min="1789" max="1789" width="7.84375" style="126" customWidth="1"/>
    <col min="1790" max="1790" width="1.84375" style="126" customWidth="1"/>
    <col min="1791" max="1791" width="35.84375" style="126" customWidth="1"/>
    <col min="1792" max="1793" width="12.84375" style="126" customWidth="1"/>
    <col min="1794" max="1794" width="30.84375" style="126" customWidth="1"/>
    <col min="1795" max="1795" width="15.84375" style="126" customWidth="1"/>
    <col min="1796" max="1796" width="21.4609375" style="126" customWidth="1"/>
    <col min="1797" max="1797" width="15" style="126" customWidth="1"/>
    <col min="1798" max="2044" width="9.84375" style="126"/>
    <col min="2045" max="2045" width="7.84375" style="126" customWidth="1"/>
    <col min="2046" max="2046" width="1.84375" style="126" customWidth="1"/>
    <col min="2047" max="2047" width="35.84375" style="126" customWidth="1"/>
    <col min="2048" max="2049" width="12.84375" style="126" customWidth="1"/>
    <col min="2050" max="2050" width="30.84375" style="126" customWidth="1"/>
    <col min="2051" max="2051" width="15.84375" style="126" customWidth="1"/>
    <col min="2052" max="2052" width="21.4609375" style="126" customWidth="1"/>
    <col min="2053" max="2053" width="15" style="126" customWidth="1"/>
    <col min="2054" max="2300" width="9.84375" style="126"/>
    <col min="2301" max="2301" width="7.84375" style="126" customWidth="1"/>
    <col min="2302" max="2302" width="1.84375" style="126" customWidth="1"/>
    <col min="2303" max="2303" width="35.84375" style="126" customWidth="1"/>
    <col min="2304" max="2305" width="12.84375" style="126" customWidth="1"/>
    <col min="2306" max="2306" width="30.84375" style="126" customWidth="1"/>
    <col min="2307" max="2307" width="15.84375" style="126" customWidth="1"/>
    <col min="2308" max="2308" width="21.4609375" style="126" customWidth="1"/>
    <col min="2309" max="2309" width="15" style="126" customWidth="1"/>
    <col min="2310" max="2556" width="9.84375" style="126"/>
    <col min="2557" max="2557" width="7.84375" style="126" customWidth="1"/>
    <col min="2558" max="2558" width="1.84375" style="126" customWidth="1"/>
    <col min="2559" max="2559" width="35.84375" style="126" customWidth="1"/>
    <col min="2560" max="2561" width="12.84375" style="126" customWidth="1"/>
    <col min="2562" max="2562" width="30.84375" style="126" customWidth="1"/>
    <col min="2563" max="2563" width="15.84375" style="126" customWidth="1"/>
    <col min="2564" max="2564" width="21.4609375" style="126" customWidth="1"/>
    <col min="2565" max="2565" width="15" style="126" customWidth="1"/>
    <col min="2566" max="2812" width="9.84375" style="126"/>
    <col min="2813" max="2813" width="7.84375" style="126" customWidth="1"/>
    <col min="2814" max="2814" width="1.84375" style="126" customWidth="1"/>
    <col min="2815" max="2815" width="35.84375" style="126" customWidth="1"/>
    <col min="2816" max="2817" width="12.84375" style="126" customWidth="1"/>
    <col min="2818" max="2818" width="30.84375" style="126" customWidth="1"/>
    <col min="2819" max="2819" width="15.84375" style="126" customWidth="1"/>
    <col min="2820" max="2820" width="21.4609375" style="126" customWidth="1"/>
    <col min="2821" max="2821" width="15" style="126" customWidth="1"/>
    <col min="2822" max="3068" width="9.84375" style="126"/>
    <col min="3069" max="3069" width="7.84375" style="126" customWidth="1"/>
    <col min="3070" max="3070" width="1.84375" style="126" customWidth="1"/>
    <col min="3071" max="3071" width="35.84375" style="126" customWidth="1"/>
    <col min="3072" max="3073" width="12.84375" style="126" customWidth="1"/>
    <col min="3074" max="3074" width="30.84375" style="126" customWidth="1"/>
    <col min="3075" max="3075" width="15.84375" style="126" customWidth="1"/>
    <col min="3076" max="3076" width="21.4609375" style="126" customWidth="1"/>
    <col min="3077" max="3077" width="15" style="126" customWidth="1"/>
    <col min="3078" max="3324" width="9.84375" style="126"/>
    <col min="3325" max="3325" width="7.84375" style="126" customWidth="1"/>
    <col min="3326" max="3326" width="1.84375" style="126" customWidth="1"/>
    <col min="3327" max="3327" width="35.84375" style="126" customWidth="1"/>
    <col min="3328" max="3329" width="12.84375" style="126" customWidth="1"/>
    <col min="3330" max="3330" width="30.84375" style="126" customWidth="1"/>
    <col min="3331" max="3331" width="15.84375" style="126" customWidth="1"/>
    <col min="3332" max="3332" width="21.4609375" style="126" customWidth="1"/>
    <col min="3333" max="3333" width="15" style="126" customWidth="1"/>
    <col min="3334" max="3580" width="9.84375" style="126"/>
    <col min="3581" max="3581" width="7.84375" style="126" customWidth="1"/>
    <col min="3582" max="3582" width="1.84375" style="126" customWidth="1"/>
    <col min="3583" max="3583" width="35.84375" style="126" customWidth="1"/>
    <col min="3584" max="3585" width="12.84375" style="126" customWidth="1"/>
    <col min="3586" max="3586" width="30.84375" style="126" customWidth="1"/>
    <col min="3587" max="3587" width="15.84375" style="126" customWidth="1"/>
    <col min="3588" max="3588" width="21.4609375" style="126" customWidth="1"/>
    <col min="3589" max="3589" width="15" style="126" customWidth="1"/>
    <col min="3590" max="3836" width="9.84375" style="126"/>
    <col min="3837" max="3837" width="7.84375" style="126" customWidth="1"/>
    <col min="3838" max="3838" width="1.84375" style="126" customWidth="1"/>
    <col min="3839" max="3839" width="35.84375" style="126" customWidth="1"/>
    <col min="3840" max="3841" width="12.84375" style="126" customWidth="1"/>
    <col min="3842" max="3842" width="30.84375" style="126" customWidth="1"/>
    <col min="3843" max="3843" width="15.84375" style="126" customWidth="1"/>
    <col min="3844" max="3844" width="21.4609375" style="126" customWidth="1"/>
    <col min="3845" max="3845" width="15" style="126" customWidth="1"/>
    <col min="3846" max="4092" width="9.84375" style="126"/>
    <col min="4093" max="4093" width="7.84375" style="126" customWidth="1"/>
    <col min="4094" max="4094" width="1.84375" style="126" customWidth="1"/>
    <col min="4095" max="4095" width="35.84375" style="126" customWidth="1"/>
    <col min="4096" max="4097" width="12.84375" style="126" customWidth="1"/>
    <col min="4098" max="4098" width="30.84375" style="126" customWidth="1"/>
    <col min="4099" max="4099" width="15.84375" style="126" customWidth="1"/>
    <col min="4100" max="4100" width="21.4609375" style="126" customWidth="1"/>
    <col min="4101" max="4101" width="15" style="126" customWidth="1"/>
    <col min="4102" max="4348" width="9.84375" style="126"/>
    <col min="4349" max="4349" width="7.84375" style="126" customWidth="1"/>
    <col min="4350" max="4350" width="1.84375" style="126" customWidth="1"/>
    <col min="4351" max="4351" width="35.84375" style="126" customWidth="1"/>
    <col min="4352" max="4353" width="12.84375" style="126" customWidth="1"/>
    <col min="4354" max="4354" width="30.84375" style="126" customWidth="1"/>
    <col min="4355" max="4355" width="15.84375" style="126" customWidth="1"/>
    <col min="4356" max="4356" width="21.4609375" style="126" customWidth="1"/>
    <col min="4357" max="4357" width="15" style="126" customWidth="1"/>
    <col min="4358" max="4604" width="9.84375" style="126"/>
    <col min="4605" max="4605" width="7.84375" style="126" customWidth="1"/>
    <col min="4606" max="4606" width="1.84375" style="126" customWidth="1"/>
    <col min="4607" max="4607" width="35.84375" style="126" customWidth="1"/>
    <col min="4608" max="4609" width="12.84375" style="126" customWidth="1"/>
    <col min="4610" max="4610" width="30.84375" style="126" customWidth="1"/>
    <col min="4611" max="4611" width="15.84375" style="126" customWidth="1"/>
    <col min="4612" max="4612" width="21.4609375" style="126" customWidth="1"/>
    <col min="4613" max="4613" width="15" style="126" customWidth="1"/>
    <col min="4614" max="4860" width="9.84375" style="126"/>
    <col min="4861" max="4861" width="7.84375" style="126" customWidth="1"/>
    <col min="4862" max="4862" width="1.84375" style="126" customWidth="1"/>
    <col min="4863" max="4863" width="35.84375" style="126" customWidth="1"/>
    <col min="4864" max="4865" width="12.84375" style="126" customWidth="1"/>
    <col min="4866" max="4866" width="30.84375" style="126" customWidth="1"/>
    <col min="4867" max="4867" width="15.84375" style="126" customWidth="1"/>
    <col min="4868" max="4868" width="21.4609375" style="126" customWidth="1"/>
    <col min="4869" max="4869" width="15" style="126" customWidth="1"/>
    <col min="4870" max="5116" width="9.84375" style="126"/>
    <col min="5117" max="5117" width="7.84375" style="126" customWidth="1"/>
    <col min="5118" max="5118" width="1.84375" style="126" customWidth="1"/>
    <col min="5119" max="5119" width="35.84375" style="126" customWidth="1"/>
    <col min="5120" max="5121" width="12.84375" style="126" customWidth="1"/>
    <col min="5122" max="5122" width="30.84375" style="126" customWidth="1"/>
    <col min="5123" max="5123" width="15.84375" style="126" customWidth="1"/>
    <col min="5124" max="5124" width="21.4609375" style="126" customWidth="1"/>
    <col min="5125" max="5125" width="15" style="126" customWidth="1"/>
    <col min="5126" max="5372" width="9.84375" style="126"/>
    <col min="5373" max="5373" width="7.84375" style="126" customWidth="1"/>
    <col min="5374" max="5374" width="1.84375" style="126" customWidth="1"/>
    <col min="5375" max="5375" width="35.84375" style="126" customWidth="1"/>
    <col min="5376" max="5377" width="12.84375" style="126" customWidth="1"/>
    <col min="5378" max="5378" width="30.84375" style="126" customWidth="1"/>
    <col min="5379" max="5379" width="15.84375" style="126" customWidth="1"/>
    <col min="5380" max="5380" width="21.4609375" style="126" customWidth="1"/>
    <col min="5381" max="5381" width="15" style="126" customWidth="1"/>
    <col min="5382" max="5628" width="9.84375" style="126"/>
    <col min="5629" max="5629" width="7.84375" style="126" customWidth="1"/>
    <col min="5630" max="5630" width="1.84375" style="126" customWidth="1"/>
    <col min="5631" max="5631" width="35.84375" style="126" customWidth="1"/>
    <col min="5632" max="5633" width="12.84375" style="126" customWidth="1"/>
    <col min="5634" max="5634" width="30.84375" style="126" customWidth="1"/>
    <col min="5635" max="5635" width="15.84375" style="126" customWidth="1"/>
    <col min="5636" max="5636" width="21.4609375" style="126" customWidth="1"/>
    <col min="5637" max="5637" width="15" style="126" customWidth="1"/>
    <col min="5638" max="5884" width="9.84375" style="126"/>
    <col min="5885" max="5885" width="7.84375" style="126" customWidth="1"/>
    <col min="5886" max="5886" width="1.84375" style="126" customWidth="1"/>
    <col min="5887" max="5887" width="35.84375" style="126" customWidth="1"/>
    <col min="5888" max="5889" width="12.84375" style="126" customWidth="1"/>
    <col min="5890" max="5890" width="30.84375" style="126" customWidth="1"/>
    <col min="5891" max="5891" width="15.84375" style="126" customWidth="1"/>
    <col min="5892" max="5892" width="21.4609375" style="126" customWidth="1"/>
    <col min="5893" max="5893" width="15" style="126" customWidth="1"/>
    <col min="5894" max="6140" width="9.84375" style="126"/>
    <col min="6141" max="6141" width="7.84375" style="126" customWidth="1"/>
    <col min="6142" max="6142" width="1.84375" style="126" customWidth="1"/>
    <col min="6143" max="6143" width="35.84375" style="126" customWidth="1"/>
    <col min="6144" max="6145" width="12.84375" style="126" customWidth="1"/>
    <col min="6146" max="6146" width="30.84375" style="126" customWidth="1"/>
    <col min="6147" max="6147" width="15.84375" style="126" customWidth="1"/>
    <col min="6148" max="6148" width="21.4609375" style="126" customWidth="1"/>
    <col min="6149" max="6149" width="15" style="126" customWidth="1"/>
    <col min="6150" max="6396" width="9.84375" style="126"/>
    <col min="6397" max="6397" width="7.84375" style="126" customWidth="1"/>
    <col min="6398" max="6398" width="1.84375" style="126" customWidth="1"/>
    <col min="6399" max="6399" width="35.84375" style="126" customWidth="1"/>
    <col min="6400" max="6401" width="12.84375" style="126" customWidth="1"/>
    <col min="6402" max="6402" width="30.84375" style="126" customWidth="1"/>
    <col min="6403" max="6403" width="15.84375" style="126" customWidth="1"/>
    <col min="6404" max="6404" width="21.4609375" style="126" customWidth="1"/>
    <col min="6405" max="6405" width="15" style="126" customWidth="1"/>
    <col min="6406" max="6652" width="9.84375" style="126"/>
    <col min="6653" max="6653" width="7.84375" style="126" customWidth="1"/>
    <col min="6654" max="6654" width="1.84375" style="126" customWidth="1"/>
    <col min="6655" max="6655" width="35.84375" style="126" customWidth="1"/>
    <col min="6656" max="6657" width="12.84375" style="126" customWidth="1"/>
    <col min="6658" max="6658" width="30.84375" style="126" customWidth="1"/>
    <col min="6659" max="6659" width="15.84375" style="126" customWidth="1"/>
    <col min="6660" max="6660" width="21.4609375" style="126" customWidth="1"/>
    <col min="6661" max="6661" width="15" style="126" customWidth="1"/>
    <col min="6662" max="6908" width="9.84375" style="126"/>
    <col min="6909" max="6909" width="7.84375" style="126" customWidth="1"/>
    <col min="6910" max="6910" width="1.84375" style="126" customWidth="1"/>
    <col min="6911" max="6911" width="35.84375" style="126" customWidth="1"/>
    <col min="6912" max="6913" width="12.84375" style="126" customWidth="1"/>
    <col min="6914" max="6914" width="30.84375" style="126" customWidth="1"/>
    <col min="6915" max="6915" width="15.84375" style="126" customWidth="1"/>
    <col min="6916" max="6916" width="21.4609375" style="126" customWidth="1"/>
    <col min="6917" max="6917" width="15" style="126" customWidth="1"/>
    <col min="6918" max="7164" width="9.84375" style="126"/>
    <col min="7165" max="7165" width="7.84375" style="126" customWidth="1"/>
    <col min="7166" max="7166" width="1.84375" style="126" customWidth="1"/>
    <col min="7167" max="7167" width="35.84375" style="126" customWidth="1"/>
    <col min="7168" max="7169" width="12.84375" style="126" customWidth="1"/>
    <col min="7170" max="7170" width="30.84375" style="126" customWidth="1"/>
    <col min="7171" max="7171" width="15.84375" style="126" customWidth="1"/>
    <col min="7172" max="7172" width="21.4609375" style="126" customWidth="1"/>
    <col min="7173" max="7173" width="15" style="126" customWidth="1"/>
    <col min="7174" max="7420" width="9.84375" style="126"/>
    <col min="7421" max="7421" width="7.84375" style="126" customWidth="1"/>
    <col min="7422" max="7422" width="1.84375" style="126" customWidth="1"/>
    <col min="7423" max="7423" width="35.84375" style="126" customWidth="1"/>
    <col min="7424" max="7425" width="12.84375" style="126" customWidth="1"/>
    <col min="7426" max="7426" width="30.84375" style="126" customWidth="1"/>
    <col min="7427" max="7427" width="15.84375" style="126" customWidth="1"/>
    <col min="7428" max="7428" width="21.4609375" style="126" customWidth="1"/>
    <col min="7429" max="7429" width="15" style="126" customWidth="1"/>
    <col min="7430" max="7676" width="9.84375" style="126"/>
    <col min="7677" max="7677" width="7.84375" style="126" customWidth="1"/>
    <col min="7678" max="7678" width="1.84375" style="126" customWidth="1"/>
    <col min="7679" max="7679" width="35.84375" style="126" customWidth="1"/>
    <col min="7680" max="7681" width="12.84375" style="126" customWidth="1"/>
    <col min="7682" max="7682" width="30.84375" style="126" customWidth="1"/>
    <col min="7683" max="7683" width="15.84375" style="126" customWidth="1"/>
    <col min="7684" max="7684" width="21.4609375" style="126" customWidth="1"/>
    <col min="7685" max="7685" width="15" style="126" customWidth="1"/>
    <col min="7686" max="7932" width="9.84375" style="126"/>
    <col min="7933" max="7933" width="7.84375" style="126" customWidth="1"/>
    <col min="7934" max="7934" width="1.84375" style="126" customWidth="1"/>
    <col min="7935" max="7935" width="35.84375" style="126" customWidth="1"/>
    <col min="7936" max="7937" width="12.84375" style="126" customWidth="1"/>
    <col min="7938" max="7938" width="30.84375" style="126" customWidth="1"/>
    <col min="7939" max="7939" width="15.84375" style="126" customWidth="1"/>
    <col min="7940" max="7940" width="21.4609375" style="126" customWidth="1"/>
    <col min="7941" max="7941" width="15" style="126" customWidth="1"/>
    <col min="7942" max="8188" width="9.84375" style="126"/>
    <col min="8189" max="8189" width="7.84375" style="126" customWidth="1"/>
    <col min="8190" max="8190" width="1.84375" style="126" customWidth="1"/>
    <col min="8191" max="8191" width="35.84375" style="126" customWidth="1"/>
    <col min="8192" max="8193" width="12.84375" style="126" customWidth="1"/>
    <col min="8194" max="8194" width="30.84375" style="126" customWidth="1"/>
    <col min="8195" max="8195" width="15.84375" style="126" customWidth="1"/>
    <col min="8196" max="8196" width="21.4609375" style="126" customWidth="1"/>
    <col min="8197" max="8197" width="15" style="126" customWidth="1"/>
    <col min="8198" max="8444" width="9.84375" style="126"/>
    <col min="8445" max="8445" width="7.84375" style="126" customWidth="1"/>
    <col min="8446" max="8446" width="1.84375" style="126" customWidth="1"/>
    <col min="8447" max="8447" width="35.84375" style="126" customWidth="1"/>
    <col min="8448" max="8449" width="12.84375" style="126" customWidth="1"/>
    <col min="8450" max="8450" width="30.84375" style="126" customWidth="1"/>
    <col min="8451" max="8451" width="15.84375" style="126" customWidth="1"/>
    <col min="8452" max="8452" width="21.4609375" style="126" customWidth="1"/>
    <col min="8453" max="8453" width="15" style="126" customWidth="1"/>
    <col min="8454" max="8700" width="9.84375" style="126"/>
    <col min="8701" max="8701" width="7.84375" style="126" customWidth="1"/>
    <col min="8702" max="8702" width="1.84375" style="126" customWidth="1"/>
    <col min="8703" max="8703" width="35.84375" style="126" customWidth="1"/>
    <col min="8704" max="8705" width="12.84375" style="126" customWidth="1"/>
    <col min="8706" max="8706" width="30.84375" style="126" customWidth="1"/>
    <col min="8707" max="8707" width="15.84375" style="126" customWidth="1"/>
    <col min="8708" max="8708" width="21.4609375" style="126" customWidth="1"/>
    <col min="8709" max="8709" width="15" style="126" customWidth="1"/>
    <col min="8710" max="8956" width="9.84375" style="126"/>
    <col min="8957" max="8957" width="7.84375" style="126" customWidth="1"/>
    <col min="8958" max="8958" width="1.84375" style="126" customWidth="1"/>
    <col min="8959" max="8959" width="35.84375" style="126" customWidth="1"/>
    <col min="8960" max="8961" width="12.84375" style="126" customWidth="1"/>
    <col min="8962" max="8962" width="30.84375" style="126" customWidth="1"/>
    <col min="8963" max="8963" width="15.84375" style="126" customWidth="1"/>
    <col min="8964" max="8964" width="21.4609375" style="126" customWidth="1"/>
    <col min="8965" max="8965" width="15" style="126" customWidth="1"/>
    <col min="8966" max="9212" width="9.84375" style="126"/>
    <col min="9213" max="9213" width="7.84375" style="126" customWidth="1"/>
    <col min="9214" max="9214" width="1.84375" style="126" customWidth="1"/>
    <col min="9215" max="9215" width="35.84375" style="126" customWidth="1"/>
    <col min="9216" max="9217" width="12.84375" style="126" customWidth="1"/>
    <col min="9218" max="9218" width="30.84375" style="126" customWidth="1"/>
    <col min="9219" max="9219" width="15.84375" style="126" customWidth="1"/>
    <col min="9220" max="9220" width="21.4609375" style="126" customWidth="1"/>
    <col min="9221" max="9221" width="15" style="126" customWidth="1"/>
    <col min="9222" max="9468" width="9.84375" style="126"/>
    <col min="9469" max="9469" width="7.84375" style="126" customWidth="1"/>
    <col min="9470" max="9470" width="1.84375" style="126" customWidth="1"/>
    <col min="9471" max="9471" width="35.84375" style="126" customWidth="1"/>
    <col min="9472" max="9473" width="12.84375" style="126" customWidth="1"/>
    <col min="9474" max="9474" width="30.84375" style="126" customWidth="1"/>
    <col min="9475" max="9475" width="15.84375" style="126" customWidth="1"/>
    <col min="9476" max="9476" width="21.4609375" style="126" customWidth="1"/>
    <col min="9477" max="9477" width="15" style="126" customWidth="1"/>
    <col min="9478" max="9724" width="9.84375" style="126"/>
    <col min="9725" max="9725" width="7.84375" style="126" customWidth="1"/>
    <col min="9726" max="9726" width="1.84375" style="126" customWidth="1"/>
    <col min="9727" max="9727" width="35.84375" style="126" customWidth="1"/>
    <col min="9728" max="9729" width="12.84375" style="126" customWidth="1"/>
    <col min="9730" max="9730" width="30.84375" style="126" customWidth="1"/>
    <col min="9731" max="9731" width="15.84375" style="126" customWidth="1"/>
    <col min="9732" max="9732" width="21.4609375" style="126" customWidth="1"/>
    <col min="9733" max="9733" width="15" style="126" customWidth="1"/>
    <col min="9734" max="9980" width="9.84375" style="126"/>
    <col min="9981" max="9981" width="7.84375" style="126" customWidth="1"/>
    <col min="9982" max="9982" width="1.84375" style="126" customWidth="1"/>
    <col min="9983" max="9983" width="35.84375" style="126" customWidth="1"/>
    <col min="9984" max="9985" width="12.84375" style="126" customWidth="1"/>
    <col min="9986" max="9986" width="30.84375" style="126" customWidth="1"/>
    <col min="9987" max="9987" width="15.84375" style="126" customWidth="1"/>
    <col min="9988" max="9988" width="21.4609375" style="126" customWidth="1"/>
    <col min="9989" max="9989" width="15" style="126" customWidth="1"/>
    <col min="9990" max="10236" width="9.84375" style="126"/>
    <col min="10237" max="10237" width="7.84375" style="126" customWidth="1"/>
    <col min="10238" max="10238" width="1.84375" style="126" customWidth="1"/>
    <col min="10239" max="10239" width="35.84375" style="126" customWidth="1"/>
    <col min="10240" max="10241" width="12.84375" style="126" customWidth="1"/>
    <col min="10242" max="10242" width="30.84375" style="126" customWidth="1"/>
    <col min="10243" max="10243" width="15.84375" style="126" customWidth="1"/>
    <col min="10244" max="10244" width="21.4609375" style="126" customWidth="1"/>
    <col min="10245" max="10245" width="15" style="126" customWidth="1"/>
    <col min="10246" max="10492" width="9.84375" style="126"/>
    <col min="10493" max="10493" width="7.84375" style="126" customWidth="1"/>
    <col min="10494" max="10494" width="1.84375" style="126" customWidth="1"/>
    <col min="10495" max="10495" width="35.84375" style="126" customWidth="1"/>
    <col min="10496" max="10497" width="12.84375" style="126" customWidth="1"/>
    <col min="10498" max="10498" width="30.84375" style="126" customWidth="1"/>
    <col min="10499" max="10499" width="15.84375" style="126" customWidth="1"/>
    <col min="10500" max="10500" width="21.4609375" style="126" customWidth="1"/>
    <col min="10501" max="10501" width="15" style="126" customWidth="1"/>
    <col min="10502" max="10748" width="9.84375" style="126"/>
    <col min="10749" max="10749" width="7.84375" style="126" customWidth="1"/>
    <col min="10750" max="10750" width="1.84375" style="126" customWidth="1"/>
    <col min="10751" max="10751" width="35.84375" style="126" customWidth="1"/>
    <col min="10752" max="10753" width="12.84375" style="126" customWidth="1"/>
    <col min="10754" max="10754" width="30.84375" style="126" customWidth="1"/>
    <col min="10755" max="10755" width="15.84375" style="126" customWidth="1"/>
    <col min="10756" max="10756" width="21.4609375" style="126" customWidth="1"/>
    <col min="10757" max="10757" width="15" style="126" customWidth="1"/>
    <col min="10758" max="11004" width="9.84375" style="126"/>
    <col min="11005" max="11005" width="7.84375" style="126" customWidth="1"/>
    <col min="11006" max="11006" width="1.84375" style="126" customWidth="1"/>
    <col min="11007" max="11007" width="35.84375" style="126" customWidth="1"/>
    <col min="11008" max="11009" width="12.84375" style="126" customWidth="1"/>
    <col min="11010" max="11010" width="30.84375" style="126" customWidth="1"/>
    <col min="11011" max="11011" width="15.84375" style="126" customWidth="1"/>
    <col min="11012" max="11012" width="21.4609375" style="126" customWidth="1"/>
    <col min="11013" max="11013" width="15" style="126" customWidth="1"/>
    <col min="11014" max="11260" width="9.84375" style="126"/>
    <col min="11261" max="11261" width="7.84375" style="126" customWidth="1"/>
    <col min="11262" max="11262" width="1.84375" style="126" customWidth="1"/>
    <col min="11263" max="11263" width="35.84375" style="126" customWidth="1"/>
    <col min="11264" max="11265" width="12.84375" style="126" customWidth="1"/>
    <col min="11266" max="11266" width="30.84375" style="126" customWidth="1"/>
    <col min="11267" max="11267" width="15.84375" style="126" customWidth="1"/>
    <col min="11268" max="11268" width="21.4609375" style="126" customWidth="1"/>
    <col min="11269" max="11269" width="15" style="126" customWidth="1"/>
    <col min="11270" max="11516" width="9.84375" style="126"/>
    <col min="11517" max="11517" width="7.84375" style="126" customWidth="1"/>
    <col min="11518" max="11518" width="1.84375" style="126" customWidth="1"/>
    <col min="11519" max="11519" width="35.84375" style="126" customWidth="1"/>
    <col min="11520" max="11521" width="12.84375" style="126" customWidth="1"/>
    <col min="11522" max="11522" width="30.84375" style="126" customWidth="1"/>
    <col min="11523" max="11523" width="15.84375" style="126" customWidth="1"/>
    <col min="11524" max="11524" width="21.4609375" style="126" customWidth="1"/>
    <col min="11525" max="11525" width="15" style="126" customWidth="1"/>
    <col min="11526" max="11772" width="9.84375" style="126"/>
    <col min="11773" max="11773" width="7.84375" style="126" customWidth="1"/>
    <col min="11774" max="11774" width="1.84375" style="126" customWidth="1"/>
    <col min="11775" max="11775" width="35.84375" style="126" customWidth="1"/>
    <col min="11776" max="11777" width="12.84375" style="126" customWidth="1"/>
    <col min="11778" max="11778" width="30.84375" style="126" customWidth="1"/>
    <col min="11779" max="11779" width="15.84375" style="126" customWidth="1"/>
    <col min="11780" max="11780" width="21.4609375" style="126" customWidth="1"/>
    <col min="11781" max="11781" width="15" style="126" customWidth="1"/>
    <col min="11782" max="12028" width="9.84375" style="126"/>
    <col min="12029" max="12029" width="7.84375" style="126" customWidth="1"/>
    <col min="12030" max="12030" width="1.84375" style="126" customWidth="1"/>
    <col min="12031" max="12031" width="35.84375" style="126" customWidth="1"/>
    <col min="12032" max="12033" width="12.84375" style="126" customWidth="1"/>
    <col min="12034" max="12034" width="30.84375" style="126" customWidth="1"/>
    <col min="12035" max="12035" width="15.84375" style="126" customWidth="1"/>
    <col min="12036" max="12036" width="21.4609375" style="126" customWidth="1"/>
    <col min="12037" max="12037" width="15" style="126" customWidth="1"/>
    <col min="12038" max="12284" width="9.84375" style="126"/>
    <col min="12285" max="12285" width="7.84375" style="126" customWidth="1"/>
    <col min="12286" max="12286" width="1.84375" style="126" customWidth="1"/>
    <col min="12287" max="12287" width="35.84375" style="126" customWidth="1"/>
    <col min="12288" max="12289" width="12.84375" style="126" customWidth="1"/>
    <col min="12290" max="12290" width="30.84375" style="126" customWidth="1"/>
    <col min="12291" max="12291" width="15.84375" style="126" customWidth="1"/>
    <col min="12292" max="12292" width="21.4609375" style="126" customWidth="1"/>
    <col min="12293" max="12293" width="15" style="126" customWidth="1"/>
    <col min="12294" max="12540" width="9.84375" style="126"/>
    <col min="12541" max="12541" width="7.84375" style="126" customWidth="1"/>
    <col min="12542" max="12542" width="1.84375" style="126" customWidth="1"/>
    <col min="12543" max="12543" width="35.84375" style="126" customWidth="1"/>
    <col min="12544" max="12545" width="12.84375" style="126" customWidth="1"/>
    <col min="12546" max="12546" width="30.84375" style="126" customWidth="1"/>
    <col min="12547" max="12547" width="15.84375" style="126" customWidth="1"/>
    <col min="12548" max="12548" width="21.4609375" style="126" customWidth="1"/>
    <col min="12549" max="12549" width="15" style="126" customWidth="1"/>
    <col min="12550" max="12796" width="9.84375" style="126"/>
    <col min="12797" max="12797" width="7.84375" style="126" customWidth="1"/>
    <col min="12798" max="12798" width="1.84375" style="126" customWidth="1"/>
    <col min="12799" max="12799" width="35.84375" style="126" customWidth="1"/>
    <col min="12800" max="12801" width="12.84375" style="126" customWidth="1"/>
    <col min="12802" max="12802" width="30.84375" style="126" customWidth="1"/>
    <col min="12803" max="12803" width="15.84375" style="126" customWidth="1"/>
    <col min="12804" max="12804" width="21.4609375" style="126" customWidth="1"/>
    <col min="12805" max="12805" width="15" style="126" customWidth="1"/>
    <col min="12806" max="13052" width="9.84375" style="126"/>
    <col min="13053" max="13053" width="7.84375" style="126" customWidth="1"/>
    <col min="13054" max="13054" width="1.84375" style="126" customWidth="1"/>
    <col min="13055" max="13055" width="35.84375" style="126" customWidth="1"/>
    <col min="13056" max="13057" width="12.84375" style="126" customWidth="1"/>
    <col min="13058" max="13058" width="30.84375" style="126" customWidth="1"/>
    <col min="13059" max="13059" width="15.84375" style="126" customWidth="1"/>
    <col min="13060" max="13060" width="21.4609375" style="126" customWidth="1"/>
    <col min="13061" max="13061" width="15" style="126" customWidth="1"/>
    <col min="13062" max="13308" width="9.84375" style="126"/>
    <col min="13309" max="13309" width="7.84375" style="126" customWidth="1"/>
    <col min="13310" max="13310" width="1.84375" style="126" customWidth="1"/>
    <col min="13311" max="13311" width="35.84375" style="126" customWidth="1"/>
    <col min="13312" max="13313" width="12.84375" style="126" customWidth="1"/>
    <col min="13314" max="13314" width="30.84375" style="126" customWidth="1"/>
    <col min="13315" max="13315" width="15.84375" style="126" customWidth="1"/>
    <col min="13316" max="13316" width="21.4609375" style="126" customWidth="1"/>
    <col min="13317" max="13317" width="15" style="126" customWidth="1"/>
    <col min="13318" max="13564" width="9.84375" style="126"/>
    <col min="13565" max="13565" width="7.84375" style="126" customWidth="1"/>
    <col min="13566" max="13566" width="1.84375" style="126" customWidth="1"/>
    <col min="13567" max="13567" width="35.84375" style="126" customWidth="1"/>
    <col min="13568" max="13569" width="12.84375" style="126" customWidth="1"/>
    <col min="13570" max="13570" width="30.84375" style="126" customWidth="1"/>
    <col min="13571" max="13571" width="15.84375" style="126" customWidth="1"/>
    <col min="13572" max="13572" width="21.4609375" style="126" customWidth="1"/>
    <col min="13573" max="13573" width="15" style="126" customWidth="1"/>
    <col min="13574" max="13820" width="9.84375" style="126"/>
    <col min="13821" max="13821" width="7.84375" style="126" customWidth="1"/>
    <col min="13822" max="13822" width="1.84375" style="126" customWidth="1"/>
    <col min="13823" max="13823" width="35.84375" style="126" customWidth="1"/>
    <col min="13824" max="13825" width="12.84375" style="126" customWidth="1"/>
    <col min="13826" max="13826" width="30.84375" style="126" customWidth="1"/>
    <col min="13827" max="13827" width="15.84375" style="126" customWidth="1"/>
    <col min="13828" max="13828" width="21.4609375" style="126" customWidth="1"/>
    <col min="13829" max="13829" width="15" style="126" customWidth="1"/>
    <col min="13830" max="14076" width="9.84375" style="126"/>
    <col min="14077" max="14077" width="7.84375" style="126" customWidth="1"/>
    <col min="14078" max="14078" width="1.84375" style="126" customWidth="1"/>
    <col min="14079" max="14079" width="35.84375" style="126" customWidth="1"/>
    <col min="14080" max="14081" width="12.84375" style="126" customWidth="1"/>
    <col min="14082" max="14082" width="30.84375" style="126" customWidth="1"/>
    <col min="14083" max="14083" width="15.84375" style="126" customWidth="1"/>
    <col min="14084" max="14084" width="21.4609375" style="126" customWidth="1"/>
    <col min="14085" max="14085" width="15" style="126" customWidth="1"/>
    <col min="14086" max="14332" width="9.84375" style="126"/>
    <col min="14333" max="14333" width="7.84375" style="126" customWidth="1"/>
    <col min="14334" max="14334" width="1.84375" style="126" customWidth="1"/>
    <col min="14335" max="14335" width="35.84375" style="126" customWidth="1"/>
    <col min="14336" max="14337" width="12.84375" style="126" customWidth="1"/>
    <col min="14338" max="14338" width="30.84375" style="126" customWidth="1"/>
    <col min="14339" max="14339" width="15.84375" style="126" customWidth="1"/>
    <col min="14340" max="14340" width="21.4609375" style="126" customWidth="1"/>
    <col min="14341" max="14341" width="15" style="126" customWidth="1"/>
    <col min="14342" max="14588" width="9.84375" style="126"/>
    <col min="14589" max="14589" width="7.84375" style="126" customWidth="1"/>
    <col min="14590" max="14590" width="1.84375" style="126" customWidth="1"/>
    <col min="14591" max="14591" width="35.84375" style="126" customWidth="1"/>
    <col min="14592" max="14593" width="12.84375" style="126" customWidth="1"/>
    <col min="14594" max="14594" width="30.84375" style="126" customWidth="1"/>
    <col min="14595" max="14595" width="15.84375" style="126" customWidth="1"/>
    <col min="14596" max="14596" width="21.4609375" style="126" customWidth="1"/>
    <col min="14597" max="14597" width="15" style="126" customWidth="1"/>
    <col min="14598" max="14844" width="9.84375" style="126"/>
    <col min="14845" max="14845" width="7.84375" style="126" customWidth="1"/>
    <col min="14846" max="14846" width="1.84375" style="126" customWidth="1"/>
    <col min="14847" max="14847" width="35.84375" style="126" customWidth="1"/>
    <col min="14848" max="14849" width="12.84375" style="126" customWidth="1"/>
    <col min="14850" max="14850" width="30.84375" style="126" customWidth="1"/>
    <col min="14851" max="14851" width="15.84375" style="126" customWidth="1"/>
    <col min="14852" max="14852" width="21.4609375" style="126" customWidth="1"/>
    <col min="14853" max="14853" width="15" style="126" customWidth="1"/>
    <col min="14854" max="15100" width="9.84375" style="126"/>
    <col min="15101" max="15101" width="7.84375" style="126" customWidth="1"/>
    <col min="15102" max="15102" width="1.84375" style="126" customWidth="1"/>
    <col min="15103" max="15103" width="35.84375" style="126" customWidth="1"/>
    <col min="15104" max="15105" width="12.84375" style="126" customWidth="1"/>
    <col min="15106" max="15106" width="30.84375" style="126" customWidth="1"/>
    <col min="15107" max="15107" width="15.84375" style="126" customWidth="1"/>
    <col min="15108" max="15108" width="21.4609375" style="126" customWidth="1"/>
    <col min="15109" max="15109" width="15" style="126" customWidth="1"/>
    <col min="15110" max="15356" width="9.84375" style="126"/>
    <col min="15357" max="15357" width="7.84375" style="126" customWidth="1"/>
    <col min="15358" max="15358" width="1.84375" style="126" customWidth="1"/>
    <col min="15359" max="15359" width="35.84375" style="126" customWidth="1"/>
    <col min="15360" max="15361" width="12.84375" style="126" customWidth="1"/>
    <col min="15362" max="15362" width="30.84375" style="126" customWidth="1"/>
    <col min="15363" max="15363" width="15.84375" style="126" customWidth="1"/>
    <col min="15364" max="15364" width="21.4609375" style="126" customWidth="1"/>
    <col min="15365" max="15365" width="15" style="126" customWidth="1"/>
    <col min="15366" max="15612" width="9.84375" style="126"/>
    <col min="15613" max="15613" width="7.84375" style="126" customWidth="1"/>
    <col min="15614" max="15614" width="1.84375" style="126" customWidth="1"/>
    <col min="15615" max="15615" width="35.84375" style="126" customWidth="1"/>
    <col min="15616" max="15617" width="12.84375" style="126" customWidth="1"/>
    <col min="15618" max="15618" width="30.84375" style="126" customWidth="1"/>
    <col min="15619" max="15619" width="15.84375" style="126" customWidth="1"/>
    <col min="15620" max="15620" width="21.4609375" style="126" customWidth="1"/>
    <col min="15621" max="15621" width="15" style="126" customWidth="1"/>
    <col min="15622" max="15868" width="9.84375" style="126"/>
    <col min="15869" max="15869" width="7.84375" style="126" customWidth="1"/>
    <col min="15870" max="15870" width="1.84375" style="126" customWidth="1"/>
    <col min="15871" max="15871" width="35.84375" style="126" customWidth="1"/>
    <col min="15872" max="15873" width="12.84375" style="126" customWidth="1"/>
    <col min="15874" max="15874" width="30.84375" style="126" customWidth="1"/>
    <col min="15875" max="15875" width="15.84375" style="126" customWidth="1"/>
    <col min="15876" max="15876" width="21.4609375" style="126" customWidth="1"/>
    <col min="15877" max="15877" width="15" style="126" customWidth="1"/>
    <col min="15878" max="16124" width="9.84375" style="126"/>
    <col min="16125" max="16125" width="7.84375" style="126" customWidth="1"/>
    <col min="16126" max="16126" width="1.84375" style="126" customWidth="1"/>
    <col min="16127" max="16127" width="35.84375" style="126" customWidth="1"/>
    <col min="16128" max="16129" width="12.84375" style="126" customWidth="1"/>
    <col min="16130" max="16130" width="30.84375" style="126" customWidth="1"/>
    <col min="16131" max="16131" width="15.84375" style="126" customWidth="1"/>
    <col min="16132" max="16132" width="21.4609375" style="126" customWidth="1"/>
    <col min="16133" max="16133" width="15" style="126" customWidth="1"/>
    <col min="16134" max="16384" width="9.84375" style="126"/>
  </cols>
  <sheetData>
    <row r="1" spans="1:7" ht="17" customHeight="1" thickBot="1">
      <c r="A1" s="2" t="str">
        <f>CONAMEDATE3</f>
        <v>Annual Report of VERIZON NEW YORK INC.                                                            For the period ending DECEMBER 31, 2021</v>
      </c>
      <c r="B1" s="2"/>
      <c r="C1" s="2"/>
      <c r="D1" s="2"/>
      <c r="E1" s="2"/>
      <c r="F1" s="2"/>
      <c r="G1" s="2"/>
    </row>
    <row r="2" spans="1:7" ht="17" customHeight="1">
      <c r="A2" s="253"/>
      <c r="B2" s="155"/>
      <c r="C2" s="155"/>
      <c r="D2" s="155"/>
      <c r="E2" s="155"/>
      <c r="F2" s="155"/>
      <c r="G2" s="254"/>
    </row>
    <row r="3" spans="1:7" ht="17" customHeight="1">
      <c r="A3" s="146"/>
      <c r="B3" s="2"/>
      <c r="C3" s="2"/>
      <c r="D3" s="2"/>
      <c r="E3" s="2"/>
      <c r="F3" s="2"/>
      <c r="G3" s="257"/>
    </row>
    <row r="4" spans="1:7" ht="17" customHeight="1">
      <c r="A4" s="339" t="s">
        <v>1510</v>
      </c>
      <c r="B4" s="153"/>
      <c r="C4" s="153"/>
      <c r="D4" s="153"/>
      <c r="E4" s="153"/>
      <c r="F4" s="153"/>
      <c r="G4" s="255"/>
    </row>
    <row r="5" spans="1:7" ht="17" customHeight="1">
      <c r="A5" s="339" t="s">
        <v>1511</v>
      </c>
      <c r="B5" s="153"/>
      <c r="C5" s="153"/>
      <c r="D5" s="153"/>
      <c r="E5" s="153"/>
      <c r="F5" s="153"/>
      <c r="G5" s="255"/>
    </row>
    <row r="6" spans="1:7" ht="17" customHeight="1">
      <c r="A6" s="146"/>
      <c r="B6" s="2"/>
      <c r="C6" s="2"/>
      <c r="D6" s="2"/>
      <c r="E6" s="2"/>
      <c r="F6" s="2"/>
      <c r="G6" s="257"/>
    </row>
    <row r="7" spans="1:7" ht="17" customHeight="1">
      <c r="A7" s="345" t="s">
        <v>1998</v>
      </c>
      <c r="B7" s="2" t="s">
        <v>951</v>
      </c>
      <c r="C7" s="2"/>
      <c r="D7" s="2"/>
      <c r="E7" s="2"/>
      <c r="F7" s="2"/>
      <c r="G7" s="257"/>
    </row>
    <row r="8" spans="1:7" ht="17" customHeight="1">
      <c r="A8" s="146"/>
      <c r="B8" s="2" t="s">
        <v>952</v>
      </c>
      <c r="C8" s="2"/>
      <c r="D8" s="2"/>
      <c r="E8" s="2"/>
      <c r="F8" s="2"/>
      <c r="G8" s="257"/>
    </row>
    <row r="9" spans="1:7" ht="17" customHeight="1">
      <c r="A9" s="146"/>
      <c r="B9" s="2" t="s">
        <v>2141</v>
      </c>
      <c r="C9" s="2"/>
      <c r="D9" s="2"/>
      <c r="E9" s="2"/>
      <c r="F9" s="2"/>
      <c r="G9" s="257"/>
    </row>
    <row r="10" spans="1:7" ht="17" customHeight="1">
      <c r="A10" s="345" t="s">
        <v>2012</v>
      </c>
      <c r="B10" s="2" t="s">
        <v>2142</v>
      </c>
      <c r="C10" s="2"/>
      <c r="D10" s="2"/>
      <c r="E10" s="2"/>
      <c r="F10" s="2"/>
      <c r="G10" s="257"/>
    </row>
    <row r="11" spans="1:7" ht="17" customHeight="1">
      <c r="A11" s="345" t="s">
        <v>1360</v>
      </c>
      <c r="B11" s="2" t="s">
        <v>2980</v>
      </c>
      <c r="C11" s="2"/>
      <c r="D11" s="2"/>
      <c r="E11" s="2"/>
      <c r="F11" s="2"/>
      <c r="G11" s="257"/>
    </row>
    <row r="12" spans="1:7" ht="17" customHeight="1">
      <c r="A12" s="258"/>
      <c r="B12" s="259"/>
      <c r="C12" s="259"/>
      <c r="D12" s="259"/>
      <c r="E12" s="259"/>
      <c r="F12" s="259"/>
      <c r="G12" s="260"/>
    </row>
    <row r="13" spans="1:7" ht="17" customHeight="1">
      <c r="A13" s="299"/>
      <c r="B13" s="2"/>
      <c r="C13" s="278"/>
      <c r="D13" s="304" t="s">
        <v>2143</v>
      </c>
      <c r="E13" s="304" t="s">
        <v>1548</v>
      </c>
      <c r="F13" s="304" t="s">
        <v>2144</v>
      </c>
      <c r="G13" s="257"/>
    </row>
    <row r="14" spans="1:7" ht="17" customHeight="1">
      <c r="A14" s="297" t="s">
        <v>35</v>
      </c>
      <c r="B14" s="2"/>
      <c r="C14" s="304" t="s">
        <v>2145</v>
      </c>
      <c r="D14" s="304" t="s">
        <v>2146</v>
      </c>
      <c r="E14" s="304" t="s">
        <v>47</v>
      </c>
      <c r="F14" s="304" t="s">
        <v>2147</v>
      </c>
      <c r="G14" s="288" t="s">
        <v>1859</v>
      </c>
    </row>
    <row r="15" spans="1:7" ht="17" customHeight="1">
      <c r="A15" s="298" t="s">
        <v>47</v>
      </c>
      <c r="B15" s="259"/>
      <c r="C15" s="346" t="s">
        <v>462</v>
      </c>
      <c r="D15" s="346" t="s">
        <v>463</v>
      </c>
      <c r="E15" s="346" t="s">
        <v>464</v>
      </c>
      <c r="F15" s="346" t="s">
        <v>61</v>
      </c>
      <c r="G15" s="347" t="s">
        <v>62</v>
      </c>
    </row>
    <row r="16" spans="1:7" ht="17" customHeight="1">
      <c r="A16" s="299"/>
      <c r="B16" s="2"/>
      <c r="C16" s="278" t="s">
        <v>2148</v>
      </c>
      <c r="D16" s="278"/>
      <c r="E16" s="278"/>
      <c r="F16" s="278"/>
      <c r="G16" s="257"/>
    </row>
    <row r="17" spans="1:7" ht="17" customHeight="1">
      <c r="A17" s="297" t="s">
        <v>466</v>
      </c>
      <c r="B17" s="2"/>
      <c r="C17" s="1047" t="s">
        <v>3644</v>
      </c>
      <c r="D17" s="1047"/>
      <c r="E17" s="1047"/>
      <c r="F17" s="1047" t="s">
        <v>2982</v>
      </c>
      <c r="G17" s="1324">
        <v>175401093.84999996</v>
      </c>
    </row>
    <row r="18" spans="1:7" ht="17" customHeight="1">
      <c r="A18" s="297" t="s">
        <v>955</v>
      </c>
      <c r="B18" s="2"/>
      <c r="C18" s="1047" t="s">
        <v>3645</v>
      </c>
      <c r="D18" s="1047"/>
      <c r="E18" s="1047"/>
      <c r="F18" s="1047" t="s">
        <v>2982</v>
      </c>
      <c r="G18" s="1324">
        <v>195347524.36000007</v>
      </c>
    </row>
    <row r="19" spans="1:7" ht="17" customHeight="1">
      <c r="A19" s="297" t="s">
        <v>1195</v>
      </c>
      <c r="B19" s="2"/>
      <c r="C19" s="1047" t="s">
        <v>3646</v>
      </c>
      <c r="D19" s="1047"/>
      <c r="E19" s="1047"/>
      <c r="F19" s="1047" t="s">
        <v>2982</v>
      </c>
      <c r="G19" s="1324">
        <v>1825034.1300000004</v>
      </c>
    </row>
    <row r="20" spans="1:7" ht="17" customHeight="1">
      <c r="A20" s="297" t="s">
        <v>70</v>
      </c>
      <c r="B20" s="2"/>
      <c r="C20" s="1047" t="s">
        <v>3647</v>
      </c>
      <c r="D20" s="1047"/>
      <c r="E20" s="1047"/>
      <c r="F20" s="1047" t="s">
        <v>2982</v>
      </c>
      <c r="G20" s="1324">
        <v>3905091.6100000013</v>
      </c>
    </row>
    <row r="21" spans="1:7" ht="17" customHeight="1">
      <c r="A21" s="297" t="s">
        <v>71</v>
      </c>
      <c r="B21" s="2"/>
      <c r="C21" s="1047" t="s">
        <v>3648</v>
      </c>
      <c r="D21" s="1047"/>
      <c r="E21" s="1047"/>
      <c r="F21" s="1047" t="s">
        <v>2982</v>
      </c>
      <c r="G21" s="1324">
        <v>161531377.93000001</v>
      </c>
    </row>
    <row r="22" spans="1:7" ht="17" customHeight="1">
      <c r="A22" s="297">
        <v>6</v>
      </c>
      <c r="B22" s="2"/>
      <c r="C22" s="1325"/>
      <c r="D22" s="1047"/>
      <c r="E22" s="1047"/>
      <c r="F22" s="1047"/>
      <c r="G22" s="1324"/>
    </row>
    <row r="23" spans="1:7" ht="17" customHeight="1">
      <c r="A23" s="297">
        <v>7</v>
      </c>
      <c r="B23" s="2"/>
      <c r="C23" s="1325"/>
      <c r="D23" s="1047"/>
      <c r="E23" s="1047"/>
      <c r="F23" s="1047"/>
      <c r="G23" s="1324"/>
    </row>
    <row r="24" spans="1:7" ht="17" customHeight="1">
      <c r="A24" s="297">
        <v>8</v>
      </c>
      <c r="B24" s="2"/>
      <c r="C24" s="1326"/>
      <c r="D24" s="1327"/>
      <c r="E24" s="1327"/>
      <c r="F24" s="1047"/>
      <c r="G24" s="1324"/>
    </row>
    <row r="25" spans="1:7" ht="17" customHeight="1">
      <c r="A25" s="297">
        <v>9</v>
      </c>
      <c r="B25" s="2"/>
      <c r="C25" s="1326"/>
      <c r="D25" s="1327"/>
      <c r="E25" s="1327"/>
      <c r="F25" s="1047"/>
      <c r="G25" s="1324"/>
    </row>
    <row r="26" spans="1:7" ht="17" customHeight="1">
      <c r="A26" s="297">
        <v>10</v>
      </c>
      <c r="B26" s="2"/>
      <c r="C26" s="1326"/>
      <c r="D26" s="1327"/>
      <c r="E26" s="1327"/>
      <c r="F26" s="1047"/>
      <c r="G26" s="1324"/>
    </row>
    <row r="27" spans="1:7" ht="17" customHeight="1">
      <c r="A27" s="297">
        <v>11</v>
      </c>
      <c r="B27" s="2"/>
      <c r="C27" s="1326" t="s">
        <v>716</v>
      </c>
      <c r="D27" s="1327"/>
      <c r="E27" s="1327"/>
      <c r="F27" s="1328" t="s">
        <v>716</v>
      </c>
      <c r="G27" s="1324" t="s">
        <v>716</v>
      </c>
    </row>
    <row r="28" spans="1:7" ht="17" customHeight="1">
      <c r="A28" s="297">
        <v>12</v>
      </c>
      <c r="B28" s="2"/>
      <c r="C28" s="1326"/>
      <c r="D28" s="1327"/>
      <c r="E28" s="1327"/>
      <c r="F28" s="1328"/>
      <c r="G28" s="1324"/>
    </row>
    <row r="29" spans="1:7" ht="17" customHeight="1">
      <c r="A29" s="297">
        <v>13</v>
      </c>
      <c r="B29" s="2"/>
      <c r="C29" s="1329"/>
      <c r="D29" s="1327"/>
      <c r="E29" s="1327"/>
      <c r="F29" s="1328"/>
      <c r="G29" s="1324"/>
    </row>
    <row r="30" spans="1:7" ht="17" customHeight="1">
      <c r="A30" s="297">
        <v>14</v>
      </c>
      <c r="B30" s="2"/>
      <c r="C30" s="1326"/>
      <c r="D30" s="1327"/>
      <c r="E30" s="1327"/>
      <c r="F30" s="1328"/>
      <c r="G30" s="1324"/>
    </row>
    <row r="31" spans="1:7" ht="17" customHeight="1">
      <c r="A31" s="297">
        <v>15</v>
      </c>
      <c r="B31" s="2"/>
      <c r="C31" s="1326"/>
      <c r="D31" s="1327"/>
      <c r="E31" s="1327"/>
      <c r="F31" s="1328"/>
      <c r="G31" s="1324"/>
    </row>
    <row r="32" spans="1:7" ht="17" customHeight="1">
      <c r="A32" s="297">
        <v>16</v>
      </c>
      <c r="B32" s="2"/>
      <c r="C32" s="1326" t="s">
        <v>716</v>
      </c>
      <c r="D32" s="1327"/>
      <c r="E32" s="1327"/>
      <c r="F32" s="1328" t="s">
        <v>716</v>
      </c>
      <c r="G32" s="1324" t="s">
        <v>716</v>
      </c>
    </row>
    <row r="33" spans="1:7" ht="17" customHeight="1">
      <c r="A33" s="297">
        <v>17</v>
      </c>
      <c r="B33" s="2"/>
      <c r="C33" s="1325" t="s">
        <v>716</v>
      </c>
      <c r="D33" s="1327"/>
      <c r="E33" s="1327"/>
      <c r="F33" s="1328" t="s">
        <v>716</v>
      </c>
      <c r="G33" s="1324" t="s">
        <v>716</v>
      </c>
    </row>
    <row r="34" spans="1:7" ht="17" customHeight="1">
      <c r="A34" s="297">
        <v>18</v>
      </c>
      <c r="B34" s="2"/>
      <c r="C34" s="1326" t="s">
        <v>716</v>
      </c>
      <c r="D34" s="1327"/>
      <c r="E34" s="1327"/>
      <c r="F34" s="1328" t="s">
        <v>716</v>
      </c>
      <c r="G34" s="1324" t="s">
        <v>716</v>
      </c>
    </row>
    <row r="35" spans="1:7" ht="17" customHeight="1">
      <c r="A35" s="297">
        <v>19</v>
      </c>
      <c r="B35" s="2"/>
      <c r="C35" s="1326"/>
      <c r="D35" s="1327"/>
      <c r="E35" s="1327"/>
      <c r="F35" s="1328"/>
      <c r="G35" s="1324" t="s">
        <v>716</v>
      </c>
    </row>
    <row r="36" spans="1:7" ht="17" customHeight="1">
      <c r="A36" s="297">
        <v>20</v>
      </c>
      <c r="B36" s="2"/>
      <c r="C36" s="1326"/>
      <c r="D36" s="1327"/>
      <c r="E36" s="1327"/>
      <c r="F36" s="1328"/>
      <c r="G36" s="1324"/>
    </row>
    <row r="37" spans="1:7" ht="17" customHeight="1">
      <c r="A37" s="297">
        <v>21</v>
      </c>
      <c r="B37" s="2"/>
      <c r="C37" s="1326"/>
      <c r="D37" s="1327"/>
      <c r="E37" s="1327"/>
      <c r="F37" s="1328"/>
      <c r="G37" s="1324"/>
    </row>
    <row r="38" spans="1:7" ht="17" customHeight="1">
      <c r="A38" s="297" t="s">
        <v>84</v>
      </c>
      <c r="B38" s="2"/>
      <c r="C38" s="1326" t="s">
        <v>2983</v>
      </c>
      <c r="D38" s="1327"/>
      <c r="E38" s="1327"/>
      <c r="F38" s="1328" t="s">
        <v>2982</v>
      </c>
      <c r="G38" s="1324">
        <v>70530.819999999963</v>
      </c>
    </row>
    <row r="39" spans="1:7" ht="17" customHeight="1">
      <c r="A39" s="297" t="s">
        <v>85</v>
      </c>
      <c r="B39" s="2"/>
      <c r="C39" s="1326"/>
      <c r="D39" s="1327"/>
      <c r="E39" s="1327"/>
      <c r="F39" s="1328"/>
      <c r="G39" s="1330"/>
    </row>
    <row r="40" spans="1:7" ht="17" customHeight="1">
      <c r="A40" s="297" t="s">
        <v>86</v>
      </c>
      <c r="B40" s="2"/>
      <c r="C40" s="1325"/>
      <c r="D40" s="1327"/>
      <c r="E40" s="1327"/>
      <c r="F40" s="1328"/>
      <c r="G40" s="1330"/>
    </row>
    <row r="41" spans="1:7" ht="17" customHeight="1">
      <c r="A41" s="297" t="s">
        <v>87</v>
      </c>
      <c r="B41" s="2"/>
      <c r="C41" s="1326"/>
      <c r="D41" s="1327"/>
      <c r="E41" s="1327"/>
      <c r="F41" s="1328"/>
      <c r="G41" s="1330"/>
    </row>
    <row r="42" spans="1:7" ht="17" customHeight="1">
      <c r="A42" s="297" t="s">
        <v>2216</v>
      </c>
      <c r="B42" s="2"/>
      <c r="C42" s="1326"/>
      <c r="D42" s="1327"/>
      <c r="E42" s="1327"/>
      <c r="F42" s="1327"/>
      <c r="G42" s="1330"/>
    </row>
    <row r="43" spans="1:7" ht="17" customHeight="1">
      <c r="A43" s="297" t="s">
        <v>2218</v>
      </c>
      <c r="B43" s="2"/>
      <c r="C43" s="1326" t="s">
        <v>716</v>
      </c>
      <c r="D43" s="1327"/>
      <c r="E43" s="1327"/>
      <c r="F43" s="1327"/>
      <c r="G43" s="1330" t="s">
        <v>716</v>
      </c>
    </row>
    <row r="44" spans="1:7" ht="17" customHeight="1">
      <c r="A44" s="297" t="s">
        <v>2220</v>
      </c>
      <c r="B44" s="2"/>
      <c r="C44" s="1326" t="s">
        <v>716</v>
      </c>
      <c r="D44" s="1331"/>
      <c r="E44" s="1331"/>
      <c r="F44" s="1332"/>
      <c r="G44" s="1333" t="s">
        <v>716</v>
      </c>
    </row>
    <row r="45" spans="1:7" ht="17" customHeight="1">
      <c r="A45" s="297" t="s">
        <v>2223</v>
      </c>
      <c r="B45" s="2"/>
      <c r="C45" s="473" t="s">
        <v>2149</v>
      </c>
      <c r="D45" s="279"/>
      <c r="E45" s="279"/>
      <c r="F45" s="1332"/>
      <c r="G45" s="871">
        <f>SUM(G17:G44)</f>
        <v>538080652.70000017</v>
      </c>
    </row>
    <row r="46" spans="1:7" ht="17" customHeight="1">
      <c r="A46" s="297" t="s">
        <v>2577</v>
      </c>
      <c r="B46" s="2"/>
      <c r="C46" s="473" t="s">
        <v>716</v>
      </c>
      <c r="D46" s="1047"/>
      <c r="E46" s="1047"/>
      <c r="F46" s="1047"/>
      <c r="G46" s="1070"/>
    </row>
    <row r="47" spans="1:7" ht="17" customHeight="1">
      <c r="A47" s="297" t="s">
        <v>2580</v>
      </c>
      <c r="B47" s="2"/>
      <c r="C47" s="1047"/>
      <c r="D47" s="1047"/>
      <c r="E47" s="1047"/>
      <c r="F47" s="1047"/>
      <c r="G47" s="1070"/>
    </row>
    <row r="48" spans="1:7" ht="17" customHeight="1">
      <c r="A48" s="297" t="s">
        <v>2583</v>
      </c>
      <c r="B48" s="2"/>
      <c r="C48" s="278" t="s">
        <v>2150</v>
      </c>
      <c r="D48" s="1047"/>
      <c r="E48" s="1047"/>
      <c r="F48" s="1047"/>
      <c r="G48" s="1070"/>
    </row>
    <row r="49" spans="1:7" ht="17" customHeight="1">
      <c r="A49" s="297" t="s">
        <v>2587</v>
      </c>
      <c r="B49" s="2"/>
      <c r="C49" s="1047"/>
      <c r="D49" s="1047"/>
      <c r="E49" s="1047"/>
      <c r="F49" s="1047"/>
      <c r="G49" s="1070"/>
    </row>
    <row r="50" spans="1:7" ht="17" customHeight="1">
      <c r="A50" s="297" t="s">
        <v>2590</v>
      </c>
      <c r="B50" s="2"/>
      <c r="C50" s="1047"/>
      <c r="D50" s="1047"/>
      <c r="E50" s="1047"/>
      <c r="F50" s="1047"/>
      <c r="G50" s="1070"/>
    </row>
    <row r="51" spans="1:7" ht="17" customHeight="1">
      <c r="A51" s="297" t="s">
        <v>2593</v>
      </c>
      <c r="B51" s="2"/>
      <c r="C51" s="1047"/>
      <c r="D51" s="1047"/>
      <c r="E51" s="1047"/>
      <c r="F51" s="1047"/>
      <c r="G51" s="1070"/>
    </row>
    <row r="52" spans="1:7" ht="17" customHeight="1">
      <c r="A52" s="297" t="s">
        <v>1977</v>
      </c>
      <c r="B52" s="2"/>
      <c r="C52" s="1047"/>
      <c r="D52" s="1047"/>
      <c r="E52" s="1047"/>
      <c r="F52" s="1047"/>
      <c r="G52" s="1070"/>
    </row>
    <row r="53" spans="1:7" ht="17" customHeight="1">
      <c r="A53" s="297" t="s">
        <v>1979</v>
      </c>
      <c r="B53" s="2"/>
      <c r="C53" s="1047"/>
      <c r="D53" s="1047"/>
      <c r="E53" s="1047"/>
      <c r="F53" s="1047"/>
      <c r="G53" s="1070"/>
    </row>
    <row r="54" spans="1:7" ht="17" customHeight="1">
      <c r="A54" s="297" t="s">
        <v>1980</v>
      </c>
      <c r="B54" s="2"/>
      <c r="C54" s="1047"/>
      <c r="D54" s="1047"/>
      <c r="E54" s="1047"/>
      <c r="F54" s="1047"/>
      <c r="G54" s="1070"/>
    </row>
    <row r="55" spans="1:7" ht="17" customHeight="1">
      <c r="A55" s="297">
        <v>39</v>
      </c>
      <c r="B55" s="2"/>
      <c r="C55" s="1047" t="s">
        <v>2151</v>
      </c>
      <c r="D55" s="1047"/>
      <c r="E55" s="1047"/>
      <c r="F55" s="1047"/>
      <c r="G55" s="1070"/>
    </row>
    <row r="56" spans="1:7" ht="17" customHeight="1">
      <c r="A56" s="297">
        <v>40</v>
      </c>
      <c r="B56" s="2"/>
      <c r="C56" s="473" t="s">
        <v>2152</v>
      </c>
      <c r="D56" s="759"/>
      <c r="E56" s="759"/>
      <c r="F56" s="759"/>
      <c r="G56" s="276">
        <v>0</v>
      </c>
    </row>
    <row r="57" spans="1:7" ht="17" customHeight="1" thickBot="1">
      <c r="A57" s="760">
        <v>41</v>
      </c>
      <c r="B57" s="273"/>
      <c r="C57" s="508" t="s">
        <v>2153</v>
      </c>
      <c r="D57" s="524"/>
      <c r="E57" s="524"/>
      <c r="F57" s="524"/>
      <c r="G57" s="872">
        <f>+G45</f>
        <v>538080652.70000017</v>
      </c>
    </row>
    <row r="58" spans="1:7" ht="17" customHeight="1">
      <c r="A58" s="2"/>
      <c r="B58" s="2"/>
      <c r="C58" s="2"/>
      <c r="D58" s="2"/>
      <c r="E58" s="2"/>
      <c r="F58" s="2"/>
      <c r="G58" s="282"/>
    </row>
    <row r="59" spans="1:7" ht="16.5" customHeight="1">
      <c r="A59" s="153">
        <v>91</v>
      </c>
      <c r="B59" s="153"/>
      <c r="C59" s="153"/>
      <c r="D59" s="153"/>
      <c r="E59" s="153"/>
      <c r="F59" s="153"/>
      <c r="G59" s="153"/>
    </row>
    <row r="60" spans="1:7" ht="16.5" customHeight="1">
      <c r="A60" s="153"/>
      <c r="B60" s="153"/>
      <c r="C60" s="153"/>
      <c r="D60" s="153"/>
      <c r="E60" s="153"/>
      <c r="F60" s="153"/>
      <c r="G60" s="153"/>
    </row>
    <row r="61" spans="1:7" ht="16.5" customHeight="1">
      <c r="A61" s="153"/>
      <c r="B61" s="153"/>
      <c r="C61" s="153"/>
      <c r="D61" s="153"/>
      <c r="E61" s="153"/>
      <c r="F61" s="153"/>
      <c r="G61" s="153"/>
    </row>
    <row r="62" spans="1:7" ht="16.5" customHeight="1">
      <c r="A62" s="153"/>
      <c r="B62" s="153"/>
      <c r="C62" s="153"/>
      <c r="D62" s="153"/>
      <c r="E62" s="153"/>
      <c r="F62" s="153"/>
      <c r="G62" s="153"/>
    </row>
    <row r="63" spans="1:7" ht="16.5" customHeight="1">
      <c r="A63" s="153"/>
      <c r="B63" s="153"/>
      <c r="C63" s="153"/>
      <c r="D63" s="153"/>
      <c r="E63" s="153"/>
      <c r="F63" s="153"/>
      <c r="G63" s="153"/>
    </row>
    <row r="64" spans="1:7" ht="17" customHeight="1">
      <c r="A64" s="153"/>
      <c r="B64" s="153"/>
      <c r="C64" s="153"/>
      <c r="D64" s="153"/>
      <c r="E64" s="153"/>
      <c r="F64" s="153"/>
      <c r="G64" s="153"/>
    </row>
    <row r="65" spans="1:7" ht="17" customHeight="1">
      <c r="A65" s="153"/>
      <c r="B65" s="153"/>
      <c r="C65" s="153"/>
      <c r="D65" s="153"/>
      <c r="E65" s="153"/>
      <c r="F65" s="153"/>
      <c r="G65" s="153"/>
    </row>
    <row r="66" spans="1:7" ht="16" thickBot="1">
      <c r="A66" s="2" t="str">
        <f>CONAMEDATE3</f>
        <v>Annual Report of VERIZON NEW YORK INC.                                                            For the period ending DECEMBER 31, 2021</v>
      </c>
      <c r="B66" s="2"/>
      <c r="C66" s="2"/>
      <c r="D66" s="2"/>
      <c r="E66" s="2"/>
      <c r="F66" s="2"/>
      <c r="G66" s="2"/>
    </row>
    <row r="67" spans="1:7">
      <c r="A67" s="253"/>
      <c r="B67" s="155"/>
      <c r="C67" s="155"/>
      <c r="D67" s="155"/>
      <c r="E67" s="155"/>
      <c r="F67" s="155"/>
      <c r="G67" s="254"/>
    </row>
    <row r="68" spans="1:7">
      <c r="A68" s="146"/>
      <c r="B68" s="2"/>
      <c r="C68" s="2"/>
      <c r="D68" s="2"/>
      <c r="E68" s="2"/>
      <c r="F68" s="2"/>
      <c r="G68" s="257"/>
    </row>
    <row r="69" spans="1:7" ht="18">
      <c r="A69" s="393" t="s">
        <v>1510</v>
      </c>
      <c r="B69" s="153"/>
      <c r="C69" s="153"/>
      <c r="D69" s="153"/>
      <c r="E69" s="153"/>
      <c r="F69" s="153"/>
      <c r="G69" s="255"/>
    </row>
    <row r="70" spans="1:7" ht="18">
      <c r="A70" s="393" t="s">
        <v>1511</v>
      </c>
      <c r="B70" s="153"/>
      <c r="C70" s="153"/>
      <c r="D70" s="153"/>
      <c r="E70" s="153"/>
      <c r="F70" s="153"/>
      <c r="G70" s="255"/>
    </row>
    <row r="71" spans="1:7">
      <c r="A71" s="146"/>
      <c r="B71" s="2"/>
      <c r="C71" s="2"/>
      <c r="D71" s="2"/>
      <c r="E71" s="2"/>
      <c r="F71" s="2"/>
      <c r="G71" s="257"/>
    </row>
    <row r="72" spans="1:7">
      <c r="A72" s="146"/>
      <c r="B72" s="2"/>
      <c r="C72" s="2"/>
      <c r="D72" s="2"/>
      <c r="E72" s="2"/>
      <c r="F72" s="2"/>
      <c r="G72" s="257"/>
    </row>
    <row r="73" spans="1:7">
      <c r="A73" s="146"/>
      <c r="B73" s="2"/>
      <c r="C73" s="2"/>
      <c r="D73" s="2"/>
      <c r="E73" s="2"/>
      <c r="F73" s="2"/>
      <c r="G73" s="257"/>
    </row>
    <row r="74" spans="1:7">
      <c r="A74" s="146"/>
      <c r="B74" s="2"/>
      <c r="C74" s="2"/>
      <c r="D74" s="2"/>
      <c r="E74" s="2"/>
      <c r="F74" s="2"/>
      <c r="G74" s="257"/>
    </row>
    <row r="75" spans="1:7">
      <c r="A75" s="146"/>
      <c r="B75" s="2"/>
      <c r="C75" s="2"/>
      <c r="D75" s="2"/>
      <c r="E75" s="2"/>
      <c r="F75" s="2"/>
      <c r="G75" s="257"/>
    </row>
    <row r="76" spans="1:7">
      <c r="A76" s="146"/>
      <c r="B76" s="2"/>
      <c r="C76" s="2"/>
      <c r="D76" s="2"/>
      <c r="E76" s="2"/>
      <c r="F76" s="2"/>
      <c r="G76" s="257"/>
    </row>
    <row r="77" spans="1:7">
      <c r="A77" s="258"/>
      <c r="B77" s="259"/>
      <c r="C77" s="259"/>
      <c r="D77" s="259"/>
      <c r="E77" s="259"/>
      <c r="F77" s="259"/>
      <c r="G77" s="260"/>
    </row>
    <row r="78" spans="1:7">
      <c r="A78" s="299"/>
      <c r="B78" s="2"/>
      <c r="C78" s="278"/>
      <c r="D78" s="304" t="s">
        <v>2143</v>
      </c>
      <c r="E78" s="304" t="s">
        <v>1548</v>
      </c>
      <c r="F78" s="304" t="s">
        <v>2144</v>
      </c>
      <c r="G78" s="257"/>
    </row>
    <row r="79" spans="1:7">
      <c r="A79" s="297" t="s">
        <v>35</v>
      </c>
      <c r="B79" s="2"/>
      <c r="C79" s="304" t="s">
        <v>2145</v>
      </c>
      <c r="D79" s="304" t="s">
        <v>2146</v>
      </c>
      <c r="E79" s="304" t="s">
        <v>47</v>
      </c>
      <c r="F79" s="304" t="s">
        <v>2147</v>
      </c>
      <c r="G79" s="288" t="s">
        <v>1859</v>
      </c>
    </row>
    <row r="80" spans="1:7">
      <c r="A80" s="298" t="s">
        <v>47</v>
      </c>
      <c r="B80" s="259"/>
      <c r="C80" s="346" t="s">
        <v>462</v>
      </c>
      <c r="D80" s="346" t="s">
        <v>463</v>
      </c>
      <c r="E80" s="346" t="s">
        <v>464</v>
      </c>
      <c r="F80" s="346" t="s">
        <v>61</v>
      </c>
      <c r="G80" s="347" t="s">
        <v>62</v>
      </c>
    </row>
    <row r="81" spans="1:7">
      <c r="A81" s="1018"/>
      <c r="B81" s="561"/>
      <c r="C81" s="1047"/>
      <c r="D81" s="1047"/>
      <c r="E81" s="1047"/>
      <c r="F81" s="1047"/>
      <c r="G81" s="1070"/>
    </row>
    <row r="82" spans="1:7">
      <c r="A82" s="297" t="s">
        <v>466</v>
      </c>
      <c r="B82" s="561"/>
      <c r="C82" s="1047" t="s">
        <v>3649</v>
      </c>
      <c r="D82" s="1047"/>
      <c r="E82" s="1047"/>
      <c r="F82" s="1047" t="s">
        <v>2984</v>
      </c>
      <c r="G82" s="1324">
        <v>328842.60999999981</v>
      </c>
    </row>
    <row r="83" spans="1:7">
      <c r="A83" s="297" t="s">
        <v>955</v>
      </c>
      <c r="B83" s="561"/>
      <c r="C83" s="1047" t="s">
        <v>3650</v>
      </c>
      <c r="D83" s="1047"/>
      <c r="E83" s="1047"/>
      <c r="F83" s="1047" t="s">
        <v>2984</v>
      </c>
      <c r="G83" s="1324">
        <v>51679908.298367999</v>
      </c>
    </row>
    <row r="84" spans="1:7">
      <c r="A84" s="297" t="s">
        <v>1195</v>
      </c>
      <c r="B84" s="561"/>
      <c r="C84" s="1047" t="s">
        <v>3651</v>
      </c>
      <c r="D84" s="1047"/>
      <c r="E84" s="1047"/>
      <c r="F84" s="1047" t="s">
        <v>2984</v>
      </c>
      <c r="G84" s="1324">
        <v>108625198.06</v>
      </c>
    </row>
    <row r="85" spans="1:7">
      <c r="A85" s="297" t="s">
        <v>70</v>
      </c>
      <c r="B85" s="561"/>
      <c r="C85" s="1047" t="s">
        <v>3652</v>
      </c>
      <c r="D85" s="1047"/>
      <c r="E85" s="1047"/>
      <c r="F85" s="1047" t="s">
        <v>2984</v>
      </c>
      <c r="G85" s="1324">
        <v>248230714.88964444</v>
      </c>
    </row>
    <row r="86" spans="1:7">
      <c r="A86" s="297" t="s">
        <v>71</v>
      </c>
      <c r="B86" s="561"/>
      <c r="C86" s="1047" t="s">
        <v>3653</v>
      </c>
      <c r="D86" s="1047"/>
      <c r="E86" s="1047"/>
      <c r="F86" s="1047" t="s">
        <v>2984</v>
      </c>
      <c r="G86" s="1324">
        <v>334893169.274315</v>
      </c>
    </row>
    <row r="87" spans="1:7">
      <c r="A87" s="297" t="s">
        <v>474</v>
      </c>
      <c r="B87" s="561"/>
      <c r="C87" s="1086" t="s">
        <v>3654</v>
      </c>
      <c r="D87" s="1047"/>
      <c r="E87" s="1047"/>
      <c r="F87" s="1047" t="s">
        <v>2984</v>
      </c>
      <c r="G87" s="1324">
        <v>448092867.73166901</v>
      </c>
    </row>
    <row r="88" spans="1:7">
      <c r="A88" s="297" t="s">
        <v>477</v>
      </c>
      <c r="B88" s="561"/>
      <c r="C88" s="1047" t="s">
        <v>3655</v>
      </c>
      <c r="D88" s="1047"/>
      <c r="E88" s="1047"/>
      <c r="F88" s="1047" t="s">
        <v>2984</v>
      </c>
      <c r="G88" s="1324">
        <v>360377676</v>
      </c>
    </row>
    <row r="89" spans="1:7">
      <c r="A89" s="297" t="s">
        <v>2204</v>
      </c>
      <c r="B89" s="561"/>
      <c r="C89" s="1047" t="s">
        <v>3648</v>
      </c>
      <c r="D89" s="1047"/>
      <c r="E89" s="1047"/>
      <c r="F89" s="1047" t="s">
        <v>2984</v>
      </c>
      <c r="G89" s="1324">
        <v>1960659519.5122201</v>
      </c>
    </row>
    <row r="90" spans="1:7">
      <c r="A90" s="297" t="s">
        <v>335</v>
      </c>
      <c r="B90" s="561"/>
      <c r="C90" s="1047" t="s">
        <v>3656</v>
      </c>
      <c r="D90" s="1047"/>
      <c r="E90" s="1047"/>
      <c r="F90" s="1047" t="s">
        <v>2984</v>
      </c>
      <c r="G90" s="1324">
        <v>37371469.370000154</v>
      </c>
    </row>
    <row r="91" spans="1:7">
      <c r="A91" s="297" t="s">
        <v>72</v>
      </c>
      <c r="B91" s="561"/>
      <c r="C91" s="1047" t="s">
        <v>3657</v>
      </c>
      <c r="D91" s="1047"/>
      <c r="E91" s="1047"/>
      <c r="F91" s="1047" t="s">
        <v>2984</v>
      </c>
      <c r="G91" s="1324">
        <v>9250729.1999999993</v>
      </c>
    </row>
    <row r="92" spans="1:7">
      <c r="A92" s="297" t="s">
        <v>73</v>
      </c>
      <c r="B92" s="561"/>
      <c r="C92" s="1325" t="s">
        <v>3673</v>
      </c>
      <c r="D92" s="1047"/>
      <c r="E92" s="1047"/>
      <c r="F92" s="1047" t="s">
        <v>2984</v>
      </c>
      <c r="G92" s="1324">
        <v>76404008.949407995</v>
      </c>
    </row>
    <row r="93" spans="1:7">
      <c r="A93" s="297" t="s">
        <v>74</v>
      </c>
      <c r="B93" s="561"/>
      <c r="C93" s="1325"/>
      <c r="D93" s="1047"/>
      <c r="E93" s="1047"/>
      <c r="F93" s="1047"/>
      <c r="G93" s="1324"/>
    </row>
    <row r="94" spans="1:7">
      <c r="A94" s="297" t="s">
        <v>75</v>
      </c>
      <c r="B94" s="561"/>
      <c r="C94" s="1086"/>
      <c r="D94" s="1334"/>
      <c r="E94" s="1334"/>
      <c r="F94" s="1047"/>
      <c r="G94" s="1324"/>
    </row>
    <row r="95" spans="1:7">
      <c r="A95" s="297" t="s">
        <v>76</v>
      </c>
      <c r="B95" s="561"/>
      <c r="C95" s="1086"/>
      <c r="D95" s="1334"/>
      <c r="E95" s="1334"/>
      <c r="F95" s="1047"/>
      <c r="G95" s="1324"/>
    </row>
    <row r="96" spans="1:7">
      <c r="A96" s="297" t="s">
        <v>77</v>
      </c>
      <c r="B96" s="561"/>
      <c r="C96" s="1086"/>
      <c r="D96" s="1334"/>
      <c r="E96" s="1334"/>
      <c r="F96" s="1047"/>
      <c r="G96" s="1324"/>
    </row>
    <row r="97" spans="1:7">
      <c r="A97" s="297" t="s">
        <v>78</v>
      </c>
      <c r="B97" s="561"/>
      <c r="C97" s="1086"/>
      <c r="D97" s="1334"/>
      <c r="E97" s="1334"/>
      <c r="F97" s="1047"/>
      <c r="G97" s="1324"/>
    </row>
    <row r="98" spans="1:7">
      <c r="A98" s="297" t="s">
        <v>79</v>
      </c>
      <c r="B98" s="561"/>
      <c r="C98" s="1325"/>
      <c r="D98" s="1047"/>
      <c r="E98" s="1047"/>
      <c r="F98" s="1047"/>
      <c r="G98" s="1324"/>
    </row>
    <row r="99" spans="1:7">
      <c r="A99" s="297" t="s">
        <v>80</v>
      </c>
      <c r="B99" s="561"/>
      <c r="C99" s="1325" t="s">
        <v>2983</v>
      </c>
      <c r="D99" s="1047"/>
      <c r="E99" s="1047"/>
      <c r="F99" s="1047"/>
      <c r="G99" s="1324">
        <v>10521.23</v>
      </c>
    </row>
    <row r="100" spans="1:7">
      <c r="A100" s="297" t="s">
        <v>81</v>
      </c>
      <c r="B100" s="561"/>
      <c r="C100" s="1086"/>
      <c r="D100" s="1047"/>
      <c r="E100" s="1047"/>
      <c r="F100" s="1047"/>
      <c r="G100" s="1324"/>
    </row>
    <row r="101" spans="1:7">
      <c r="A101" s="297" t="s">
        <v>82</v>
      </c>
      <c r="B101" s="561"/>
      <c r="C101" s="1086"/>
      <c r="D101" s="1047"/>
      <c r="E101" s="1047"/>
      <c r="F101" s="1047"/>
      <c r="G101" s="1324"/>
    </row>
    <row r="102" spans="1:7">
      <c r="A102" s="297" t="s">
        <v>83</v>
      </c>
      <c r="B102" s="561"/>
      <c r="C102" s="1325"/>
      <c r="D102" s="1047"/>
      <c r="E102" s="1047"/>
      <c r="F102" s="1047"/>
      <c r="G102" s="1324"/>
    </row>
    <row r="103" spans="1:7">
      <c r="A103" s="297" t="s">
        <v>84</v>
      </c>
      <c r="B103" s="561"/>
      <c r="C103" s="1325"/>
      <c r="D103" s="1325"/>
      <c r="E103" s="1047"/>
      <c r="F103" s="1047"/>
      <c r="G103" s="1324"/>
    </row>
    <row r="104" spans="1:7">
      <c r="A104" s="297" t="s">
        <v>85</v>
      </c>
      <c r="B104" s="561"/>
      <c r="C104" s="1325"/>
      <c r="D104" s="1047"/>
      <c r="E104" s="1047"/>
      <c r="F104" s="1047"/>
      <c r="G104" s="1324"/>
    </row>
    <row r="105" spans="1:7">
      <c r="A105" s="297" t="s">
        <v>86</v>
      </c>
      <c r="B105" s="561"/>
      <c r="C105" s="1325"/>
      <c r="D105" s="1047"/>
      <c r="E105" s="1047"/>
      <c r="F105" s="1047"/>
      <c r="G105" s="1324"/>
    </row>
    <row r="106" spans="1:7">
      <c r="A106" s="297" t="s">
        <v>87</v>
      </c>
      <c r="B106" s="561"/>
      <c r="C106" s="1325"/>
      <c r="D106" s="1047"/>
      <c r="E106" s="1047"/>
      <c r="F106" s="1047"/>
      <c r="G106" s="1070"/>
    </row>
    <row r="107" spans="1:7">
      <c r="A107" s="297" t="s">
        <v>2216</v>
      </c>
      <c r="B107" s="561"/>
      <c r="C107" s="1325"/>
      <c r="D107" s="1047"/>
      <c r="E107" s="1047"/>
      <c r="F107" s="1047"/>
      <c r="G107" s="1070"/>
    </row>
    <row r="108" spans="1:7">
      <c r="A108" s="297" t="s">
        <v>2218</v>
      </c>
      <c r="B108" s="561"/>
      <c r="C108" s="1325"/>
      <c r="D108" s="1047"/>
      <c r="E108" s="1047"/>
      <c r="F108" s="1064"/>
      <c r="G108" s="1335"/>
    </row>
    <row r="109" spans="1:7">
      <c r="A109" s="297">
        <v>28</v>
      </c>
      <c r="B109" s="561"/>
      <c r="C109" s="1325"/>
      <c r="D109" s="1047"/>
      <c r="E109" s="1047"/>
      <c r="F109" s="1047"/>
      <c r="G109" s="1324"/>
    </row>
    <row r="110" spans="1:7">
      <c r="A110" s="297">
        <v>29</v>
      </c>
      <c r="B110" s="561"/>
      <c r="C110" s="1336"/>
      <c r="D110" s="1337"/>
      <c r="E110" s="1338"/>
      <c r="F110" s="1328"/>
      <c r="G110" s="1339"/>
    </row>
    <row r="111" spans="1:7">
      <c r="A111" s="297">
        <v>30</v>
      </c>
      <c r="B111" s="561"/>
      <c r="C111" s="1336"/>
      <c r="D111" s="1340"/>
      <c r="E111" s="1341"/>
      <c r="F111" s="1342"/>
      <c r="G111" s="1339"/>
    </row>
    <row r="112" spans="1:7">
      <c r="A112" s="297">
        <v>31</v>
      </c>
      <c r="B112" s="561"/>
      <c r="C112" s="473" t="s">
        <v>2149</v>
      </c>
      <c r="D112" s="761"/>
      <c r="E112" s="280"/>
      <c r="F112" s="1343"/>
      <c r="G112" s="873">
        <f>SUM(G82:G108)</f>
        <v>3635924625.1256251</v>
      </c>
    </row>
    <row r="113" spans="1:7">
      <c r="A113" s="297">
        <v>32</v>
      </c>
      <c r="B113" s="561"/>
      <c r="C113" s="278" t="s">
        <v>2150</v>
      </c>
      <c r="D113" s="278"/>
      <c r="E113" s="278"/>
      <c r="F113" s="278"/>
      <c r="G113" s="257"/>
    </row>
    <row r="114" spans="1:7">
      <c r="A114" s="297">
        <v>33</v>
      </c>
      <c r="B114" s="561"/>
      <c r="C114" s="1047"/>
      <c r="D114" s="1047"/>
      <c r="E114" s="1047"/>
      <c r="F114" s="1047"/>
      <c r="G114" s="1070"/>
    </row>
    <row r="115" spans="1:7">
      <c r="A115" s="297">
        <v>34</v>
      </c>
      <c r="B115" s="561"/>
      <c r="C115" s="1047"/>
      <c r="D115" s="1047"/>
      <c r="E115" s="1047"/>
      <c r="F115" s="1047"/>
      <c r="G115" s="1070"/>
    </row>
    <row r="116" spans="1:7">
      <c r="A116" s="297">
        <v>35</v>
      </c>
      <c r="B116" s="561"/>
      <c r="C116" s="1047"/>
      <c r="D116" s="1047"/>
      <c r="E116" s="1047"/>
      <c r="F116" s="1047"/>
      <c r="G116" s="1070"/>
    </row>
    <row r="117" spans="1:7">
      <c r="A117" s="297">
        <v>36</v>
      </c>
      <c r="B117" s="561"/>
      <c r="C117" s="1047"/>
      <c r="D117" s="1047"/>
      <c r="E117" s="1047"/>
      <c r="F117" s="1047"/>
      <c r="G117" s="1070"/>
    </row>
    <row r="118" spans="1:7">
      <c r="A118" s="297">
        <v>37</v>
      </c>
      <c r="B118" s="561"/>
      <c r="C118" s="1047"/>
      <c r="D118" s="1047"/>
      <c r="E118" s="1047"/>
      <c r="F118" s="1047"/>
      <c r="G118" s="1070"/>
    </row>
    <row r="119" spans="1:7">
      <c r="A119" s="297">
        <v>38</v>
      </c>
      <c r="B119" s="561"/>
      <c r="C119" s="1047"/>
      <c r="D119" s="1047"/>
      <c r="E119" s="1047"/>
      <c r="F119" s="1047"/>
      <c r="G119" s="1070"/>
    </row>
    <row r="120" spans="1:7">
      <c r="A120" s="297">
        <v>39</v>
      </c>
      <c r="B120" s="561"/>
      <c r="C120" s="1047" t="s">
        <v>2151</v>
      </c>
      <c r="D120" s="1047"/>
      <c r="E120" s="1047"/>
      <c r="F120" s="1047"/>
      <c r="G120" s="1070"/>
    </row>
    <row r="121" spans="1:7">
      <c r="A121" s="297">
        <v>40</v>
      </c>
      <c r="B121" s="561"/>
      <c r="C121" s="473" t="s">
        <v>2152</v>
      </c>
      <c r="D121" s="759"/>
      <c r="E121" s="759"/>
      <c r="F121" s="759"/>
      <c r="G121" s="276">
        <v>0</v>
      </c>
    </row>
    <row r="122" spans="1:7" ht="16" thickBot="1">
      <c r="A122" s="507">
        <v>41</v>
      </c>
      <c r="B122" s="1071"/>
      <c r="C122" s="508" t="s">
        <v>2153</v>
      </c>
      <c r="D122" s="524"/>
      <c r="E122" s="524"/>
      <c r="F122" s="524"/>
      <c r="G122" s="872">
        <f>+G112</f>
        <v>3635924625.1256251</v>
      </c>
    </row>
    <row r="123" spans="1:7">
      <c r="A123" s="1210"/>
      <c r="B123" s="1210"/>
      <c r="C123" s="1210"/>
      <c r="D123" s="1210"/>
      <c r="E123" s="1210"/>
      <c r="F123" s="1210"/>
      <c r="G123" s="1210"/>
    </row>
    <row r="124" spans="1:7">
      <c r="A124" s="153" t="s">
        <v>3426</v>
      </c>
      <c r="B124" s="153"/>
      <c r="C124" s="153"/>
      <c r="D124" s="153"/>
      <c r="E124" s="153"/>
      <c r="F124" s="153"/>
      <c r="G124" s="153"/>
    </row>
    <row r="133" spans="6:7">
      <c r="F133" s="579"/>
      <c r="G133" s="579"/>
    </row>
  </sheetData>
  <pageMargins left="0.5" right="0.5" top="0.5" bottom="0.5" header="0.3" footer="0.3"/>
  <pageSetup scale="68" fitToHeight="2" orientation="portrait" r:id="rId1"/>
  <headerFooter alignWithMargins="0"/>
  <rowBreaks count="3" manualBreakCount="3">
    <brk id="44" max="16383" man="1"/>
    <brk id="63" max="16383" man="1"/>
    <brk id="110"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opLeftCell="A7"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92</v>
      </c>
      <c r="B52" s="128"/>
      <c r="C52" s="128"/>
      <c r="D52" s="128"/>
      <c r="E52" s="128"/>
      <c r="F52" s="128"/>
      <c r="G52" s="128"/>
      <c r="H52" s="128"/>
      <c r="I52" s="128"/>
      <c r="J52" s="12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E94"/>
  <sheetViews>
    <sheetView defaultGridColor="0" colorId="22" zoomScaleNormal="100" workbookViewId="0">
      <selection activeCell="E7" sqref="E7"/>
    </sheetView>
  </sheetViews>
  <sheetFormatPr defaultColWidth="9.84375" defaultRowHeight="15.5"/>
  <cols>
    <col min="1" max="1" width="3.84375" customWidth="1"/>
    <col min="2" max="2" width="66.84375" customWidth="1"/>
    <col min="3" max="3" width="6.4609375" customWidth="1"/>
    <col min="257" max="257" width="3.84375" customWidth="1"/>
    <col min="258" max="258" width="66.84375" customWidth="1"/>
    <col min="259" max="259" width="3.84375" customWidth="1"/>
    <col min="513" max="513" width="3.84375" customWidth="1"/>
    <col min="514" max="514" width="66.84375" customWidth="1"/>
    <col min="515" max="515" width="3.84375" customWidth="1"/>
    <col min="769" max="769" width="3.84375" customWidth="1"/>
    <col min="770" max="770" width="66.84375" customWidth="1"/>
    <col min="771" max="771" width="3.84375" customWidth="1"/>
    <col min="1025" max="1025" width="3.84375" customWidth="1"/>
    <col min="1026" max="1026" width="66.84375" customWidth="1"/>
    <col min="1027" max="1027" width="3.84375" customWidth="1"/>
    <col min="1281" max="1281" width="3.84375" customWidth="1"/>
    <col min="1282" max="1282" width="66.84375" customWidth="1"/>
    <col min="1283" max="1283" width="3.84375" customWidth="1"/>
    <col min="1537" max="1537" width="3.84375" customWidth="1"/>
    <col min="1538" max="1538" width="66.84375" customWidth="1"/>
    <col min="1539" max="1539" width="3.84375" customWidth="1"/>
    <col min="1793" max="1793" width="3.84375" customWidth="1"/>
    <col min="1794" max="1794" width="66.84375" customWidth="1"/>
    <col min="1795" max="1795" width="3.84375" customWidth="1"/>
    <col min="2049" max="2049" width="3.84375" customWidth="1"/>
    <col min="2050" max="2050" width="66.84375" customWidth="1"/>
    <col min="2051" max="2051" width="3.84375" customWidth="1"/>
    <col min="2305" max="2305" width="3.84375" customWidth="1"/>
    <col min="2306" max="2306" width="66.84375" customWidth="1"/>
    <col min="2307" max="2307" width="3.84375" customWidth="1"/>
    <col min="2561" max="2561" width="3.84375" customWidth="1"/>
    <col min="2562" max="2562" width="66.84375" customWidth="1"/>
    <col min="2563" max="2563" width="3.84375" customWidth="1"/>
    <col min="2817" max="2817" width="3.84375" customWidth="1"/>
    <col min="2818" max="2818" width="66.84375" customWidth="1"/>
    <col min="2819" max="2819" width="3.84375" customWidth="1"/>
    <col min="3073" max="3073" width="3.84375" customWidth="1"/>
    <col min="3074" max="3074" width="66.84375" customWidth="1"/>
    <col min="3075" max="3075" width="3.84375" customWidth="1"/>
    <col min="3329" max="3329" width="3.84375" customWidth="1"/>
    <col min="3330" max="3330" width="66.84375" customWidth="1"/>
    <col min="3331" max="3331" width="3.84375" customWidth="1"/>
    <col min="3585" max="3585" width="3.84375" customWidth="1"/>
    <col min="3586" max="3586" width="66.84375" customWidth="1"/>
    <col min="3587" max="3587" width="3.84375" customWidth="1"/>
    <col min="3841" max="3841" width="3.84375" customWidth="1"/>
    <col min="3842" max="3842" width="66.84375" customWidth="1"/>
    <col min="3843" max="3843" width="3.84375" customWidth="1"/>
    <col min="4097" max="4097" width="3.84375" customWidth="1"/>
    <col min="4098" max="4098" width="66.84375" customWidth="1"/>
    <col min="4099" max="4099" width="3.84375" customWidth="1"/>
    <col min="4353" max="4353" width="3.84375" customWidth="1"/>
    <col min="4354" max="4354" width="66.84375" customWidth="1"/>
    <col min="4355" max="4355" width="3.84375" customWidth="1"/>
    <col min="4609" max="4609" width="3.84375" customWidth="1"/>
    <col min="4610" max="4610" width="66.84375" customWidth="1"/>
    <col min="4611" max="4611" width="3.84375" customWidth="1"/>
    <col min="4865" max="4865" width="3.84375" customWidth="1"/>
    <col min="4866" max="4866" width="66.84375" customWidth="1"/>
    <col min="4867" max="4867" width="3.84375" customWidth="1"/>
    <col min="5121" max="5121" width="3.84375" customWidth="1"/>
    <col min="5122" max="5122" width="66.84375" customWidth="1"/>
    <col min="5123" max="5123" width="3.84375" customWidth="1"/>
    <col min="5377" max="5377" width="3.84375" customWidth="1"/>
    <col min="5378" max="5378" width="66.84375" customWidth="1"/>
    <col min="5379" max="5379" width="3.84375" customWidth="1"/>
    <col min="5633" max="5633" width="3.84375" customWidth="1"/>
    <col min="5634" max="5634" width="66.84375" customWidth="1"/>
    <col min="5635" max="5635" width="3.84375" customWidth="1"/>
    <col min="5889" max="5889" width="3.84375" customWidth="1"/>
    <col min="5890" max="5890" width="66.84375" customWidth="1"/>
    <col min="5891" max="5891" width="3.84375" customWidth="1"/>
    <col min="6145" max="6145" width="3.84375" customWidth="1"/>
    <col min="6146" max="6146" width="66.84375" customWidth="1"/>
    <col min="6147" max="6147" width="3.84375" customWidth="1"/>
    <col min="6401" max="6401" width="3.84375" customWidth="1"/>
    <col min="6402" max="6402" width="66.84375" customWidth="1"/>
    <col min="6403" max="6403" width="3.84375" customWidth="1"/>
    <col min="6657" max="6657" width="3.84375" customWidth="1"/>
    <col min="6658" max="6658" width="66.84375" customWidth="1"/>
    <col min="6659" max="6659" width="3.84375" customWidth="1"/>
    <col min="6913" max="6913" width="3.84375" customWidth="1"/>
    <col min="6914" max="6914" width="66.84375" customWidth="1"/>
    <col min="6915" max="6915" width="3.84375" customWidth="1"/>
    <col min="7169" max="7169" width="3.84375" customWidth="1"/>
    <col min="7170" max="7170" width="66.84375" customWidth="1"/>
    <col min="7171" max="7171" width="3.84375" customWidth="1"/>
    <col min="7425" max="7425" width="3.84375" customWidth="1"/>
    <col min="7426" max="7426" width="66.84375" customWidth="1"/>
    <col min="7427" max="7427" width="3.84375" customWidth="1"/>
    <col min="7681" max="7681" width="3.84375" customWidth="1"/>
    <col min="7682" max="7682" width="66.84375" customWidth="1"/>
    <col min="7683" max="7683" width="3.84375" customWidth="1"/>
    <col min="7937" max="7937" width="3.84375" customWidth="1"/>
    <col min="7938" max="7938" width="66.84375" customWidth="1"/>
    <col min="7939" max="7939" width="3.84375" customWidth="1"/>
    <col min="8193" max="8193" width="3.84375" customWidth="1"/>
    <col min="8194" max="8194" width="66.84375" customWidth="1"/>
    <col min="8195" max="8195" width="3.84375" customWidth="1"/>
    <col min="8449" max="8449" width="3.84375" customWidth="1"/>
    <col min="8450" max="8450" width="66.84375" customWidth="1"/>
    <col min="8451" max="8451" width="3.84375" customWidth="1"/>
    <col min="8705" max="8705" width="3.84375" customWidth="1"/>
    <col min="8706" max="8706" width="66.84375" customWidth="1"/>
    <col min="8707" max="8707" width="3.84375" customWidth="1"/>
    <col min="8961" max="8961" width="3.84375" customWidth="1"/>
    <col min="8962" max="8962" width="66.84375" customWidth="1"/>
    <col min="8963" max="8963" width="3.84375" customWidth="1"/>
    <col min="9217" max="9217" width="3.84375" customWidth="1"/>
    <col min="9218" max="9218" width="66.84375" customWidth="1"/>
    <col min="9219" max="9219" width="3.84375" customWidth="1"/>
    <col min="9473" max="9473" width="3.84375" customWidth="1"/>
    <col min="9474" max="9474" width="66.84375" customWidth="1"/>
    <col min="9475" max="9475" width="3.84375" customWidth="1"/>
    <col min="9729" max="9729" width="3.84375" customWidth="1"/>
    <col min="9730" max="9730" width="66.84375" customWidth="1"/>
    <col min="9731" max="9731" width="3.84375" customWidth="1"/>
    <col min="9985" max="9985" width="3.84375" customWidth="1"/>
    <col min="9986" max="9986" width="66.84375" customWidth="1"/>
    <col min="9987" max="9987" width="3.84375" customWidth="1"/>
    <col min="10241" max="10241" width="3.84375" customWidth="1"/>
    <col min="10242" max="10242" width="66.84375" customWidth="1"/>
    <col min="10243" max="10243" width="3.84375" customWidth="1"/>
    <col min="10497" max="10497" width="3.84375" customWidth="1"/>
    <col min="10498" max="10498" width="66.84375" customWidth="1"/>
    <col min="10499" max="10499" width="3.84375" customWidth="1"/>
    <col min="10753" max="10753" width="3.84375" customWidth="1"/>
    <col min="10754" max="10754" width="66.84375" customWidth="1"/>
    <col min="10755" max="10755" width="3.84375" customWidth="1"/>
    <col min="11009" max="11009" width="3.84375" customWidth="1"/>
    <col min="11010" max="11010" width="66.84375" customWidth="1"/>
    <col min="11011" max="11011" width="3.84375" customWidth="1"/>
    <col min="11265" max="11265" width="3.84375" customWidth="1"/>
    <col min="11266" max="11266" width="66.84375" customWidth="1"/>
    <col min="11267" max="11267" width="3.84375" customWidth="1"/>
    <col min="11521" max="11521" width="3.84375" customWidth="1"/>
    <col min="11522" max="11522" width="66.84375" customWidth="1"/>
    <col min="11523" max="11523" width="3.84375" customWidth="1"/>
    <col min="11777" max="11777" width="3.84375" customWidth="1"/>
    <col min="11778" max="11778" width="66.84375" customWidth="1"/>
    <col min="11779" max="11779" width="3.84375" customWidth="1"/>
    <col min="12033" max="12033" width="3.84375" customWidth="1"/>
    <col min="12034" max="12034" width="66.84375" customWidth="1"/>
    <col min="12035" max="12035" width="3.84375" customWidth="1"/>
    <col min="12289" max="12289" width="3.84375" customWidth="1"/>
    <col min="12290" max="12290" width="66.84375" customWidth="1"/>
    <col min="12291" max="12291" width="3.84375" customWidth="1"/>
    <col min="12545" max="12545" width="3.84375" customWidth="1"/>
    <col min="12546" max="12546" width="66.84375" customWidth="1"/>
    <col min="12547" max="12547" width="3.84375" customWidth="1"/>
    <col min="12801" max="12801" width="3.84375" customWidth="1"/>
    <col min="12802" max="12802" width="66.84375" customWidth="1"/>
    <col min="12803" max="12803" width="3.84375" customWidth="1"/>
    <col min="13057" max="13057" width="3.84375" customWidth="1"/>
    <col min="13058" max="13058" width="66.84375" customWidth="1"/>
    <col min="13059" max="13059" width="3.84375" customWidth="1"/>
    <col min="13313" max="13313" width="3.84375" customWidth="1"/>
    <col min="13314" max="13314" width="66.84375" customWidth="1"/>
    <col min="13315" max="13315" width="3.84375" customWidth="1"/>
    <col min="13569" max="13569" width="3.84375" customWidth="1"/>
    <col min="13570" max="13570" width="66.84375" customWidth="1"/>
    <col min="13571" max="13571" width="3.84375" customWidth="1"/>
    <col min="13825" max="13825" width="3.84375" customWidth="1"/>
    <col min="13826" max="13826" width="66.84375" customWidth="1"/>
    <col min="13827" max="13827" width="3.84375" customWidth="1"/>
    <col min="14081" max="14081" width="3.84375" customWidth="1"/>
    <col min="14082" max="14082" width="66.84375" customWidth="1"/>
    <col min="14083" max="14083" width="3.84375" customWidth="1"/>
    <col min="14337" max="14337" width="3.84375" customWidth="1"/>
    <col min="14338" max="14338" width="66.84375" customWidth="1"/>
    <col min="14339" max="14339" width="3.84375" customWidth="1"/>
    <col min="14593" max="14593" width="3.84375" customWidth="1"/>
    <col min="14594" max="14594" width="66.84375" customWidth="1"/>
    <col min="14595" max="14595" width="3.84375" customWidth="1"/>
    <col min="14849" max="14849" width="3.84375" customWidth="1"/>
    <col min="14850" max="14850" width="66.84375" customWidth="1"/>
    <col min="14851" max="14851" width="3.84375" customWidth="1"/>
    <col min="15105" max="15105" width="3.84375" customWidth="1"/>
    <col min="15106" max="15106" width="66.84375" customWidth="1"/>
    <col min="15107" max="15107" width="3.84375" customWidth="1"/>
    <col min="15361" max="15361" width="3.84375" customWidth="1"/>
    <col min="15362" max="15362" width="66.84375" customWidth="1"/>
    <col min="15363" max="15363" width="3.84375" customWidth="1"/>
    <col min="15617" max="15617" width="3.84375" customWidth="1"/>
    <col min="15618" max="15618" width="66.84375" customWidth="1"/>
    <col min="15619" max="15619" width="3.84375" customWidth="1"/>
    <col min="15873" max="15873" width="3.84375" customWidth="1"/>
    <col min="15874" max="15874" width="66.84375" customWidth="1"/>
    <col min="15875" max="15875" width="3.84375" customWidth="1"/>
    <col min="16129" max="16129" width="3.84375" customWidth="1"/>
    <col min="16130" max="16130" width="66.84375" customWidth="1"/>
    <col min="16131" max="16131" width="3.84375" customWidth="1"/>
  </cols>
  <sheetData>
    <row r="1" spans="1:5" ht="16" thickBot="1">
      <c r="A1" s="61" t="str">
        <f>'Data Sheet'!A46</f>
        <v>Annual Report of VERIZON NEW YORK INC.                                      For the period ending DECEMBER 31, 2021</v>
      </c>
      <c r="B1" s="62"/>
      <c r="C1" s="62"/>
      <c r="D1" s="62"/>
    </row>
    <row r="2" spans="1:5">
      <c r="A2" s="63"/>
      <c r="B2" s="64"/>
      <c r="C2" s="65"/>
      <c r="D2" s="62"/>
    </row>
    <row r="3" spans="1:5">
      <c r="A3" s="143" t="s">
        <v>553</v>
      </c>
      <c r="B3" s="101"/>
      <c r="C3" s="144"/>
      <c r="D3" s="62"/>
    </row>
    <row r="4" spans="1:5">
      <c r="A4" s="92" t="s">
        <v>1998</v>
      </c>
      <c r="B4" s="26"/>
      <c r="C4" s="70"/>
      <c r="D4" s="62"/>
    </row>
    <row r="5" spans="1:5" ht="31">
      <c r="A5" s="145"/>
      <c r="B5" s="732" t="s">
        <v>554</v>
      </c>
      <c r="C5" s="70"/>
      <c r="D5" s="62"/>
    </row>
    <row r="6" spans="1:5">
      <c r="A6" s="146"/>
      <c r="B6" s="147" t="s">
        <v>3674</v>
      </c>
      <c r="C6" s="70"/>
      <c r="D6" s="62"/>
      <c r="E6" s="126"/>
    </row>
    <row r="7" spans="1:5">
      <c r="A7" s="146"/>
      <c r="B7" s="147" t="s">
        <v>3559</v>
      </c>
      <c r="C7" s="70"/>
      <c r="D7" s="62"/>
    </row>
    <row r="8" spans="1:5">
      <c r="A8" s="146"/>
      <c r="B8" s="147" t="s">
        <v>3560</v>
      </c>
      <c r="C8" s="70"/>
      <c r="D8" s="62"/>
    </row>
    <row r="9" spans="1:5">
      <c r="A9" s="146"/>
      <c r="B9" s="147"/>
      <c r="C9" s="70"/>
      <c r="D9" s="62"/>
    </row>
    <row r="10" spans="1:5">
      <c r="A10" s="146"/>
      <c r="B10" s="147"/>
      <c r="C10" s="70"/>
      <c r="D10" s="62"/>
    </row>
    <row r="11" spans="1:5">
      <c r="A11" s="146"/>
      <c r="B11" s="147"/>
      <c r="C11" s="70"/>
      <c r="D11" s="62"/>
    </row>
    <row r="12" spans="1:5">
      <c r="A12" s="148" t="s">
        <v>2012</v>
      </c>
      <c r="B12" s="147"/>
      <c r="C12" s="70"/>
      <c r="D12" s="62"/>
    </row>
    <row r="13" spans="1:5" ht="62">
      <c r="A13" s="149"/>
      <c r="B13" s="732" t="s">
        <v>2325</v>
      </c>
      <c r="C13" s="70"/>
      <c r="D13" s="62"/>
    </row>
    <row r="14" spans="1:5">
      <c r="A14" s="146"/>
      <c r="B14" s="147" t="s">
        <v>2779</v>
      </c>
      <c r="C14" s="70"/>
      <c r="D14" s="62"/>
    </row>
    <row r="15" spans="1:5">
      <c r="A15" s="146"/>
      <c r="B15" s="147" t="s">
        <v>2780</v>
      </c>
      <c r="C15" s="70"/>
      <c r="D15" s="62"/>
    </row>
    <row r="16" spans="1:5">
      <c r="A16" s="146"/>
      <c r="B16" s="147"/>
      <c r="C16" s="70"/>
      <c r="D16" s="62"/>
    </row>
    <row r="17" spans="1:4">
      <c r="A17" s="146"/>
      <c r="B17" s="147"/>
      <c r="C17" s="70"/>
      <c r="D17" s="62"/>
    </row>
    <row r="18" spans="1:4">
      <c r="A18" s="146"/>
      <c r="B18" s="147"/>
      <c r="C18" s="70"/>
      <c r="D18" s="62"/>
    </row>
    <row r="19" spans="1:4">
      <c r="A19" s="148" t="s">
        <v>1360</v>
      </c>
      <c r="B19" s="147"/>
      <c r="C19" s="70"/>
      <c r="D19" s="62"/>
    </row>
    <row r="20" spans="1:4" ht="77.5">
      <c r="A20" s="145"/>
      <c r="B20" s="150" t="s">
        <v>981</v>
      </c>
      <c r="C20" s="70"/>
      <c r="D20" s="62"/>
    </row>
    <row r="21" spans="1:4">
      <c r="A21" s="146"/>
      <c r="B21" s="561" t="s">
        <v>982</v>
      </c>
      <c r="C21" s="70"/>
      <c r="D21" s="62"/>
    </row>
    <row r="22" spans="1:4">
      <c r="A22" s="146"/>
      <c r="B22" s="147"/>
      <c r="C22" s="70"/>
      <c r="D22" s="62"/>
    </row>
    <row r="23" spans="1:4">
      <c r="A23" s="146"/>
      <c r="B23" s="147" t="s">
        <v>2781</v>
      </c>
      <c r="C23" s="70"/>
      <c r="D23" s="62"/>
    </row>
    <row r="24" spans="1:4">
      <c r="A24" s="146"/>
      <c r="B24" s="147"/>
      <c r="C24" s="70"/>
      <c r="D24" s="62"/>
    </row>
    <row r="25" spans="1:4">
      <c r="A25" s="146"/>
      <c r="B25" s="147"/>
      <c r="C25" s="70"/>
      <c r="D25" s="62"/>
    </row>
    <row r="26" spans="1:4">
      <c r="A26" s="146"/>
      <c r="B26" s="147"/>
      <c r="C26" s="70"/>
      <c r="D26" s="62"/>
    </row>
    <row r="27" spans="1:4">
      <c r="A27" s="148" t="s">
        <v>1380</v>
      </c>
      <c r="B27" s="147"/>
      <c r="C27" s="70"/>
      <c r="D27" s="62"/>
    </row>
    <row r="28" spans="1:4" ht="77.5">
      <c r="A28" s="145"/>
      <c r="B28" s="732" t="s">
        <v>2326</v>
      </c>
      <c r="C28" s="70"/>
      <c r="D28" s="62"/>
    </row>
    <row r="29" spans="1:4">
      <c r="A29" s="146"/>
      <c r="B29" s="147"/>
      <c r="C29" s="70"/>
      <c r="D29" s="62"/>
    </row>
    <row r="30" spans="1:4" ht="77.5">
      <c r="A30" s="146"/>
      <c r="B30" s="1447" t="s">
        <v>3366</v>
      </c>
      <c r="C30" s="70"/>
      <c r="D30" s="62"/>
    </row>
    <row r="31" spans="1:4">
      <c r="A31" s="146"/>
      <c r="B31" s="735"/>
      <c r="C31" s="70"/>
      <c r="D31" s="62"/>
    </row>
    <row r="32" spans="1:4">
      <c r="A32" s="146"/>
      <c r="B32" s="735"/>
      <c r="C32" s="70"/>
      <c r="D32" s="62"/>
    </row>
    <row r="33" spans="1:4" ht="16" thickBot="1">
      <c r="A33" s="151"/>
      <c r="B33" s="736"/>
      <c r="C33" s="138"/>
      <c r="D33" s="62"/>
    </row>
    <row r="34" spans="1:4">
      <c r="A34" s="62" t="s">
        <v>954</v>
      </c>
      <c r="B34" s="2"/>
      <c r="C34" s="62"/>
      <c r="D34" s="62"/>
    </row>
    <row r="35" spans="1:4">
      <c r="A35" s="62"/>
      <c r="B35" s="153" t="s">
        <v>955</v>
      </c>
      <c r="C35" s="101"/>
      <c r="D35" s="62"/>
    </row>
    <row r="36" spans="1:4">
      <c r="A36" s="62"/>
      <c r="B36" s="153"/>
      <c r="C36" s="101"/>
      <c r="D36" s="62"/>
    </row>
    <row r="37" spans="1:4">
      <c r="A37" s="62"/>
      <c r="B37" s="153"/>
      <c r="C37" s="101"/>
      <c r="D37" s="62"/>
    </row>
    <row r="38" spans="1:4">
      <c r="A38" s="62"/>
      <c r="B38" s="153"/>
      <c r="C38" s="101"/>
      <c r="D38" s="62"/>
    </row>
    <row r="39" spans="1:4">
      <c r="A39" s="62"/>
      <c r="B39" s="153"/>
      <c r="C39" s="101"/>
      <c r="D39" s="62"/>
    </row>
    <row r="40" spans="1:4">
      <c r="A40" s="62"/>
      <c r="B40" s="153"/>
      <c r="C40" s="101"/>
      <c r="D40" s="62"/>
    </row>
    <row r="41" spans="1:4">
      <c r="A41" s="62"/>
      <c r="B41" s="153"/>
      <c r="C41" s="101"/>
      <c r="D41" s="62"/>
    </row>
    <row r="42" spans="1:4" ht="16" thickBot="1">
      <c r="A42" s="61" t="str">
        <f>'Data Sheet'!A46</f>
        <v>Annual Report of VERIZON NEW YORK INC.                                      For the period ending DECEMBER 31, 2021</v>
      </c>
      <c r="B42" s="2"/>
      <c r="C42" s="154"/>
      <c r="D42" s="62"/>
    </row>
    <row r="43" spans="1:4">
      <c r="A43" s="63"/>
      <c r="B43" s="155"/>
      <c r="C43" s="65"/>
      <c r="D43" s="62"/>
    </row>
    <row r="44" spans="1:4">
      <c r="A44" s="143" t="s">
        <v>956</v>
      </c>
      <c r="B44" s="3"/>
      <c r="C44" s="144"/>
      <c r="D44" s="62"/>
    </row>
    <row r="45" spans="1:4">
      <c r="A45" s="143"/>
      <c r="B45" s="3"/>
      <c r="C45" s="144"/>
      <c r="D45" s="62"/>
    </row>
    <row r="46" spans="1:4">
      <c r="A46" s="148" t="s">
        <v>1405</v>
      </c>
      <c r="B46" s="2" t="s">
        <v>953</v>
      </c>
      <c r="C46" s="70"/>
      <c r="D46" s="62"/>
    </row>
    <row r="47" spans="1:4">
      <c r="A47" s="146"/>
      <c r="B47" s="147"/>
      <c r="C47" s="70"/>
      <c r="D47" s="62"/>
    </row>
    <row r="48" spans="1:4" ht="51">
      <c r="A48" s="146"/>
      <c r="B48" s="734" t="s">
        <v>3365</v>
      </c>
      <c r="C48" s="70"/>
      <c r="D48" s="62"/>
    </row>
    <row r="49" spans="1:4">
      <c r="A49" s="143"/>
      <c r="B49" s="3"/>
      <c r="C49" s="144"/>
      <c r="D49" s="62"/>
    </row>
    <row r="50" spans="1:4">
      <c r="A50" s="148" t="s">
        <v>1408</v>
      </c>
      <c r="B50" s="3"/>
      <c r="C50" s="144"/>
      <c r="D50" s="62"/>
    </row>
    <row r="51" spans="1:4" ht="77.5">
      <c r="A51" s="145"/>
      <c r="B51" s="732" t="s">
        <v>2327</v>
      </c>
      <c r="C51" s="70"/>
      <c r="D51" s="62"/>
    </row>
    <row r="52" spans="1:4">
      <c r="A52" s="146"/>
      <c r="B52" s="147"/>
      <c r="C52" s="70"/>
      <c r="D52" s="62"/>
    </row>
    <row r="53" spans="1:4">
      <c r="A53" s="146"/>
      <c r="B53" s="147"/>
      <c r="C53" s="70"/>
      <c r="D53" s="62"/>
    </row>
    <row r="54" spans="1:4">
      <c r="A54" s="146"/>
      <c r="B54" s="147"/>
      <c r="C54" s="70"/>
      <c r="D54" s="62"/>
    </row>
    <row r="55" spans="1:4">
      <c r="A55" s="146"/>
      <c r="B55" s="147"/>
      <c r="C55" s="70"/>
      <c r="D55" s="62"/>
    </row>
    <row r="56" spans="1:4" ht="77.5">
      <c r="A56" s="146"/>
      <c r="B56" s="733" t="s">
        <v>979</v>
      </c>
      <c r="C56" s="70"/>
      <c r="D56" s="62"/>
    </row>
    <row r="57" spans="1:4">
      <c r="A57" s="146"/>
      <c r="B57" s="560" t="s">
        <v>980</v>
      </c>
      <c r="C57" s="70"/>
      <c r="D57" s="62"/>
    </row>
    <row r="58" spans="1:4">
      <c r="A58" s="146"/>
      <c r="B58" s="147"/>
      <c r="C58" s="70"/>
      <c r="D58" s="62"/>
    </row>
    <row r="59" spans="1:4">
      <c r="A59" s="146"/>
      <c r="B59" s="147"/>
      <c r="C59" s="70"/>
      <c r="D59" s="62"/>
    </row>
    <row r="60" spans="1:4">
      <c r="A60" s="146"/>
      <c r="B60" s="147"/>
      <c r="C60" s="70"/>
      <c r="D60" s="62"/>
    </row>
    <row r="61" spans="1:4" ht="93">
      <c r="A61" s="146"/>
      <c r="B61" s="732" t="s">
        <v>2328</v>
      </c>
      <c r="C61" s="70"/>
      <c r="D61" s="62"/>
    </row>
    <row r="62" spans="1:4" ht="14" customHeight="1">
      <c r="A62" s="146"/>
      <c r="B62" s="157"/>
      <c r="C62" s="70"/>
      <c r="D62" s="62"/>
    </row>
    <row r="63" spans="1:4" ht="14" customHeight="1">
      <c r="A63" s="146"/>
      <c r="B63" s="157"/>
      <c r="C63" s="70"/>
      <c r="D63" s="62"/>
    </row>
    <row r="64" spans="1:4">
      <c r="A64" s="146"/>
      <c r="B64" s="147"/>
      <c r="C64" s="70"/>
      <c r="D64" s="62"/>
    </row>
    <row r="65" spans="1:4">
      <c r="A65" s="146"/>
      <c r="B65" s="147"/>
      <c r="C65" s="70"/>
      <c r="D65" s="62"/>
    </row>
    <row r="66" spans="1:4" ht="31">
      <c r="A66" s="146"/>
      <c r="B66" s="732" t="s">
        <v>1194</v>
      </c>
      <c r="C66" s="70"/>
      <c r="D66" s="62"/>
    </row>
    <row r="67" spans="1:4">
      <c r="A67" s="146"/>
      <c r="B67" s="147"/>
      <c r="C67" s="70"/>
      <c r="D67" s="62"/>
    </row>
    <row r="68" spans="1:4">
      <c r="A68" s="146"/>
      <c r="B68" s="147" t="s">
        <v>3291</v>
      </c>
      <c r="C68" s="70"/>
      <c r="D68" s="62"/>
    </row>
    <row r="69" spans="1:4">
      <c r="A69" s="146"/>
      <c r="B69" s="147" t="s">
        <v>2782</v>
      </c>
      <c r="C69" s="70"/>
      <c r="D69" s="62"/>
    </row>
    <row r="70" spans="1:4">
      <c r="A70" s="146"/>
      <c r="B70" s="147"/>
      <c r="C70" s="70"/>
      <c r="D70" s="62"/>
    </row>
    <row r="71" spans="1:4">
      <c r="A71" s="146"/>
      <c r="B71" s="147"/>
      <c r="C71" s="70"/>
      <c r="D71" s="62"/>
    </row>
    <row r="72" spans="1:4">
      <c r="A72" s="146"/>
      <c r="B72" s="147"/>
      <c r="C72" s="70"/>
      <c r="D72" s="62"/>
    </row>
    <row r="73" spans="1:4">
      <c r="A73" s="146"/>
      <c r="B73" s="147"/>
      <c r="C73" s="70"/>
      <c r="D73" s="62"/>
    </row>
    <row r="74" spans="1:4">
      <c r="A74" s="69"/>
      <c r="B74" s="147"/>
      <c r="C74" s="70"/>
      <c r="D74" s="62"/>
    </row>
    <row r="75" spans="1:4">
      <c r="A75" s="69"/>
      <c r="B75" s="147"/>
      <c r="C75" s="70"/>
      <c r="D75" s="62"/>
    </row>
    <row r="76" spans="1:4" ht="16" thickBot="1">
      <c r="A76" s="151"/>
      <c r="B76" s="152"/>
      <c r="C76" s="138"/>
      <c r="D76" s="62"/>
    </row>
    <row r="77" spans="1:4">
      <c r="A77" s="62"/>
      <c r="B77" s="154" t="s">
        <v>1412</v>
      </c>
      <c r="C77" s="62"/>
      <c r="D77" s="62"/>
    </row>
    <row r="78" spans="1:4">
      <c r="A78" s="128" t="s">
        <v>1195</v>
      </c>
      <c r="B78" s="101"/>
      <c r="C78" s="101"/>
      <c r="D78" s="62"/>
    </row>
    <row r="79" spans="1:4">
      <c r="A79" s="62"/>
    </row>
    <row r="81" spans="1:1">
      <c r="A81" s="62"/>
    </row>
    <row r="82" spans="1:1">
      <c r="A82" s="62"/>
    </row>
    <row r="83" spans="1:1">
      <c r="A83" s="62"/>
    </row>
    <row r="84" spans="1:1">
      <c r="A84" s="62"/>
    </row>
    <row r="85" spans="1:1">
      <c r="A85" s="62"/>
    </row>
    <row r="86" spans="1:1">
      <c r="A86" s="62"/>
    </row>
    <row r="87" spans="1:1">
      <c r="A87" s="62"/>
    </row>
    <row r="88" spans="1:1">
      <c r="A88" s="62"/>
    </row>
    <row r="89" spans="1:1">
      <c r="A89" s="62"/>
    </row>
    <row r="90" spans="1:1">
      <c r="A90" s="62"/>
    </row>
    <row r="91" spans="1:1">
      <c r="A91" s="62"/>
    </row>
    <row r="92" spans="1:1">
      <c r="A92" s="62"/>
    </row>
    <row r="93" spans="1:1">
      <c r="A93" s="62"/>
    </row>
    <row r="94" spans="1:1">
      <c r="A94" s="62"/>
    </row>
  </sheetData>
  <printOptions horizontalCentered="1"/>
  <pageMargins left="0.5" right="0.5" top="0.5" bottom="0.5" header="0.5" footer="0.5"/>
  <pageSetup scale="89"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5" r:id="rId4" name="Button 7">
              <controlPr locked="0" defaultSize="0" autoFill="0" autoLine="0" autoPict="0">
                <anchor moveWithCells="1" sizeWithCells="1">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M57"/>
  <sheetViews>
    <sheetView defaultGridColor="0" topLeftCell="A13" colorId="22" zoomScale="75" zoomScaleNormal="75" workbookViewId="0">
      <selection activeCell="J28" sqref="J28"/>
    </sheetView>
  </sheetViews>
  <sheetFormatPr defaultColWidth="9.84375" defaultRowHeight="15.5"/>
  <cols>
    <col min="1" max="1" width="4.84375" style="579" customWidth="1"/>
    <col min="2" max="2" width="2.84375" style="579" customWidth="1"/>
    <col min="3" max="6" width="20.84375" style="579" customWidth="1"/>
    <col min="7" max="10" width="16.84375" style="579" customWidth="1"/>
    <col min="11" max="16384" width="9.84375" style="579"/>
  </cols>
  <sheetData>
    <row r="1" spans="1:11" ht="18" thickBot="1">
      <c r="A1" s="568" t="str">
        <f>'Data Sheet'!A52</f>
        <v>Annual Report of VERIZON NEW YORK INC.                                                                      For the period ending DECEMBER 31, 2021</v>
      </c>
      <c r="B1" s="581"/>
      <c r="C1" s="581"/>
      <c r="D1" s="581"/>
      <c r="E1" s="581"/>
      <c r="F1" s="581"/>
      <c r="G1" s="581"/>
      <c r="H1" s="802"/>
      <c r="I1" s="581"/>
      <c r="J1" s="1001"/>
      <c r="K1" s="802"/>
    </row>
    <row r="2" spans="1:11" ht="18">
      <c r="A2" s="956"/>
      <c r="B2" s="1131"/>
      <c r="C2" s="1131"/>
      <c r="D2" s="1131"/>
      <c r="E2" s="1131"/>
      <c r="F2" s="1131"/>
      <c r="G2" s="1131"/>
      <c r="H2" s="1131"/>
      <c r="I2" s="1131"/>
      <c r="J2" s="1347"/>
      <c r="K2" s="802"/>
    </row>
    <row r="3" spans="1:11" ht="18">
      <c r="A3" s="719" t="s">
        <v>2154</v>
      </c>
      <c r="B3" s="729"/>
      <c r="C3" s="729"/>
      <c r="D3" s="729"/>
      <c r="E3" s="729"/>
      <c r="F3" s="729"/>
      <c r="G3" s="729"/>
      <c r="H3" s="729"/>
      <c r="I3" s="729"/>
      <c r="J3" s="1348"/>
      <c r="K3" s="802"/>
    </row>
    <row r="4" spans="1:11" ht="17.5">
      <c r="A4" s="959" t="s">
        <v>1998</v>
      </c>
      <c r="B4" s="581"/>
      <c r="C4" s="581" t="s">
        <v>2155</v>
      </c>
      <c r="D4" s="581"/>
      <c r="E4" s="581"/>
      <c r="F4" s="581"/>
      <c r="G4" s="581"/>
      <c r="H4" s="581"/>
      <c r="I4" s="581"/>
      <c r="J4" s="582"/>
      <c r="K4" s="802"/>
    </row>
    <row r="5" spans="1:11" ht="17.5">
      <c r="A5" s="665"/>
      <c r="B5" s="581"/>
      <c r="C5" s="581" t="s">
        <v>2156</v>
      </c>
      <c r="D5" s="581"/>
      <c r="E5" s="581"/>
      <c r="F5" s="581"/>
      <c r="G5" s="581"/>
      <c r="H5" s="581"/>
      <c r="I5" s="581"/>
      <c r="J5" s="582"/>
      <c r="K5" s="802"/>
    </row>
    <row r="6" spans="1:11" ht="17.5">
      <c r="A6" s="959" t="s">
        <v>2012</v>
      </c>
      <c r="B6" s="581"/>
      <c r="C6" s="581" t="s">
        <v>2157</v>
      </c>
      <c r="D6" s="581"/>
      <c r="E6" s="581"/>
      <c r="F6" s="581"/>
      <c r="G6" s="581"/>
      <c r="H6" s="581"/>
      <c r="I6" s="581"/>
      <c r="J6" s="582"/>
      <c r="K6" s="802"/>
    </row>
    <row r="7" spans="1:11" ht="17.5">
      <c r="A7" s="665"/>
      <c r="B7" s="581"/>
      <c r="C7" s="581" t="s">
        <v>2158</v>
      </c>
      <c r="D7" s="581"/>
      <c r="E7" s="581"/>
      <c r="F7" s="581"/>
      <c r="G7" s="581"/>
      <c r="H7" s="581"/>
      <c r="I7" s="581"/>
      <c r="J7" s="582"/>
      <c r="K7" s="802"/>
    </row>
    <row r="8" spans="1:11" ht="17.5">
      <c r="A8" s="959" t="s">
        <v>1360</v>
      </c>
      <c r="B8" s="581"/>
      <c r="C8" s="581" t="s">
        <v>2159</v>
      </c>
      <c r="D8" s="581"/>
      <c r="E8" s="581"/>
      <c r="F8" s="581"/>
      <c r="G8" s="581"/>
      <c r="H8" s="581"/>
      <c r="I8" s="581"/>
      <c r="J8" s="582"/>
      <c r="K8" s="802"/>
    </row>
    <row r="9" spans="1:11" ht="17.5">
      <c r="A9" s="665"/>
      <c r="B9" s="581"/>
      <c r="C9" s="581" t="s">
        <v>2160</v>
      </c>
      <c r="D9" s="581"/>
      <c r="E9" s="581"/>
      <c r="F9" s="581"/>
      <c r="G9" s="581"/>
      <c r="H9" s="581"/>
      <c r="I9" s="581"/>
      <c r="J9" s="582"/>
      <c r="K9" s="802"/>
    </row>
    <row r="10" spans="1:11" ht="17.5">
      <c r="A10" s="959" t="s">
        <v>1380</v>
      </c>
      <c r="B10" s="581"/>
      <c r="C10" s="581" t="s">
        <v>2161</v>
      </c>
      <c r="D10" s="581"/>
      <c r="E10" s="581"/>
      <c r="F10" s="581"/>
      <c r="G10" s="581"/>
      <c r="H10" s="581"/>
      <c r="I10" s="581"/>
      <c r="J10" s="582"/>
      <c r="K10" s="802"/>
    </row>
    <row r="11" spans="1:11" ht="17.5">
      <c r="A11" s="665"/>
      <c r="B11" s="581"/>
      <c r="C11" s="581" t="s">
        <v>2162</v>
      </c>
      <c r="D11" s="581"/>
      <c r="E11" s="581"/>
      <c r="F11" s="581"/>
      <c r="G11" s="581"/>
      <c r="H11" s="581"/>
      <c r="I11" s="581"/>
      <c r="J11" s="582"/>
      <c r="K11" s="802"/>
    </row>
    <row r="12" spans="1:11" ht="17.5">
      <c r="A12" s="665"/>
      <c r="B12" s="581"/>
      <c r="C12" s="581"/>
      <c r="D12" s="581"/>
      <c r="E12" s="581"/>
      <c r="F12" s="581"/>
      <c r="G12" s="581"/>
      <c r="H12" s="581"/>
      <c r="I12" s="581"/>
      <c r="J12" s="582"/>
      <c r="K12" s="802"/>
    </row>
    <row r="13" spans="1:11" ht="17.5">
      <c r="A13" s="984"/>
      <c r="B13" s="965"/>
      <c r="C13" s="965"/>
      <c r="D13" s="965"/>
      <c r="E13" s="965"/>
      <c r="F13" s="668"/>
      <c r="G13" s="968" t="s">
        <v>2163</v>
      </c>
      <c r="H13" s="968"/>
      <c r="I13" s="968"/>
      <c r="J13" s="1349"/>
      <c r="K13" s="802"/>
    </row>
    <row r="14" spans="1:11" ht="17.5">
      <c r="A14" s="975"/>
      <c r="B14" s="581"/>
      <c r="C14" s="581"/>
      <c r="D14" s="581"/>
      <c r="E14" s="581"/>
      <c r="F14" s="669"/>
      <c r="G14" s="668"/>
      <c r="H14" s="968" t="s">
        <v>1960</v>
      </c>
      <c r="I14" s="969"/>
      <c r="J14" s="966"/>
      <c r="K14" s="802"/>
    </row>
    <row r="15" spans="1:11" ht="17.5">
      <c r="A15" s="977" t="s">
        <v>35</v>
      </c>
      <c r="B15" s="581"/>
      <c r="C15" s="581"/>
      <c r="D15" s="581"/>
      <c r="E15" s="581"/>
      <c r="F15" s="669"/>
      <c r="G15" s="674" t="s">
        <v>2164</v>
      </c>
      <c r="H15" s="668"/>
      <c r="I15" s="668"/>
      <c r="J15" s="1137" t="s">
        <v>957</v>
      </c>
      <c r="K15" s="802"/>
    </row>
    <row r="16" spans="1:11" ht="17.5">
      <c r="A16" s="977" t="s">
        <v>47</v>
      </c>
      <c r="B16" s="581"/>
      <c r="C16" s="666" t="s">
        <v>958</v>
      </c>
      <c r="D16" s="666"/>
      <c r="E16" s="666"/>
      <c r="F16" s="670"/>
      <c r="G16" s="674" t="s">
        <v>376</v>
      </c>
      <c r="H16" s="674" t="s">
        <v>959</v>
      </c>
      <c r="I16" s="674" t="s">
        <v>960</v>
      </c>
      <c r="J16" s="1137" t="s">
        <v>1962</v>
      </c>
      <c r="K16" s="802"/>
    </row>
    <row r="17" spans="1:12" ht="17.5">
      <c r="A17" s="975"/>
      <c r="B17" s="581"/>
      <c r="C17" s="666" t="s">
        <v>462</v>
      </c>
      <c r="D17" s="666"/>
      <c r="E17" s="666"/>
      <c r="F17" s="670"/>
      <c r="G17" s="674" t="s">
        <v>463</v>
      </c>
      <c r="H17" s="674" t="s">
        <v>464</v>
      </c>
      <c r="I17" s="674" t="s">
        <v>61</v>
      </c>
      <c r="J17" s="1137" t="s">
        <v>62</v>
      </c>
      <c r="K17" s="802"/>
    </row>
    <row r="18" spans="1:12" ht="17.5">
      <c r="A18" s="975"/>
      <c r="B18" s="581"/>
      <c r="C18" s="581"/>
      <c r="D18" s="581"/>
      <c r="E18" s="581"/>
      <c r="F18" s="669"/>
      <c r="G18" s="669"/>
      <c r="H18" s="669"/>
      <c r="I18" s="669"/>
      <c r="J18" s="582"/>
      <c r="K18" s="802"/>
    </row>
    <row r="19" spans="1:12" ht="17.5">
      <c r="A19" s="1350" t="s">
        <v>466</v>
      </c>
      <c r="B19" s="1351"/>
      <c r="C19" s="1370" t="s">
        <v>2985</v>
      </c>
      <c r="D19" s="1344"/>
      <c r="E19" s="1344"/>
      <c r="F19" s="1345"/>
      <c r="G19" s="2090" t="s">
        <v>3671</v>
      </c>
      <c r="H19" s="2090" t="s">
        <v>3671</v>
      </c>
      <c r="I19" s="2090" t="s">
        <v>3671</v>
      </c>
      <c r="J19" s="2090" t="s">
        <v>3671</v>
      </c>
      <c r="K19" s="802"/>
    </row>
    <row r="20" spans="1:12" ht="17.5">
      <c r="A20" s="977" t="s">
        <v>955</v>
      </c>
      <c r="B20" s="1101"/>
      <c r="C20" s="1242" t="s">
        <v>2986</v>
      </c>
      <c r="D20" s="1016"/>
      <c r="E20" s="1016"/>
      <c r="F20" s="1087"/>
      <c r="G20" s="2090" t="s">
        <v>3671</v>
      </c>
      <c r="H20" s="2090" t="s">
        <v>3671</v>
      </c>
      <c r="I20" s="2090" t="s">
        <v>3671</v>
      </c>
      <c r="J20" s="2090" t="s">
        <v>3671</v>
      </c>
      <c r="K20" s="802"/>
      <c r="L20" s="1168"/>
    </row>
    <row r="21" spans="1:12" ht="17.5">
      <c r="A21" s="977" t="s">
        <v>1195</v>
      </c>
      <c r="B21" s="1101"/>
      <c r="C21" s="1242" t="s">
        <v>2987</v>
      </c>
      <c r="D21" s="1016"/>
      <c r="E21" s="1016"/>
      <c r="F21" s="1087"/>
      <c r="G21" s="2090" t="s">
        <v>3671</v>
      </c>
      <c r="H21" s="2090" t="s">
        <v>3671</v>
      </c>
      <c r="I21" s="2090" t="s">
        <v>3671</v>
      </c>
      <c r="J21" s="2090" t="s">
        <v>3671</v>
      </c>
      <c r="K21" s="802"/>
    </row>
    <row r="22" spans="1:12" ht="17.5">
      <c r="A22" s="977" t="s">
        <v>70</v>
      </c>
      <c r="B22" s="1101"/>
      <c r="C22" s="1242" t="s">
        <v>3277</v>
      </c>
      <c r="D22" s="1016"/>
      <c r="E22" s="1016"/>
      <c r="F22" s="1087"/>
      <c r="G22" s="2090" t="s">
        <v>3671</v>
      </c>
      <c r="H22" s="2090" t="s">
        <v>3671</v>
      </c>
      <c r="I22" s="2090" t="s">
        <v>3671</v>
      </c>
      <c r="J22" s="2090" t="s">
        <v>3671</v>
      </c>
      <c r="K22" s="802"/>
    </row>
    <row r="23" spans="1:12" ht="17.5">
      <c r="A23" s="977" t="s">
        <v>71</v>
      </c>
      <c r="B23" s="1101"/>
      <c r="C23" s="1242" t="s">
        <v>3278</v>
      </c>
      <c r="D23" s="1016"/>
      <c r="E23" s="1016"/>
      <c r="F23" s="1087"/>
      <c r="G23" s="2090" t="s">
        <v>3671</v>
      </c>
      <c r="H23" s="2090" t="s">
        <v>3671</v>
      </c>
      <c r="I23" s="2090" t="s">
        <v>3671</v>
      </c>
      <c r="J23" s="2090" t="s">
        <v>3671</v>
      </c>
      <c r="K23" s="802"/>
    </row>
    <row r="24" spans="1:12" ht="17.5">
      <c r="A24" s="977" t="s">
        <v>474</v>
      </c>
      <c r="B24" s="1101"/>
      <c r="C24" s="1354" t="s">
        <v>716</v>
      </c>
      <c r="D24" s="1354"/>
      <c r="E24" s="1354"/>
      <c r="F24" s="1346"/>
      <c r="G24" s="1369"/>
      <c r="H24" s="1369"/>
      <c r="I24" s="1369"/>
      <c r="J24" s="1353"/>
      <c r="K24" s="802"/>
    </row>
    <row r="25" spans="1:12" ht="17.5">
      <c r="A25" s="977" t="s">
        <v>477</v>
      </c>
      <c r="B25" s="1101"/>
      <c r="C25" s="1242"/>
      <c r="D25" s="1242"/>
      <c r="E25" s="1242"/>
      <c r="F25" s="1103"/>
      <c r="G25" s="1103"/>
      <c r="H25" s="1103"/>
      <c r="I25" s="1103"/>
      <c r="J25" s="1353"/>
      <c r="K25" s="802"/>
    </row>
    <row r="26" spans="1:12" ht="17.5">
      <c r="A26" s="977" t="s">
        <v>2204</v>
      </c>
      <c r="B26" s="1101"/>
      <c r="C26" s="1242"/>
      <c r="D26" s="1242"/>
      <c r="E26" s="1242"/>
      <c r="F26" s="1103"/>
      <c r="G26" s="1103"/>
      <c r="H26" s="1103"/>
      <c r="I26" s="1103"/>
      <c r="J26" s="1353"/>
      <c r="K26" s="802"/>
    </row>
    <row r="27" spans="1:12" ht="17.5">
      <c r="A27" s="977" t="s">
        <v>335</v>
      </c>
      <c r="B27" s="1101"/>
      <c r="C27" s="1242"/>
      <c r="D27" s="1242"/>
      <c r="E27" s="1242"/>
      <c r="F27" s="1103"/>
      <c r="G27" s="1103"/>
      <c r="H27" s="1103"/>
      <c r="I27" s="1103"/>
      <c r="J27" s="1353"/>
      <c r="K27" s="802"/>
    </row>
    <row r="28" spans="1:12" ht="17.5">
      <c r="A28" s="977" t="s">
        <v>72</v>
      </c>
      <c r="B28" s="1101"/>
      <c r="C28" s="1242"/>
      <c r="D28" s="1242"/>
      <c r="E28" s="1242"/>
      <c r="F28" s="1103"/>
      <c r="G28" s="1144">
        <v>1288247.0000000002</v>
      </c>
      <c r="H28" s="1144">
        <v>73234</v>
      </c>
      <c r="I28" s="1144">
        <v>236006</v>
      </c>
      <c r="J28" s="1352">
        <v>1125475.0000000002</v>
      </c>
      <c r="K28" s="802"/>
    </row>
    <row r="29" spans="1:12" ht="17.5">
      <c r="A29" s="1239"/>
      <c r="B29" s="965"/>
      <c r="C29" s="1355"/>
      <c r="D29" s="1355"/>
      <c r="E29" s="1355"/>
      <c r="F29" s="1355"/>
      <c r="G29" s="1355"/>
      <c r="H29" s="1355"/>
      <c r="I29" s="1355"/>
      <c r="J29" s="1352"/>
      <c r="K29" s="802"/>
    </row>
    <row r="30" spans="1:12" ht="17.5">
      <c r="A30" s="1356" t="s">
        <v>961</v>
      </c>
      <c r="B30" s="971"/>
      <c r="C30" s="1357"/>
      <c r="D30" s="1357"/>
      <c r="E30" s="1357"/>
      <c r="F30" s="1357"/>
      <c r="G30" s="1357"/>
      <c r="H30" s="1357"/>
      <c r="I30" s="1357"/>
      <c r="J30" s="1358"/>
      <c r="K30" s="802"/>
    </row>
    <row r="31" spans="1:12" ht="17.5">
      <c r="A31" s="975"/>
      <c r="B31" s="962"/>
      <c r="C31" s="1357" t="s">
        <v>962</v>
      </c>
      <c r="D31" s="1357"/>
      <c r="E31" s="1357"/>
      <c r="F31" s="1357"/>
      <c r="G31" s="1357"/>
      <c r="H31" s="1359"/>
      <c r="I31" s="1142"/>
      <c r="J31" s="1353"/>
      <c r="K31" s="802"/>
    </row>
    <row r="32" spans="1:12" ht="17.5">
      <c r="A32" s="975"/>
      <c r="B32" s="962"/>
      <c r="C32" s="1357" t="s">
        <v>963</v>
      </c>
      <c r="D32" s="1359"/>
      <c r="E32" s="1360" t="s">
        <v>964</v>
      </c>
      <c r="F32" s="1361"/>
      <c r="G32" s="1362" t="s">
        <v>965</v>
      </c>
      <c r="H32" s="1148"/>
      <c r="I32" s="1363" t="s">
        <v>966</v>
      </c>
      <c r="J32" s="1364" t="s">
        <v>967</v>
      </c>
      <c r="K32" s="802"/>
    </row>
    <row r="33" spans="1:12" ht="17.5">
      <c r="A33" s="975"/>
      <c r="B33" s="581"/>
      <c r="C33" s="1363" t="s">
        <v>968</v>
      </c>
      <c r="D33" s="1363" t="s">
        <v>969</v>
      </c>
      <c r="E33" s="1142"/>
      <c r="F33" s="1142"/>
      <c r="G33" s="1142"/>
      <c r="H33" s="1363" t="s">
        <v>970</v>
      </c>
      <c r="I33" s="1363" t="s">
        <v>1228</v>
      </c>
      <c r="J33" s="1364" t="s">
        <v>971</v>
      </c>
      <c r="K33" s="802"/>
    </row>
    <row r="34" spans="1:12" ht="17.5">
      <c r="A34" s="977" t="s">
        <v>35</v>
      </c>
      <c r="B34" s="581"/>
      <c r="C34" s="1363" t="s">
        <v>35</v>
      </c>
      <c r="D34" s="1363" t="s">
        <v>972</v>
      </c>
      <c r="E34" s="1363" t="s">
        <v>973</v>
      </c>
      <c r="F34" s="1363" t="s">
        <v>974</v>
      </c>
      <c r="G34" s="1363" t="s">
        <v>975</v>
      </c>
      <c r="H34" s="1363" t="s">
        <v>976</v>
      </c>
      <c r="I34" s="1363" t="s">
        <v>977</v>
      </c>
      <c r="J34" s="1364" t="s">
        <v>978</v>
      </c>
      <c r="K34" s="802"/>
    </row>
    <row r="35" spans="1:12" ht="17.5">
      <c r="A35" s="977" t="s">
        <v>47</v>
      </c>
      <c r="B35" s="581"/>
      <c r="C35" s="1363" t="s">
        <v>63</v>
      </c>
      <c r="D35" s="1363" t="s">
        <v>64</v>
      </c>
      <c r="E35" s="1363" t="s">
        <v>65</v>
      </c>
      <c r="F35" s="1363" t="s">
        <v>66</v>
      </c>
      <c r="G35" s="1363" t="s">
        <v>67</v>
      </c>
      <c r="H35" s="1363" t="s">
        <v>68</v>
      </c>
      <c r="I35" s="1363" t="s">
        <v>69</v>
      </c>
      <c r="J35" s="1364" t="s">
        <v>238</v>
      </c>
      <c r="K35" s="802"/>
      <c r="L35" s="917"/>
    </row>
    <row r="36" spans="1:12" ht="17.5">
      <c r="A36" s="1365"/>
      <c r="B36" s="962"/>
      <c r="C36" s="1148"/>
      <c r="D36" s="1148"/>
      <c r="E36" s="1148"/>
      <c r="F36" s="1148"/>
      <c r="G36" s="1148"/>
      <c r="H36" s="1148"/>
      <c r="I36" s="1148"/>
      <c r="J36" s="1366"/>
      <c r="K36" s="802"/>
    </row>
    <row r="37" spans="1:12" ht="17.5">
      <c r="A37" s="977" t="s">
        <v>466</v>
      </c>
      <c r="B37" s="581"/>
      <c r="C37" s="1103" t="s">
        <v>2988</v>
      </c>
      <c r="D37" s="2090" t="s">
        <v>3671</v>
      </c>
      <c r="E37" s="2090" t="s">
        <v>3671</v>
      </c>
      <c r="F37" s="2090" t="s">
        <v>3671</v>
      </c>
      <c r="G37" s="2090" t="s">
        <v>3671</v>
      </c>
      <c r="H37" s="2090" t="s">
        <v>3671</v>
      </c>
      <c r="I37" s="2090" t="s">
        <v>3671</v>
      </c>
      <c r="J37" s="2090" t="s">
        <v>3671</v>
      </c>
      <c r="K37" s="802"/>
    </row>
    <row r="38" spans="1:12" ht="17.5">
      <c r="A38" s="977" t="s">
        <v>955</v>
      </c>
      <c r="B38" s="581"/>
      <c r="C38" s="1103" t="s">
        <v>2988</v>
      </c>
      <c r="D38" s="2090" t="s">
        <v>3671</v>
      </c>
      <c r="E38" s="2090" t="s">
        <v>3671</v>
      </c>
      <c r="F38" s="2090" t="s">
        <v>3671</v>
      </c>
      <c r="G38" s="2090" t="s">
        <v>3671</v>
      </c>
      <c r="H38" s="2090" t="s">
        <v>3671</v>
      </c>
      <c r="I38" s="2090" t="s">
        <v>3671</v>
      </c>
      <c r="J38" s="2090" t="s">
        <v>3671</v>
      </c>
      <c r="K38" s="802"/>
    </row>
    <row r="39" spans="1:12" ht="17.5">
      <c r="A39" s="977" t="s">
        <v>1195</v>
      </c>
      <c r="B39" s="581"/>
      <c r="C39" s="1103" t="s">
        <v>2988</v>
      </c>
      <c r="D39" s="2090" t="s">
        <v>3671</v>
      </c>
      <c r="E39" s="2090" t="s">
        <v>3671</v>
      </c>
      <c r="F39" s="2090" t="s">
        <v>3671</v>
      </c>
      <c r="G39" s="2090" t="s">
        <v>3671</v>
      </c>
      <c r="H39" s="2090" t="s">
        <v>3671</v>
      </c>
      <c r="I39" s="2090" t="s">
        <v>3671</v>
      </c>
      <c r="J39" s="2090" t="s">
        <v>3671</v>
      </c>
      <c r="K39" s="802"/>
    </row>
    <row r="40" spans="1:12" ht="17.5">
      <c r="A40" s="977" t="s">
        <v>70</v>
      </c>
      <c r="B40" s="581"/>
      <c r="C40" s="1103" t="s">
        <v>2988</v>
      </c>
      <c r="D40" s="2090" t="s">
        <v>3671</v>
      </c>
      <c r="E40" s="2090" t="s">
        <v>3671</v>
      </c>
      <c r="F40" s="2090" t="s">
        <v>3671</v>
      </c>
      <c r="G40" s="2090" t="s">
        <v>3671</v>
      </c>
      <c r="H40" s="2090" t="s">
        <v>3671</v>
      </c>
      <c r="I40" s="2090" t="s">
        <v>3671</v>
      </c>
      <c r="J40" s="2090" t="s">
        <v>3671</v>
      </c>
      <c r="K40" s="802"/>
    </row>
    <row r="41" spans="1:12" ht="17.5">
      <c r="A41" s="977" t="s">
        <v>71</v>
      </c>
      <c r="B41" s="581"/>
      <c r="C41" s="1103" t="s">
        <v>2988</v>
      </c>
      <c r="D41" s="2090" t="s">
        <v>3671</v>
      </c>
      <c r="E41" s="2090" t="s">
        <v>3671</v>
      </c>
      <c r="F41" s="2090" t="s">
        <v>3671</v>
      </c>
      <c r="G41" s="2090" t="s">
        <v>3671</v>
      </c>
      <c r="H41" s="2090" t="s">
        <v>3671</v>
      </c>
      <c r="I41" s="2090" t="s">
        <v>3671</v>
      </c>
      <c r="J41" s="2090" t="s">
        <v>3671</v>
      </c>
      <c r="K41" s="802"/>
    </row>
    <row r="42" spans="1:12" ht="17.5">
      <c r="A42" s="977" t="s">
        <v>474</v>
      </c>
      <c r="B42" s="581"/>
      <c r="C42" s="1103"/>
      <c r="D42" s="1103"/>
      <c r="E42" s="1103"/>
      <c r="F42" s="1103"/>
      <c r="G42" s="1103"/>
      <c r="H42" s="1103"/>
      <c r="I42" s="1103"/>
      <c r="J42" s="1367"/>
      <c r="K42" s="802"/>
    </row>
    <row r="43" spans="1:12" ht="17.5">
      <c r="A43" s="977" t="s">
        <v>477</v>
      </c>
      <c r="B43" s="581"/>
      <c r="C43" s="1103"/>
      <c r="D43" s="1103"/>
      <c r="E43" s="1103"/>
      <c r="F43" s="1103"/>
      <c r="G43" s="1103"/>
      <c r="H43" s="1103"/>
      <c r="I43" s="1103"/>
      <c r="J43" s="1367"/>
      <c r="K43" s="802"/>
    </row>
    <row r="44" spans="1:12" ht="17.5">
      <c r="A44" s="977" t="s">
        <v>2204</v>
      </c>
      <c r="B44" s="581"/>
      <c r="C44" s="1103"/>
      <c r="D44" s="1103"/>
      <c r="E44" s="1103"/>
      <c r="F44" s="1103"/>
      <c r="G44" s="1103"/>
      <c r="H44" s="1103"/>
      <c r="I44" s="1103"/>
      <c r="J44" s="1367"/>
      <c r="K44" s="802"/>
    </row>
    <row r="45" spans="1:12" ht="17.5">
      <c r="A45" s="977" t="s">
        <v>335</v>
      </c>
      <c r="B45" s="962"/>
      <c r="C45" s="1147"/>
      <c r="D45" s="1147"/>
      <c r="E45" s="1147"/>
      <c r="F45" s="1147"/>
      <c r="G45" s="1147"/>
      <c r="H45" s="1147"/>
      <c r="I45" s="1147"/>
      <c r="J45" s="1368"/>
      <c r="K45" s="802"/>
    </row>
    <row r="46" spans="1:12" ht="18" thickBot="1">
      <c r="A46" s="999" t="s">
        <v>72</v>
      </c>
      <c r="B46" s="679"/>
      <c r="C46" s="1153">
        <f t="shared" ref="C46:J46" si="0">SUM(C37:C45)</f>
        <v>0</v>
      </c>
      <c r="D46" s="1153">
        <f t="shared" si="0"/>
        <v>0</v>
      </c>
      <c r="E46" s="1153">
        <f t="shared" si="0"/>
        <v>0</v>
      </c>
      <c r="F46" s="1153">
        <f t="shared" si="0"/>
        <v>0</v>
      </c>
      <c r="G46" s="1153">
        <v>0</v>
      </c>
      <c r="H46" s="1153">
        <v>0</v>
      </c>
      <c r="I46" s="1153">
        <f t="shared" si="0"/>
        <v>0</v>
      </c>
      <c r="J46" s="1733">
        <f t="shared" si="0"/>
        <v>0</v>
      </c>
      <c r="K46" s="802"/>
    </row>
    <row r="47" spans="1:12" ht="17.5">
      <c r="A47" s="581"/>
      <c r="B47" s="581"/>
      <c r="C47" s="581"/>
      <c r="D47" s="581"/>
      <c r="E47" s="581"/>
      <c r="F47" s="949" t="s">
        <v>3672</v>
      </c>
      <c r="G47" s="581"/>
      <c r="H47" s="581"/>
      <c r="I47" s="581"/>
      <c r="J47" s="1001" t="s">
        <v>2475</v>
      </c>
      <c r="K47" s="802"/>
    </row>
    <row r="48" spans="1:12" ht="17.5">
      <c r="A48" s="666">
        <v>93</v>
      </c>
      <c r="B48" s="666"/>
      <c r="C48" s="666"/>
      <c r="D48" s="666"/>
      <c r="E48" s="666"/>
      <c r="F48" s="666"/>
      <c r="G48" s="666"/>
      <c r="H48" s="666"/>
      <c r="I48" s="666"/>
      <c r="J48" s="666"/>
      <c r="K48" s="802"/>
    </row>
    <row r="49" spans="1:13">
      <c r="A49" s="566"/>
      <c r="G49" s="934"/>
      <c r="H49" s="934"/>
    </row>
    <row r="50" spans="1:13">
      <c r="A50" s="566"/>
      <c r="G50" s="934"/>
      <c r="H50" s="934"/>
    </row>
    <row r="51" spans="1:13">
      <c r="A51" s="566"/>
    </row>
    <row r="52" spans="1:13">
      <c r="A52" s="566"/>
    </row>
    <row r="53" spans="1:13">
      <c r="A53" s="566"/>
    </row>
    <row r="54" spans="1:13">
      <c r="A54" s="566"/>
    </row>
    <row r="55" spans="1:13">
      <c r="A55" s="566"/>
    </row>
    <row r="56" spans="1:13">
      <c r="A56" s="566"/>
      <c r="M56" s="1209"/>
    </row>
    <row r="57" spans="1:13">
      <c r="A57" s="566"/>
    </row>
  </sheetData>
  <printOptions horizontalCentered="1" verticalCentered="1"/>
  <pageMargins left="0.5" right="0.5" top="0.5" bottom="0.5" header="0" footer="0"/>
  <pageSetup scale="6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726" r:id="rId4" name="Button 70">
              <controlPr locked="0" defaultSize="0" autoFill="0" autoLine="0" autoPict="0">
                <anchor moveWithCells="1" sizeWithCells="1">
                  <from>
                    <xdr:col>0</xdr:col>
                    <xdr:colOff>0</xdr:colOff>
                    <xdr:row>49</xdr:row>
                    <xdr:rowOff>31750</xdr:rowOff>
                  </from>
                  <to>
                    <xdr:col>0</xdr:col>
                    <xdr:colOff>0</xdr:colOff>
                    <xdr:row>50</xdr:row>
                    <xdr:rowOff>0</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opLeftCell="A16" workbookViewId="0">
      <selection activeCell="R19" sqref="R18:R19"/>
    </sheetView>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94</v>
      </c>
      <c r="B52" s="128"/>
      <c r="C52" s="128"/>
      <c r="D52" s="128"/>
      <c r="E52" s="128"/>
      <c r="F52" s="128"/>
      <c r="G52" s="128"/>
      <c r="H52" s="128"/>
      <c r="I52" s="128"/>
      <c r="J52" s="128"/>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opLeftCell="A19"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95</v>
      </c>
      <c r="B52" s="128"/>
      <c r="C52" s="128"/>
      <c r="D52" s="128"/>
      <c r="E52" s="128"/>
      <c r="F52" s="128"/>
      <c r="G52" s="128"/>
      <c r="H52" s="128"/>
      <c r="I52" s="128"/>
      <c r="J52" s="128"/>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opLeftCell="A22" workbookViewId="0"/>
  </sheetViews>
  <sheetFormatPr defaultRowHeight="15.5"/>
  <sheetData>
    <row r="1" spans="1:10" ht="16" thickBot="1">
      <c r="A1" s="142" t="str">
        <f>'Data Sheet'!A48</f>
        <v>Annual Report of VERIZON NEW YORK INC.                                                 For the period ending DECEMBER 31, 2021</v>
      </c>
      <c r="B1" s="2"/>
      <c r="C1" s="2"/>
      <c r="D1" s="2"/>
      <c r="E1" s="2"/>
      <c r="F1" s="2"/>
      <c r="G1" s="2"/>
      <c r="H1" s="2"/>
      <c r="I1" s="2"/>
      <c r="J1" s="2"/>
    </row>
    <row r="2" spans="1:10">
      <c r="A2" s="253"/>
      <c r="B2" s="155"/>
      <c r="C2" s="155"/>
      <c r="D2" s="155"/>
      <c r="E2" s="155"/>
      <c r="F2" s="155"/>
      <c r="G2" s="155"/>
      <c r="H2" s="155"/>
      <c r="I2" s="155"/>
      <c r="J2" s="254"/>
    </row>
    <row r="3" spans="1:10" ht="18">
      <c r="A3" s="339"/>
      <c r="B3" s="153"/>
      <c r="C3" s="153"/>
      <c r="D3" s="153"/>
      <c r="E3" s="153"/>
      <c r="F3" s="153"/>
      <c r="G3" s="153"/>
      <c r="H3" s="153"/>
      <c r="I3" s="153"/>
      <c r="J3" s="255"/>
    </row>
    <row r="4" spans="1:10" ht="18">
      <c r="A4" s="339"/>
      <c r="B4" s="153"/>
      <c r="C4" s="153"/>
      <c r="D4" s="153"/>
      <c r="E4" s="153"/>
      <c r="F4" s="153"/>
      <c r="G4" s="153"/>
      <c r="H4" s="153"/>
      <c r="I4" s="153"/>
      <c r="J4" s="255"/>
    </row>
    <row r="5" spans="1:10" ht="18">
      <c r="A5" s="339"/>
      <c r="B5" s="153"/>
      <c r="C5" s="153"/>
      <c r="D5" s="153"/>
      <c r="E5" s="153"/>
      <c r="F5" s="153"/>
      <c r="G5" s="153"/>
      <c r="H5" s="153"/>
      <c r="I5" s="153"/>
      <c r="J5" s="255"/>
    </row>
    <row r="6" spans="1:10">
      <c r="A6" s="146"/>
      <c r="B6" s="2"/>
      <c r="C6" s="2"/>
      <c r="D6" s="2"/>
      <c r="E6" s="2"/>
      <c r="F6" s="2"/>
      <c r="G6" s="2"/>
      <c r="H6" s="2"/>
      <c r="I6" s="2"/>
      <c r="J6" s="257"/>
    </row>
    <row r="7" spans="1:10">
      <c r="A7" s="146"/>
      <c r="B7" s="2"/>
      <c r="C7" s="2"/>
      <c r="D7" s="2"/>
      <c r="E7" s="2"/>
      <c r="F7" s="2"/>
      <c r="G7" s="2"/>
      <c r="H7" s="2"/>
      <c r="I7" s="2"/>
      <c r="J7" s="257"/>
    </row>
    <row r="8" spans="1:10">
      <c r="A8" s="146"/>
      <c r="B8" s="2"/>
      <c r="C8" s="2"/>
      <c r="D8" s="2"/>
      <c r="E8" s="2"/>
      <c r="F8" s="2"/>
      <c r="G8" s="2"/>
      <c r="H8" s="2"/>
      <c r="I8" s="2"/>
      <c r="J8" s="257"/>
    </row>
    <row r="9" spans="1:10">
      <c r="A9" s="146"/>
      <c r="B9" s="2"/>
      <c r="C9" s="2"/>
      <c r="D9" s="2"/>
      <c r="E9" s="2"/>
      <c r="F9" s="2"/>
      <c r="G9" s="2"/>
      <c r="H9" s="2"/>
      <c r="I9" s="2"/>
      <c r="J9" s="257"/>
    </row>
    <row r="10" spans="1:10">
      <c r="A10" s="146"/>
      <c r="B10" s="2"/>
      <c r="C10" s="2"/>
      <c r="D10" s="2"/>
      <c r="E10" s="2"/>
      <c r="F10" s="2"/>
      <c r="G10" s="2"/>
      <c r="H10" s="2"/>
      <c r="I10" s="2"/>
      <c r="J10" s="257"/>
    </row>
    <row r="11" spans="1:10">
      <c r="A11" s="146"/>
      <c r="B11" s="2"/>
      <c r="C11" s="2"/>
      <c r="D11" s="2"/>
      <c r="E11" s="2"/>
      <c r="F11" s="2"/>
      <c r="G11" s="2"/>
      <c r="H11" s="2"/>
      <c r="I11" s="2"/>
      <c r="J11" s="257"/>
    </row>
    <row r="12" spans="1:10">
      <c r="A12" s="146"/>
      <c r="B12" s="2"/>
      <c r="C12" s="2"/>
      <c r="D12" s="2"/>
      <c r="E12" s="2"/>
      <c r="F12" s="153"/>
      <c r="G12" s="153"/>
      <c r="H12" s="153"/>
      <c r="I12" s="153"/>
      <c r="J12" s="255"/>
    </row>
    <row r="13" spans="1:10">
      <c r="A13" s="146"/>
      <c r="B13" s="2"/>
      <c r="C13" s="2"/>
      <c r="D13" s="2"/>
      <c r="E13" s="2"/>
      <c r="F13" s="2"/>
      <c r="G13" s="2"/>
      <c r="H13" s="2"/>
      <c r="I13" s="2"/>
      <c r="J13" s="257"/>
    </row>
    <row r="14" spans="1:10">
      <c r="A14" s="146"/>
      <c r="B14" s="2"/>
      <c r="C14" s="2"/>
      <c r="D14" s="2"/>
      <c r="E14" s="62"/>
      <c r="F14" s="2"/>
      <c r="G14" s="2"/>
      <c r="H14" s="2"/>
      <c r="I14" s="2"/>
      <c r="J14" s="70"/>
    </row>
    <row r="15" spans="1:10">
      <c r="A15" s="146"/>
      <c r="B15" s="954"/>
      <c r="C15" s="2"/>
      <c r="D15" s="2"/>
      <c r="E15" s="2"/>
      <c r="F15" s="2"/>
      <c r="G15" s="2"/>
      <c r="H15" s="2"/>
      <c r="I15" s="2"/>
      <c r="J15" s="257"/>
    </row>
    <row r="16" spans="1:10">
      <c r="A16" s="146"/>
      <c r="B16" s="2"/>
      <c r="C16" s="2"/>
      <c r="D16" s="2"/>
      <c r="E16" s="2"/>
      <c r="F16" s="2"/>
      <c r="G16" s="2"/>
      <c r="H16" s="2"/>
      <c r="I16" s="2"/>
      <c r="J16" s="257"/>
    </row>
    <row r="17" spans="1:10">
      <c r="A17" s="146"/>
      <c r="B17" s="147"/>
      <c r="C17" s="300"/>
      <c r="D17" s="300"/>
      <c r="E17" s="289"/>
      <c r="F17" s="300"/>
      <c r="G17" s="300"/>
      <c r="H17" s="300"/>
      <c r="I17" s="300"/>
      <c r="J17" s="340"/>
    </row>
    <row r="18" spans="1:10">
      <c r="A18" s="146"/>
      <c r="B18" s="147"/>
      <c r="C18" s="147"/>
      <c r="D18" s="147"/>
      <c r="E18" s="2"/>
      <c r="F18" s="147"/>
      <c r="G18" s="147"/>
      <c r="H18" s="147"/>
      <c r="I18" s="147"/>
      <c r="J18" s="261"/>
    </row>
    <row r="19" spans="1:10">
      <c r="A19" s="146"/>
      <c r="B19" s="147"/>
      <c r="C19" s="147"/>
      <c r="D19" s="147"/>
      <c r="E19" s="2"/>
      <c r="F19" s="147"/>
      <c r="G19" s="147"/>
      <c r="H19" s="147"/>
      <c r="I19" s="147"/>
      <c r="J19" s="261"/>
    </row>
    <row r="20" spans="1:10">
      <c r="A20" s="146"/>
      <c r="B20" s="147"/>
      <c r="C20" s="147"/>
      <c r="D20" s="147"/>
      <c r="E20" s="2"/>
      <c r="F20" s="147"/>
      <c r="G20" s="147"/>
      <c r="H20" s="147"/>
      <c r="I20" s="147"/>
      <c r="J20" s="261"/>
    </row>
    <row r="21" spans="1:10">
      <c r="A21" s="146"/>
      <c r="B21" s="147"/>
      <c r="C21" s="147"/>
      <c r="D21" s="147"/>
      <c r="E21" s="2"/>
      <c r="F21" s="147"/>
      <c r="G21" s="147"/>
      <c r="H21" s="147"/>
      <c r="I21" s="147"/>
      <c r="J21" s="261"/>
    </row>
    <row r="22" spans="1:10">
      <c r="A22" s="146"/>
      <c r="B22" s="147"/>
      <c r="C22" s="147"/>
      <c r="D22" s="147"/>
      <c r="E22" s="2"/>
      <c r="F22" s="147"/>
      <c r="G22" s="147"/>
      <c r="H22" s="147"/>
      <c r="I22" s="147"/>
      <c r="J22" s="261"/>
    </row>
    <row r="23" spans="1:10">
      <c r="A23" s="146"/>
      <c r="B23" s="147"/>
      <c r="C23" s="147"/>
      <c r="D23" s="147"/>
      <c r="E23" s="2"/>
      <c r="F23" s="147"/>
      <c r="G23" s="147"/>
      <c r="H23" s="147"/>
      <c r="I23" s="147"/>
      <c r="J23" s="261"/>
    </row>
    <row r="24" spans="1:10">
      <c r="A24" s="146"/>
      <c r="B24" s="147"/>
      <c r="C24" s="147"/>
      <c r="D24" s="147"/>
      <c r="E24" s="2"/>
      <c r="F24" s="147"/>
      <c r="G24" s="147"/>
      <c r="H24" s="147"/>
      <c r="I24" s="147"/>
      <c r="J24" s="261"/>
    </row>
    <row r="25" spans="1:10" ht="18">
      <c r="A25" s="339" t="s">
        <v>1535</v>
      </c>
      <c r="B25" s="341"/>
      <c r="C25" s="341"/>
      <c r="D25" s="341"/>
      <c r="E25" s="1"/>
      <c r="F25" s="341"/>
      <c r="G25" s="341"/>
      <c r="H25" s="341"/>
      <c r="I25" s="341"/>
      <c r="J25" s="342"/>
    </row>
    <row r="26" spans="1:10">
      <c r="A26" s="146"/>
      <c r="B26" s="147"/>
      <c r="C26" s="147"/>
      <c r="D26" s="147"/>
      <c r="E26" s="2"/>
      <c r="F26" s="147"/>
      <c r="G26" s="147"/>
      <c r="H26" s="147"/>
      <c r="I26" s="147"/>
      <c r="J26" s="261"/>
    </row>
    <row r="27" spans="1:10">
      <c r="A27" s="146"/>
      <c r="B27" s="147"/>
      <c r="C27" s="147"/>
      <c r="D27" s="147"/>
      <c r="E27" s="2"/>
      <c r="F27" s="147"/>
      <c r="G27" s="147"/>
      <c r="H27" s="147"/>
      <c r="I27" s="147"/>
      <c r="J27" s="261"/>
    </row>
    <row r="28" spans="1:10">
      <c r="A28" s="146"/>
      <c r="B28" s="147"/>
      <c r="C28" s="147"/>
      <c r="D28" s="147"/>
      <c r="E28" s="2"/>
      <c r="F28" s="147"/>
      <c r="G28" s="147"/>
      <c r="H28" s="147"/>
      <c r="I28" s="147"/>
      <c r="J28" s="261"/>
    </row>
    <row r="29" spans="1:10">
      <c r="A29" s="146"/>
      <c r="B29" s="147"/>
      <c r="C29" s="147"/>
      <c r="D29" s="147"/>
      <c r="E29" s="2"/>
      <c r="F29" s="147"/>
      <c r="G29" s="147"/>
      <c r="H29" s="147"/>
      <c r="I29" s="147"/>
      <c r="J29" s="261"/>
    </row>
    <row r="30" spans="1:10">
      <c r="A30" s="146"/>
      <c r="B30" s="147"/>
      <c r="C30" s="147"/>
      <c r="D30" s="147"/>
      <c r="E30" s="2"/>
      <c r="F30" s="147"/>
      <c r="G30" s="147"/>
      <c r="H30" s="147"/>
      <c r="I30" s="147"/>
      <c r="J30" s="261"/>
    </row>
    <row r="31" spans="1:10">
      <c r="A31" s="146"/>
      <c r="B31" s="147"/>
      <c r="C31" s="147"/>
      <c r="D31" s="147"/>
      <c r="E31" s="2"/>
      <c r="F31" s="147"/>
      <c r="G31" s="147"/>
      <c r="H31" s="147"/>
      <c r="I31" s="147"/>
      <c r="J31" s="261"/>
    </row>
    <row r="32" spans="1:10">
      <c r="A32" s="146"/>
      <c r="B32" s="147"/>
      <c r="C32" s="147"/>
      <c r="D32" s="147"/>
      <c r="E32" s="2"/>
      <c r="F32" s="147"/>
      <c r="G32" s="147"/>
      <c r="H32" s="147"/>
      <c r="I32" s="147"/>
      <c r="J32" s="261"/>
    </row>
    <row r="33" spans="1:10">
      <c r="A33" s="146"/>
      <c r="B33" s="147"/>
      <c r="C33" s="147"/>
      <c r="D33" s="147"/>
      <c r="E33" s="2"/>
      <c r="F33" s="147"/>
      <c r="G33" s="147"/>
      <c r="H33" s="147"/>
      <c r="I33" s="147"/>
      <c r="J33" s="261"/>
    </row>
    <row r="34" spans="1:10">
      <c r="A34" s="146"/>
      <c r="B34" s="147"/>
      <c r="C34" s="147"/>
      <c r="D34" s="147"/>
      <c r="E34" s="2"/>
      <c r="F34" s="147"/>
      <c r="G34" s="147"/>
      <c r="H34" s="147"/>
      <c r="I34" s="147"/>
      <c r="J34" s="261"/>
    </row>
    <row r="35" spans="1:10">
      <c r="A35" s="146"/>
      <c r="B35" s="147"/>
      <c r="C35" s="147"/>
      <c r="D35" s="147"/>
      <c r="E35" s="2"/>
      <c r="F35" s="147"/>
      <c r="G35" s="147"/>
      <c r="H35" s="147"/>
      <c r="I35" s="147"/>
      <c r="J35" s="261"/>
    </row>
    <row r="36" spans="1:10">
      <c r="A36" s="146"/>
      <c r="B36" s="147"/>
      <c r="C36" s="147"/>
      <c r="D36" s="147"/>
      <c r="E36" s="2"/>
      <c r="F36" s="147"/>
      <c r="G36" s="147"/>
      <c r="H36" s="147"/>
      <c r="I36" s="147"/>
      <c r="J36" s="261"/>
    </row>
    <row r="37" spans="1:10">
      <c r="A37" s="146"/>
      <c r="B37" s="147"/>
      <c r="C37" s="147"/>
      <c r="D37" s="147"/>
      <c r="E37" s="2"/>
      <c r="F37" s="147"/>
      <c r="G37" s="147"/>
      <c r="H37" s="147"/>
      <c r="I37" s="147"/>
      <c r="J37" s="261"/>
    </row>
    <row r="38" spans="1:10">
      <c r="A38" s="146"/>
      <c r="B38" s="147"/>
      <c r="C38" s="147"/>
      <c r="D38" s="147"/>
      <c r="E38" s="2"/>
      <c r="F38" s="147"/>
      <c r="G38" s="147"/>
      <c r="H38" s="147"/>
      <c r="I38" s="147"/>
      <c r="J38" s="261"/>
    </row>
    <row r="39" spans="1:10">
      <c r="A39" s="146"/>
      <c r="B39" s="147"/>
      <c r="C39" s="147"/>
      <c r="D39" s="147"/>
      <c r="E39" s="2"/>
      <c r="F39" s="147"/>
      <c r="G39" s="147"/>
      <c r="H39" s="147"/>
      <c r="I39" s="147"/>
      <c r="J39" s="261"/>
    </row>
    <row r="40" spans="1:10">
      <c r="A40" s="146"/>
      <c r="B40" s="147"/>
      <c r="C40" s="147"/>
      <c r="D40" s="147"/>
      <c r="E40" s="2"/>
      <c r="F40" s="147"/>
      <c r="G40" s="147"/>
      <c r="H40" s="147"/>
      <c r="I40" s="147"/>
      <c r="J40" s="261"/>
    </row>
    <row r="41" spans="1:10">
      <c r="A41" s="146"/>
      <c r="B41" s="147"/>
      <c r="C41" s="147"/>
      <c r="D41" s="147"/>
      <c r="E41" s="2"/>
      <c r="F41" s="147"/>
      <c r="G41" s="147"/>
      <c r="H41" s="147"/>
      <c r="I41" s="147"/>
      <c r="J41" s="261"/>
    </row>
    <row r="42" spans="1:10">
      <c r="A42" s="146"/>
      <c r="B42" s="147"/>
      <c r="C42" s="147"/>
      <c r="D42" s="147"/>
      <c r="E42" s="2"/>
      <c r="F42" s="147"/>
      <c r="G42" s="147"/>
      <c r="H42" s="147"/>
      <c r="I42" s="147"/>
      <c r="J42" s="261"/>
    </row>
    <row r="43" spans="1:10">
      <c r="A43" s="146"/>
      <c r="B43" s="147"/>
      <c r="C43" s="147"/>
      <c r="D43" s="147"/>
      <c r="E43" s="2"/>
      <c r="F43" s="147"/>
      <c r="G43" s="147"/>
      <c r="H43" s="147"/>
      <c r="I43" s="147"/>
      <c r="J43" s="261"/>
    </row>
    <row r="44" spans="1:10">
      <c r="A44" s="146"/>
      <c r="B44" s="147"/>
      <c r="C44" s="147"/>
      <c r="D44" s="147"/>
      <c r="E44" s="2"/>
      <c r="F44" s="147"/>
      <c r="G44" s="147"/>
      <c r="H44" s="147"/>
      <c r="I44" s="147"/>
      <c r="J44" s="261"/>
    </row>
    <row r="45" spans="1:10">
      <c r="A45" s="146"/>
      <c r="B45" s="147"/>
      <c r="C45" s="147"/>
      <c r="D45" s="147"/>
      <c r="E45" s="2"/>
      <c r="F45" s="147"/>
      <c r="G45" s="147"/>
      <c r="H45" s="147"/>
      <c r="I45" s="147"/>
      <c r="J45" s="261"/>
    </row>
    <row r="46" spans="1:10">
      <c r="A46" s="146"/>
      <c r="B46" s="147"/>
      <c r="C46" s="147"/>
      <c r="D46" s="147"/>
      <c r="E46" s="2"/>
      <c r="F46" s="147"/>
      <c r="G46" s="147"/>
      <c r="H46" s="147"/>
      <c r="I46" s="147"/>
      <c r="J46" s="261"/>
    </row>
    <row r="47" spans="1:10">
      <c r="A47" s="146"/>
      <c r="B47" s="147"/>
      <c r="C47" s="147"/>
      <c r="D47" s="147"/>
      <c r="E47" s="2"/>
      <c r="F47" s="147"/>
      <c r="G47" s="147"/>
      <c r="H47" s="147"/>
      <c r="I47" s="147"/>
      <c r="J47" s="261"/>
    </row>
    <row r="48" spans="1:10">
      <c r="A48" s="146"/>
      <c r="B48" s="147"/>
      <c r="C48" s="147"/>
      <c r="D48" s="147"/>
      <c r="E48" s="2"/>
      <c r="F48" s="147"/>
      <c r="G48" s="147"/>
      <c r="H48" s="147"/>
      <c r="I48" s="147"/>
      <c r="J48" s="261"/>
    </row>
    <row r="49" spans="1:10" ht="16" thickBot="1">
      <c r="A49" s="272"/>
      <c r="B49" s="273"/>
      <c r="C49" s="343"/>
      <c r="D49" s="343"/>
      <c r="E49" s="343"/>
      <c r="F49" s="343"/>
      <c r="G49" s="343"/>
      <c r="H49" s="343"/>
      <c r="I49" s="343"/>
      <c r="J49" s="344"/>
    </row>
    <row r="50" spans="1:10">
      <c r="A50" s="153"/>
      <c r="B50" s="2"/>
      <c r="C50" s="2"/>
      <c r="D50" s="2"/>
      <c r="E50" s="2"/>
      <c r="F50" s="2"/>
      <c r="G50" s="2"/>
      <c r="H50" s="2"/>
      <c r="I50" s="2"/>
      <c r="J50" s="282" t="s">
        <v>1652</v>
      </c>
    </row>
    <row r="51" spans="1:10">
      <c r="A51" s="62"/>
      <c r="B51" s="62"/>
      <c r="C51" s="271"/>
      <c r="D51" s="271"/>
      <c r="E51" s="62"/>
      <c r="F51" s="62"/>
      <c r="G51" s="62"/>
      <c r="H51" s="62"/>
      <c r="I51" s="62"/>
      <c r="J51" s="62"/>
    </row>
    <row r="52" spans="1:10">
      <c r="A52" s="128">
        <v>96</v>
      </c>
      <c r="B52" s="128"/>
      <c r="C52" s="128"/>
      <c r="D52" s="128"/>
      <c r="E52" s="128"/>
      <c r="F52" s="128"/>
      <c r="G52" s="128"/>
      <c r="H52" s="128"/>
      <c r="I52" s="128"/>
      <c r="J52" s="128"/>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I73"/>
  <sheetViews>
    <sheetView defaultGridColor="0" colorId="22" zoomScale="75" zoomScaleNormal="75" workbookViewId="0"/>
  </sheetViews>
  <sheetFormatPr defaultColWidth="9.84375" defaultRowHeight="15.5"/>
  <cols>
    <col min="1" max="1" width="2.84375" style="579" customWidth="1"/>
    <col min="2" max="2" width="7.84375" style="579" customWidth="1"/>
    <col min="3" max="3" width="1.84375" style="579" customWidth="1"/>
    <col min="4" max="4" width="20.84375" style="579" customWidth="1"/>
    <col min="5" max="5" width="21.84375" style="579" customWidth="1"/>
    <col min="6" max="6" width="20.84375" style="579" customWidth="1"/>
    <col min="7" max="7" width="1.84375" style="579" customWidth="1"/>
    <col min="8" max="8" width="18.84375" style="579" customWidth="1"/>
    <col min="9" max="9" width="1.84375" style="579" customWidth="1"/>
    <col min="10" max="16384" width="9.84375" style="579"/>
  </cols>
  <sheetData>
    <row r="1" spans="1:9" ht="17" customHeight="1" thickBot="1">
      <c r="A1" s="1130" t="str">
        <f>'Data Sheet'!A46</f>
        <v>Annual Report of VERIZON NEW YORK INC.                                      For the period ending DECEMBER 31, 2021</v>
      </c>
      <c r="B1" s="568"/>
      <c r="C1" s="568"/>
      <c r="D1" s="568"/>
      <c r="E1" s="568"/>
      <c r="F1" s="568"/>
      <c r="G1" s="568"/>
      <c r="H1" s="568"/>
      <c r="I1" s="568"/>
    </row>
    <row r="2" spans="1:9">
      <c r="A2" s="1488"/>
      <c r="B2" s="1416"/>
      <c r="C2" s="1416"/>
      <c r="D2" s="1416"/>
      <c r="E2" s="1416"/>
      <c r="F2" s="1416"/>
      <c r="G2" s="1416"/>
      <c r="H2" s="1416"/>
      <c r="I2" s="1489"/>
    </row>
    <row r="3" spans="1:9">
      <c r="A3" s="578"/>
      <c r="B3" s="568"/>
      <c r="C3" s="568"/>
      <c r="D3" s="568"/>
      <c r="E3" s="568"/>
      <c r="F3" s="568"/>
      <c r="G3" s="568"/>
      <c r="H3" s="568"/>
      <c r="I3" s="580"/>
    </row>
    <row r="4" spans="1:9" ht="18">
      <c r="A4" s="578"/>
      <c r="B4" s="729" t="s">
        <v>135</v>
      </c>
      <c r="C4" s="570"/>
      <c r="D4" s="570"/>
      <c r="E4" s="570"/>
      <c r="F4" s="570"/>
      <c r="G4" s="570"/>
      <c r="H4" s="570"/>
      <c r="I4" s="580"/>
    </row>
    <row r="5" spans="1:9" ht="17" customHeight="1">
      <c r="A5" s="578"/>
      <c r="B5" s="729"/>
      <c r="C5" s="570"/>
      <c r="D5" s="570"/>
      <c r="E5" s="570"/>
      <c r="F5" s="570"/>
      <c r="G5" s="570"/>
      <c r="H5" s="570"/>
      <c r="I5" s="580"/>
    </row>
    <row r="6" spans="1:9">
      <c r="A6" s="1298"/>
      <c r="B6" s="1300"/>
      <c r="C6" s="1300"/>
      <c r="D6" s="1300"/>
      <c r="E6" s="1300"/>
      <c r="F6" s="1300"/>
      <c r="G6" s="1300"/>
      <c r="H6" s="1300"/>
      <c r="I6" s="1302"/>
    </row>
    <row r="7" spans="1:9" ht="17" customHeight="1">
      <c r="A7" s="578"/>
      <c r="B7" s="641"/>
      <c r="C7" s="568"/>
      <c r="D7" s="568"/>
      <c r="E7" s="568"/>
      <c r="F7" s="641"/>
      <c r="G7" s="568"/>
      <c r="H7" s="568"/>
      <c r="I7" s="580"/>
    </row>
    <row r="8" spans="1:9" ht="17" customHeight="1">
      <c r="A8" s="578"/>
      <c r="B8" s="642" t="s">
        <v>35</v>
      </c>
      <c r="C8" s="568"/>
      <c r="D8" s="568"/>
      <c r="E8" s="1294" t="s">
        <v>136</v>
      </c>
      <c r="F8" s="641"/>
      <c r="G8" s="568"/>
      <c r="H8" s="1294" t="s">
        <v>1859</v>
      </c>
      <c r="I8" s="580"/>
    </row>
    <row r="9" spans="1:9" ht="17" customHeight="1">
      <c r="A9" s="578"/>
      <c r="B9" s="642" t="s">
        <v>47</v>
      </c>
      <c r="C9" s="568"/>
      <c r="D9" s="568"/>
      <c r="E9" s="1294" t="s">
        <v>462</v>
      </c>
      <c r="F9" s="641"/>
      <c r="G9" s="568"/>
      <c r="H9" s="1294" t="s">
        <v>463</v>
      </c>
      <c r="I9" s="580"/>
    </row>
    <row r="10" spans="1:9" ht="17" customHeight="1">
      <c r="A10" s="1298"/>
      <c r="B10" s="1301"/>
      <c r="C10" s="1300"/>
      <c r="D10" s="1300"/>
      <c r="E10" s="1300"/>
      <c r="F10" s="1301"/>
      <c r="G10" s="1300"/>
      <c r="H10" s="1300"/>
      <c r="I10" s="1302"/>
    </row>
    <row r="11" spans="1:9" ht="17" customHeight="1">
      <c r="A11" s="578"/>
      <c r="B11" s="641"/>
      <c r="C11" s="568"/>
      <c r="D11" s="568"/>
      <c r="E11" s="568"/>
      <c r="F11" s="641"/>
      <c r="G11" s="636"/>
      <c r="H11" s="636"/>
      <c r="I11" s="639"/>
    </row>
    <row r="12" spans="1:9" ht="17" customHeight="1">
      <c r="A12" s="578"/>
      <c r="B12" s="642" t="s">
        <v>466</v>
      </c>
      <c r="C12" s="568"/>
      <c r="D12" s="568" t="s">
        <v>137</v>
      </c>
      <c r="E12" s="568"/>
      <c r="F12" s="641"/>
      <c r="G12" s="568"/>
      <c r="H12" s="1806">
        <f>Sch.44!E150</f>
        <v>1486076568.309999</v>
      </c>
      <c r="I12" s="580"/>
    </row>
    <row r="13" spans="1:9" ht="17" customHeight="1">
      <c r="A13" s="578"/>
      <c r="B13" s="642" t="s">
        <v>955</v>
      </c>
      <c r="C13" s="568"/>
      <c r="D13" s="568" t="s">
        <v>3355</v>
      </c>
      <c r="E13" s="568"/>
      <c r="F13" s="641"/>
      <c r="G13" s="568"/>
      <c r="H13" s="1806">
        <v>253371842.97005385</v>
      </c>
      <c r="I13" s="580"/>
    </row>
    <row r="14" spans="1:9" ht="17" customHeight="1">
      <c r="A14" s="578"/>
      <c r="B14" s="642" t="s">
        <v>1195</v>
      </c>
      <c r="C14" s="568"/>
      <c r="D14" s="568" t="s">
        <v>138</v>
      </c>
      <c r="E14" s="568"/>
      <c r="F14" s="641"/>
      <c r="G14" s="568"/>
      <c r="H14" s="1806">
        <v>378201502.01026118</v>
      </c>
      <c r="I14" s="580"/>
    </row>
    <row r="15" spans="1:9">
      <c r="A15" s="578"/>
      <c r="B15" s="642" t="s">
        <v>70</v>
      </c>
      <c r="C15" s="568"/>
      <c r="D15" s="568" t="s">
        <v>3356</v>
      </c>
      <c r="E15" s="568"/>
      <c r="F15" s="641"/>
      <c r="G15" s="568"/>
      <c r="H15" s="1806">
        <v>24098532.369999778</v>
      </c>
      <c r="I15" s="580"/>
    </row>
    <row r="16" spans="1:9">
      <c r="A16" s="578"/>
      <c r="B16" s="641"/>
      <c r="C16" s="568"/>
      <c r="D16" s="568"/>
      <c r="E16" s="568"/>
      <c r="F16" s="641"/>
      <c r="G16" s="568"/>
      <c r="H16" s="1016"/>
      <c r="I16" s="580"/>
    </row>
    <row r="17" spans="1:9">
      <c r="A17" s="578"/>
      <c r="B17" s="641"/>
      <c r="C17" s="568"/>
      <c r="D17" s="568" t="s">
        <v>139</v>
      </c>
      <c r="E17" s="568"/>
      <c r="F17" s="641"/>
      <c r="G17" s="568"/>
      <c r="H17" s="1016"/>
      <c r="I17" s="580"/>
    </row>
    <row r="18" spans="1:9">
      <c r="A18" s="578"/>
      <c r="B18" s="642" t="s">
        <v>71</v>
      </c>
      <c r="C18" s="568"/>
      <c r="D18" s="1039"/>
      <c r="E18" s="1039"/>
      <c r="F18" s="1086"/>
      <c r="G18" s="1039"/>
      <c r="H18" s="832"/>
      <c r="I18" s="580"/>
    </row>
    <row r="19" spans="1:9" ht="17" customHeight="1">
      <c r="A19" s="578"/>
      <c r="B19" s="642" t="s">
        <v>474</v>
      </c>
      <c r="C19" s="568"/>
      <c r="D19" s="1039"/>
      <c r="E19" s="1039"/>
      <c r="F19" s="1086"/>
      <c r="G19" s="1039"/>
      <c r="H19" s="1039"/>
      <c r="I19" s="580"/>
    </row>
    <row r="20" spans="1:9">
      <c r="A20" s="578"/>
      <c r="B20" s="642" t="s">
        <v>477</v>
      </c>
      <c r="C20" s="568"/>
      <c r="D20" s="1039"/>
      <c r="E20" s="1039"/>
      <c r="F20" s="1086"/>
      <c r="G20" s="1039"/>
      <c r="H20" s="1039"/>
      <c r="I20" s="580"/>
    </row>
    <row r="21" spans="1:9">
      <c r="A21" s="578"/>
      <c r="B21" s="642" t="s">
        <v>2204</v>
      </c>
      <c r="C21" s="568"/>
      <c r="D21" s="1039"/>
      <c r="E21" s="1039"/>
      <c r="F21" s="1086"/>
      <c r="G21" s="1039"/>
      <c r="H21" s="1016"/>
      <c r="I21" s="580"/>
    </row>
    <row r="22" spans="1:9">
      <c r="A22" s="578"/>
      <c r="B22" s="642" t="s">
        <v>335</v>
      </c>
      <c r="C22" s="568"/>
      <c r="D22" s="1039"/>
      <c r="E22" s="1039"/>
      <c r="F22" s="1086"/>
      <c r="G22" s="1039"/>
      <c r="H22" s="1016"/>
      <c r="I22" s="580"/>
    </row>
    <row r="23" spans="1:9">
      <c r="A23" s="578"/>
      <c r="B23" s="642" t="s">
        <v>72</v>
      </c>
      <c r="C23" s="568"/>
      <c r="D23" s="1039"/>
      <c r="E23" s="1039"/>
      <c r="F23" s="1086"/>
      <c r="G23" s="1039"/>
      <c r="H23" s="1016"/>
      <c r="I23" s="580"/>
    </row>
    <row r="24" spans="1:9">
      <c r="A24" s="578"/>
      <c r="B24" s="642" t="s">
        <v>73</v>
      </c>
      <c r="C24" s="568"/>
      <c r="D24" s="1039"/>
      <c r="E24" s="1039"/>
      <c r="F24" s="1086"/>
      <c r="G24" s="1039"/>
      <c r="H24" s="1016"/>
      <c r="I24" s="580"/>
    </row>
    <row r="25" spans="1:9">
      <c r="A25" s="578"/>
      <c r="B25" s="642" t="s">
        <v>74</v>
      </c>
      <c r="C25" s="568"/>
      <c r="D25" s="1039"/>
      <c r="E25" s="1039"/>
      <c r="F25" s="1086"/>
      <c r="G25" s="1039"/>
      <c r="H25" s="1016"/>
      <c r="I25" s="580"/>
    </row>
    <row r="26" spans="1:9">
      <c r="A26" s="578"/>
      <c r="B26" s="642" t="s">
        <v>75</v>
      </c>
      <c r="C26" s="568"/>
      <c r="D26" s="1039"/>
      <c r="E26" s="1039"/>
      <c r="F26" s="1086"/>
      <c r="G26" s="1039"/>
      <c r="H26" s="1016"/>
      <c r="I26" s="580"/>
    </row>
    <row r="27" spans="1:9" ht="17" customHeight="1">
      <c r="A27" s="578"/>
      <c r="B27" s="642" t="s">
        <v>76</v>
      </c>
      <c r="C27" s="568"/>
      <c r="D27" s="1039"/>
      <c r="E27" s="1039"/>
      <c r="F27" s="1086"/>
      <c r="G27" s="1039"/>
      <c r="H27" s="1016"/>
      <c r="I27" s="580"/>
    </row>
    <row r="28" spans="1:9" ht="17" customHeight="1">
      <c r="A28" s="578"/>
      <c r="B28" s="642" t="s">
        <v>77</v>
      </c>
      <c r="C28" s="568"/>
      <c r="D28" s="1039"/>
      <c r="E28" s="1039"/>
      <c r="F28" s="1086"/>
      <c r="G28" s="1039"/>
      <c r="H28" s="1016"/>
      <c r="I28" s="580"/>
    </row>
    <row r="29" spans="1:9" ht="17" customHeight="1">
      <c r="A29" s="578"/>
      <c r="B29" s="642" t="s">
        <v>78</v>
      </c>
      <c r="C29" s="568"/>
      <c r="D29" s="1039"/>
      <c r="E29" s="1039"/>
      <c r="F29" s="1086"/>
      <c r="G29" s="1039"/>
      <c r="H29" s="1016"/>
      <c r="I29" s="580"/>
    </row>
    <row r="30" spans="1:9" ht="17" customHeight="1">
      <c r="A30" s="578"/>
      <c r="B30" s="642" t="s">
        <v>79</v>
      </c>
      <c r="C30" s="568"/>
      <c r="D30" s="1039"/>
      <c r="E30" s="1039"/>
      <c r="F30" s="1086"/>
      <c r="G30" s="1039"/>
      <c r="H30" s="1016"/>
      <c r="I30" s="580"/>
    </row>
    <row r="31" spans="1:9" ht="17" customHeight="1">
      <c r="A31" s="578"/>
      <c r="B31" s="642" t="s">
        <v>80</v>
      </c>
      <c r="C31" s="568"/>
      <c r="D31" s="1039"/>
      <c r="E31" s="1039"/>
      <c r="F31" s="1086"/>
      <c r="G31" s="1039"/>
      <c r="H31" s="1016"/>
      <c r="I31" s="580"/>
    </row>
    <row r="32" spans="1:9" ht="17" customHeight="1">
      <c r="A32" s="578"/>
      <c r="B32" s="642" t="s">
        <v>81</v>
      </c>
      <c r="C32" s="568"/>
      <c r="D32" s="1039"/>
      <c r="E32" s="1039"/>
      <c r="F32" s="1086"/>
      <c r="G32" s="1039"/>
      <c r="H32" s="1016"/>
      <c r="I32" s="580"/>
    </row>
    <row r="33" spans="1:9" ht="17" customHeight="1">
      <c r="A33" s="578"/>
      <c r="B33" s="641"/>
      <c r="C33" s="568"/>
      <c r="D33" s="568"/>
      <c r="E33" s="568"/>
      <c r="F33" s="641"/>
      <c r="G33" s="636"/>
      <c r="H33" s="1807"/>
      <c r="I33" s="639"/>
    </row>
    <row r="34" spans="1:9" ht="17" customHeight="1" thickBot="1">
      <c r="A34" s="578"/>
      <c r="B34" s="642" t="s">
        <v>82</v>
      </c>
      <c r="C34" s="568"/>
      <c r="D34" s="568"/>
      <c r="E34" s="568" t="s">
        <v>140</v>
      </c>
      <c r="F34" s="641"/>
      <c r="G34" s="1808"/>
      <c r="H34" s="1809">
        <f>SUM(H12:H33)</f>
        <v>2141748445.6603141</v>
      </c>
      <c r="I34" s="1810"/>
    </row>
    <row r="35" spans="1:9" ht="16" thickTop="1">
      <c r="A35" s="1298"/>
      <c r="B35" s="1301"/>
      <c r="C35" s="1300"/>
      <c r="D35" s="1300"/>
      <c r="E35" s="1300"/>
      <c r="F35" s="1301"/>
      <c r="G35" s="1300"/>
      <c r="H35" s="1585"/>
      <c r="I35" s="1302"/>
    </row>
    <row r="36" spans="1:9">
      <c r="A36" s="578"/>
      <c r="B36" s="568"/>
      <c r="C36" s="568"/>
      <c r="D36" s="568"/>
      <c r="E36" s="568"/>
      <c r="F36" s="568"/>
      <c r="G36" s="1229"/>
      <c r="H36" s="1517"/>
      <c r="I36" s="580"/>
    </row>
    <row r="37" spans="1:9" ht="18">
      <c r="A37" s="578"/>
      <c r="B37" s="729" t="s">
        <v>141</v>
      </c>
      <c r="C37" s="570"/>
      <c r="D37" s="570"/>
      <c r="E37" s="570"/>
      <c r="F37" s="570"/>
      <c r="G37" s="1232"/>
      <c r="H37" s="1557"/>
      <c r="I37" s="580"/>
    </row>
    <row r="38" spans="1:9" ht="17" customHeight="1">
      <c r="A38" s="578"/>
      <c r="B38" s="729"/>
      <c r="C38" s="568"/>
      <c r="D38" s="568"/>
      <c r="E38" s="568"/>
      <c r="F38" s="568"/>
      <c r="G38" s="1229"/>
      <c r="H38" s="1517"/>
      <c r="I38" s="580"/>
    </row>
    <row r="39" spans="1:9">
      <c r="A39" s="578"/>
      <c r="B39" s="570">
        <v>21</v>
      </c>
      <c r="C39" s="568"/>
      <c r="D39" s="579" t="s">
        <v>3516</v>
      </c>
      <c r="E39" s="568"/>
      <c r="F39" s="568"/>
      <c r="G39" s="1229"/>
      <c r="H39" s="1213">
        <v>289</v>
      </c>
      <c r="I39" s="580"/>
    </row>
    <row r="40" spans="1:9">
      <c r="A40" s="578"/>
      <c r="B40" s="570">
        <v>22</v>
      </c>
      <c r="C40" s="568"/>
      <c r="D40" s="579" t="s">
        <v>3517</v>
      </c>
      <c r="E40" s="568"/>
      <c r="F40" s="568"/>
      <c r="G40" s="1229"/>
      <c r="H40" s="1213">
        <v>1268</v>
      </c>
      <c r="I40" s="580"/>
    </row>
    <row r="41" spans="1:9" ht="17" customHeight="1">
      <c r="A41" s="578"/>
      <c r="B41" s="1294">
        <v>23</v>
      </c>
      <c r="C41" s="568"/>
      <c r="D41" s="579" t="s">
        <v>3518</v>
      </c>
      <c r="E41" s="568"/>
      <c r="F41" s="568"/>
      <c r="G41" s="1229"/>
      <c r="H41" s="1213">
        <v>8295</v>
      </c>
      <c r="I41" s="580"/>
    </row>
    <row r="42" spans="1:9" ht="17" customHeight="1">
      <c r="A42" s="578"/>
      <c r="B42" s="1294">
        <v>24</v>
      </c>
      <c r="C42" s="568"/>
      <c r="D42" s="579" t="s">
        <v>3519</v>
      </c>
      <c r="E42" s="568"/>
      <c r="F42" s="568"/>
      <c r="G42" s="1229"/>
      <c r="H42" s="1213">
        <v>45</v>
      </c>
      <c r="I42" s="580"/>
    </row>
    <row r="43" spans="1:9" ht="17" customHeight="1">
      <c r="A43" s="578"/>
      <c r="B43" s="1294">
        <v>25</v>
      </c>
      <c r="C43" s="568"/>
      <c r="G43" s="1229"/>
      <c r="H43" s="1213"/>
      <c r="I43" s="580"/>
    </row>
    <row r="44" spans="1:9" ht="17" customHeight="1">
      <c r="A44" s="578"/>
      <c r="B44" s="1294">
        <v>26</v>
      </c>
      <c r="C44" s="568"/>
      <c r="E44" s="568"/>
      <c r="F44" s="568"/>
      <c r="G44" s="1229"/>
      <c r="H44" s="1213"/>
      <c r="I44" s="580"/>
    </row>
    <row r="45" spans="1:9" ht="17" customHeight="1">
      <c r="A45" s="578"/>
      <c r="B45" s="1294">
        <v>27</v>
      </c>
      <c r="C45" s="568"/>
      <c r="D45" s="568"/>
      <c r="E45" s="568"/>
      <c r="F45" s="568"/>
      <c r="G45" s="1229"/>
      <c r="H45" s="1016"/>
      <c r="I45" s="580"/>
    </row>
    <row r="46" spans="1:9">
      <c r="A46" s="578"/>
      <c r="B46" s="1294">
        <v>28</v>
      </c>
      <c r="C46" s="568"/>
      <c r="D46" s="568"/>
      <c r="E46" s="568"/>
      <c r="F46" s="568"/>
      <c r="G46" s="1229"/>
      <c r="H46" s="1016"/>
      <c r="I46" s="580"/>
    </row>
    <row r="47" spans="1:9" ht="17" customHeight="1">
      <c r="A47" s="578"/>
      <c r="B47" s="1294">
        <v>29</v>
      </c>
      <c r="C47" s="568"/>
      <c r="D47" s="568"/>
      <c r="E47" s="568"/>
      <c r="F47" s="568"/>
      <c r="G47" s="1229"/>
      <c r="H47" s="1016"/>
      <c r="I47" s="580"/>
    </row>
    <row r="48" spans="1:9" ht="17" customHeight="1">
      <c r="A48" s="578"/>
      <c r="B48" s="1294">
        <v>30</v>
      </c>
      <c r="C48" s="568"/>
      <c r="D48" s="568"/>
      <c r="E48" s="568"/>
      <c r="F48" s="568"/>
      <c r="G48" s="1229"/>
      <c r="H48" s="1016"/>
      <c r="I48" s="580"/>
    </row>
    <row r="49" spans="1:9" ht="17" customHeight="1">
      <c r="A49" s="578"/>
      <c r="B49" s="1294">
        <v>31</v>
      </c>
      <c r="C49" s="568"/>
      <c r="D49" s="568"/>
      <c r="E49" s="568"/>
      <c r="F49" s="568"/>
      <c r="G49" s="1229"/>
      <c r="H49" s="1016"/>
      <c r="I49" s="580"/>
    </row>
    <row r="50" spans="1:9" ht="17" customHeight="1" thickBot="1">
      <c r="A50" s="578"/>
      <c r="B50" s="1294">
        <v>32</v>
      </c>
      <c r="C50" s="568"/>
      <c r="D50" s="568"/>
      <c r="E50" s="1294" t="s">
        <v>142</v>
      </c>
      <c r="F50" s="568"/>
      <c r="G50" s="1811"/>
      <c r="H50" s="1812">
        <f>SUM(H39:H49)</f>
        <v>9897</v>
      </c>
      <c r="I50" s="1813"/>
    </row>
    <row r="51" spans="1:9" ht="17" customHeight="1" thickTop="1">
      <c r="A51" s="578"/>
      <c r="B51" s="568"/>
      <c r="C51" s="568"/>
      <c r="D51" s="568"/>
      <c r="E51" s="568"/>
      <c r="F51" s="568"/>
      <c r="G51" s="1229"/>
      <c r="H51" s="1517"/>
      <c r="I51" s="580"/>
    </row>
    <row r="52" spans="1:9" ht="17" customHeight="1">
      <c r="A52" s="578"/>
      <c r="B52" s="568"/>
      <c r="C52" s="568"/>
      <c r="D52" s="568"/>
      <c r="E52" s="568"/>
      <c r="F52" s="568"/>
      <c r="G52" s="1229"/>
      <c r="H52" s="1517"/>
      <c r="I52" s="580"/>
    </row>
    <row r="53" spans="1:9" ht="17" customHeight="1" thickBot="1">
      <c r="A53" s="1316"/>
      <c r="B53" s="657"/>
      <c r="C53" s="657"/>
      <c r="D53" s="657"/>
      <c r="E53" s="657"/>
      <c r="F53" s="657"/>
      <c r="G53" s="1526"/>
      <c r="H53" s="1814"/>
      <c r="I53" s="1317"/>
    </row>
    <row r="54" spans="1:9" ht="17" customHeight="1">
      <c r="A54" s="568"/>
      <c r="B54" s="568"/>
      <c r="C54" s="568"/>
      <c r="D54" s="568"/>
      <c r="E54" s="568"/>
      <c r="F54" s="568"/>
      <c r="G54" s="568"/>
      <c r="H54" s="1815" t="s">
        <v>1652</v>
      </c>
      <c r="I54" s="568"/>
    </row>
    <row r="55" spans="1:9" ht="17" customHeight="1">
      <c r="A55" s="568"/>
      <c r="B55" s="570">
        <v>97</v>
      </c>
      <c r="C55" s="570"/>
      <c r="D55" s="570"/>
      <c r="E55" s="570"/>
      <c r="F55" s="570"/>
      <c r="G55" s="570"/>
      <c r="H55" s="1557"/>
      <c r="I55" s="568"/>
    </row>
    <row r="56" spans="1:9">
      <c r="A56" s="568"/>
      <c r="B56" s="568"/>
    </row>
    <row r="57" spans="1:9">
      <c r="A57" s="568"/>
      <c r="B57" s="568"/>
    </row>
    <row r="58" spans="1:9">
      <c r="A58" s="568"/>
      <c r="B58" s="568"/>
    </row>
    <row r="59" spans="1:9">
      <c r="A59" s="568"/>
      <c r="B59" s="568"/>
    </row>
    <row r="60" spans="1:9">
      <c r="A60" s="568"/>
      <c r="B60" s="568"/>
    </row>
    <row r="61" spans="1:9">
      <c r="A61" s="568"/>
      <c r="B61" s="568"/>
    </row>
    <row r="62" spans="1:9">
      <c r="A62" s="568"/>
      <c r="B62" s="568"/>
    </row>
    <row r="63" spans="1:9">
      <c r="A63" s="568"/>
      <c r="B63" s="568"/>
    </row>
    <row r="64" spans="1:9">
      <c r="A64" s="568"/>
      <c r="B64" s="568"/>
    </row>
    <row r="65" spans="1:2">
      <c r="A65" s="568"/>
      <c r="B65" s="568"/>
    </row>
    <row r="66" spans="1:2">
      <c r="A66" s="568"/>
      <c r="B66" s="568"/>
    </row>
    <row r="67" spans="1:2">
      <c r="A67" s="568"/>
      <c r="B67" s="568"/>
    </row>
    <row r="68" spans="1:2">
      <c r="A68" s="568"/>
      <c r="B68" s="568"/>
    </row>
    <row r="69" spans="1:2">
      <c r="A69" s="568"/>
      <c r="B69" s="568"/>
    </row>
    <row r="70" spans="1:2">
      <c r="A70" s="568"/>
      <c r="B70" s="568"/>
    </row>
    <row r="71" spans="1:2">
      <c r="A71" s="568"/>
      <c r="B71" s="568"/>
    </row>
    <row r="72" spans="1:2">
      <c r="A72" s="568"/>
      <c r="B72" s="568"/>
    </row>
    <row r="73" spans="1:2">
      <c r="A73" s="568"/>
      <c r="B73" s="568"/>
    </row>
  </sheetData>
  <printOptions horizontalCentered="1"/>
  <pageMargins left="0.5" right="0.5" top="0.5" bottom="0.5" header="0.5" footer="0.5"/>
  <pageSetup scale="81" orientation="portrait" r:id="rId1"/>
  <headerFooter alignWithMargins="0"/>
  <ignoredErrors>
    <ignoredError sqref="B1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74826" r:id="rId4" name="Button 74">
              <controlPr locked="0" defaultSize="0" autoFill="0" autoLine="0" autoPict="0">
                <anchor moveWithCells="1" sizeWithCells="1">
                  <from>
                    <xdr:col>0</xdr:col>
                    <xdr:colOff>0</xdr:colOff>
                    <xdr:row>56</xdr:row>
                    <xdr:rowOff>31750</xdr:rowOff>
                  </from>
                  <to>
                    <xdr:col>0</xdr:col>
                    <xdr:colOff>0</xdr:colOff>
                    <xdr:row>58</xdr:row>
                    <xdr:rowOff>76200</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449"/>
  <sheetViews>
    <sheetView defaultGridColor="0" topLeftCell="A409" colorId="22" zoomScale="75" zoomScaleNormal="75" workbookViewId="0">
      <selection activeCell="F33" sqref="F33"/>
    </sheetView>
  </sheetViews>
  <sheetFormatPr defaultColWidth="9.84375" defaultRowHeight="15.5"/>
  <cols>
    <col min="1" max="1" width="4.84375" customWidth="1"/>
    <col min="2" max="2" width="45.4609375" customWidth="1"/>
    <col min="3" max="3" width="19.3828125" customWidth="1"/>
    <col min="4" max="4" width="16" style="2010" bestFit="1" customWidth="1"/>
  </cols>
  <sheetData>
    <row r="1" spans="1:7" ht="18">
      <c r="A1" s="513" t="s">
        <v>143</v>
      </c>
      <c r="B1" s="513"/>
      <c r="C1" s="513"/>
      <c r="D1" s="1997"/>
      <c r="E1" s="513"/>
      <c r="F1" s="7"/>
      <c r="G1" s="7"/>
    </row>
    <row r="2" spans="1:7" ht="18">
      <c r="A2" s="513"/>
      <c r="B2" s="513"/>
      <c r="C2" s="513"/>
      <c r="D2" s="1997"/>
      <c r="E2" s="513"/>
      <c r="F2" s="7"/>
      <c r="G2" s="7"/>
    </row>
    <row r="3" spans="1:7" ht="18">
      <c r="A3" s="513"/>
      <c r="B3" s="513" t="s">
        <v>703</v>
      </c>
      <c r="C3" s="513"/>
      <c r="D3" s="1997"/>
      <c r="E3" s="513"/>
      <c r="F3" s="7"/>
      <c r="G3" s="7"/>
    </row>
    <row r="4" spans="1:7" ht="18">
      <c r="A4" s="513"/>
      <c r="B4" s="513" t="s">
        <v>144</v>
      </c>
      <c r="C4" s="513"/>
      <c r="D4" s="1997"/>
      <c r="E4" s="513"/>
      <c r="F4" s="7"/>
      <c r="G4" s="7"/>
    </row>
    <row r="5" spans="1:7" ht="18">
      <c r="A5" s="513"/>
      <c r="B5" s="513" t="s">
        <v>145</v>
      </c>
      <c r="C5" s="513"/>
      <c r="D5" s="1997"/>
      <c r="E5" s="513"/>
      <c r="F5" s="7"/>
      <c r="G5" s="7"/>
    </row>
    <row r="6" spans="1:7" ht="18">
      <c r="A6" s="513"/>
      <c r="B6" s="513" t="str">
        <f>'Data Sheet'!C23</f>
        <v>VERIZON NEW YORK INC.</v>
      </c>
      <c r="C6" s="513"/>
      <c r="D6" s="1997"/>
      <c r="E6" s="513"/>
      <c r="F6" s="7"/>
      <c r="G6" s="7"/>
    </row>
    <row r="7" spans="1:7" ht="18">
      <c r="A7" s="513"/>
      <c r="B7" s="525" t="str">
        <f>'Data Sheet'!A40</f>
        <v>For the period ending DECEMBER 31, 2021</v>
      </c>
      <c r="C7" s="513"/>
      <c r="D7" s="1997"/>
      <c r="E7" s="513"/>
      <c r="F7" s="7"/>
      <c r="G7" s="7"/>
    </row>
    <row r="8" spans="1:7" ht="18">
      <c r="A8" s="513"/>
      <c r="B8" s="513"/>
      <c r="C8" s="513"/>
      <c r="D8" s="1997"/>
      <c r="E8" s="513"/>
      <c r="F8" s="7"/>
      <c r="G8" s="7"/>
    </row>
    <row r="9" spans="1:7" ht="18">
      <c r="A9" s="513"/>
      <c r="B9" s="513"/>
      <c r="C9" s="513"/>
      <c r="D9" s="1997"/>
      <c r="E9" s="513"/>
      <c r="F9" s="7"/>
      <c r="G9" s="7"/>
    </row>
    <row r="10" spans="1:7" ht="18">
      <c r="A10" s="513"/>
      <c r="B10" s="513"/>
      <c r="C10" s="513"/>
      <c r="D10" s="1997"/>
      <c r="E10" s="513"/>
      <c r="F10" s="7"/>
      <c r="G10" s="7"/>
    </row>
    <row r="11" spans="1:7">
      <c r="A11" s="7" t="str">
        <f>'Data Sheet'!A46</f>
        <v>Annual Report of VERIZON NEW YORK INC.                                      For the period ending DECEMBER 31, 2021</v>
      </c>
      <c r="B11" s="7"/>
      <c r="C11" s="7"/>
      <c r="D11" s="933"/>
      <c r="E11" s="7"/>
      <c r="F11" s="7"/>
      <c r="G11" s="7"/>
    </row>
    <row r="12" spans="1:7">
      <c r="A12" s="7"/>
      <c r="B12" s="7"/>
      <c r="C12" s="7"/>
      <c r="D12" s="933"/>
      <c r="E12" s="7"/>
      <c r="F12" s="7"/>
      <c r="G12" s="7"/>
    </row>
    <row r="13" spans="1:7">
      <c r="A13" s="7"/>
      <c r="B13" s="7"/>
      <c r="C13" s="7"/>
      <c r="D13" s="933"/>
      <c r="E13" s="7"/>
      <c r="F13" s="7"/>
      <c r="G13" s="7"/>
    </row>
    <row r="14" spans="1:7" ht="18">
      <c r="A14" s="413" t="s">
        <v>146</v>
      </c>
      <c r="B14" s="413"/>
      <c r="C14" s="413"/>
      <c r="D14" s="1998"/>
      <c r="E14" s="7"/>
      <c r="F14" s="7"/>
      <c r="G14" s="7"/>
    </row>
    <row r="15" spans="1:7">
      <c r="A15" s="7"/>
      <c r="B15" s="7"/>
      <c r="C15" s="7"/>
      <c r="D15" s="933"/>
      <c r="E15" s="7"/>
      <c r="F15" s="7"/>
      <c r="G15" s="7"/>
    </row>
    <row r="16" spans="1:7">
      <c r="A16" s="7"/>
      <c r="B16" s="7"/>
      <c r="C16" s="526" t="s">
        <v>147</v>
      </c>
      <c r="D16" s="933"/>
      <c r="E16" s="7"/>
      <c r="F16" s="7"/>
      <c r="G16" s="7"/>
    </row>
    <row r="17" spans="1:7">
      <c r="A17" s="7"/>
      <c r="B17" s="322" t="s">
        <v>2663</v>
      </c>
      <c r="C17" s="526" t="s">
        <v>148</v>
      </c>
      <c r="D17" s="933"/>
      <c r="E17" s="7"/>
      <c r="F17" s="7"/>
      <c r="G17" s="7"/>
    </row>
    <row r="18" spans="1:7">
      <c r="A18" s="7"/>
      <c r="B18" s="7"/>
      <c r="C18" s="322" t="s">
        <v>149</v>
      </c>
      <c r="D18" s="933"/>
      <c r="E18" s="7"/>
      <c r="F18" s="7"/>
      <c r="G18" s="7"/>
    </row>
    <row r="19" spans="1:7">
      <c r="A19" s="7">
        <v>1</v>
      </c>
      <c r="B19" s="7" t="s">
        <v>150</v>
      </c>
      <c r="C19" s="7" t="s">
        <v>151</v>
      </c>
      <c r="D19" s="1999">
        <f>SUM(Sch.11!E11:E14)</f>
        <v>0</v>
      </c>
      <c r="E19" s="7"/>
      <c r="F19" s="7"/>
      <c r="G19" s="7"/>
    </row>
    <row r="20" spans="1:7">
      <c r="A20" s="7">
        <v>2</v>
      </c>
      <c r="B20" s="7" t="s">
        <v>152</v>
      </c>
      <c r="C20" s="7" t="s">
        <v>153</v>
      </c>
      <c r="D20" s="933">
        <f>SUM(Sch.11!E15,Sch.11!E17,Sch.11!E18)-SUM(Sch.11!E16,Sch.11!E19)</f>
        <v>1411484034.6500001</v>
      </c>
      <c r="E20" s="7"/>
      <c r="F20" s="7"/>
      <c r="G20" s="7"/>
    </row>
    <row r="21" spans="1:7">
      <c r="A21" s="7">
        <v>3</v>
      </c>
      <c r="B21" s="7" t="s">
        <v>154</v>
      </c>
      <c r="C21" s="7" t="s">
        <v>155</v>
      </c>
      <c r="D21" s="933">
        <f>Sch.11!E31</f>
        <v>0</v>
      </c>
      <c r="E21" s="7"/>
      <c r="F21" s="7"/>
      <c r="G21" s="7"/>
    </row>
    <row r="22" spans="1:7">
      <c r="A22" s="7">
        <v>4</v>
      </c>
      <c r="B22" s="7" t="s">
        <v>156</v>
      </c>
      <c r="C22" s="103" t="s">
        <v>157</v>
      </c>
      <c r="D22" s="933">
        <f>D24-SUM(D19:D21)</f>
        <v>-737083718.07000053</v>
      </c>
      <c r="E22" s="7"/>
      <c r="F22" s="7"/>
      <c r="G22" s="7"/>
    </row>
    <row r="23" spans="1:7">
      <c r="A23" s="7"/>
      <c r="B23" s="7"/>
      <c r="C23" s="7"/>
      <c r="D23" s="933"/>
      <c r="E23" s="7"/>
      <c r="F23" s="7"/>
      <c r="G23" s="7"/>
    </row>
    <row r="24" spans="1:7">
      <c r="A24" s="7">
        <v>5</v>
      </c>
      <c r="B24" s="322" t="s">
        <v>158</v>
      </c>
      <c r="C24" s="7" t="s">
        <v>159</v>
      </c>
      <c r="D24" s="933">
        <f>Sch.11!E32</f>
        <v>674400316.57999957</v>
      </c>
      <c r="E24" s="7"/>
      <c r="F24" s="7"/>
      <c r="G24" s="7"/>
    </row>
    <row r="25" spans="1:7">
      <c r="A25" s="7"/>
      <c r="B25" s="7"/>
      <c r="C25" s="7"/>
      <c r="D25" s="933"/>
      <c r="E25" s="7"/>
      <c r="F25" s="7"/>
      <c r="G25" s="7"/>
    </row>
    <row r="26" spans="1:7">
      <c r="A26" s="7"/>
      <c r="B26" s="322" t="s">
        <v>160</v>
      </c>
      <c r="C26" s="7"/>
      <c r="D26" s="933"/>
      <c r="E26" s="7"/>
      <c r="F26" s="7"/>
      <c r="G26" s="7"/>
    </row>
    <row r="27" spans="1:7">
      <c r="A27" s="7"/>
      <c r="B27" s="7"/>
      <c r="C27" s="7"/>
      <c r="D27" s="933"/>
      <c r="E27" s="7"/>
      <c r="F27" s="7"/>
      <c r="G27" s="7"/>
    </row>
    <row r="28" spans="1:7">
      <c r="A28" s="7">
        <v>6</v>
      </c>
      <c r="B28" s="7" t="s">
        <v>276</v>
      </c>
      <c r="C28" s="7" t="s">
        <v>161</v>
      </c>
      <c r="D28" s="933">
        <f>SUM(Sch.11!E34:E37)</f>
        <v>389323971.65999991</v>
      </c>
      <c r="E28" s="7"/>
      <c r="F28" s="7"/>
      <c r="G28" s="7"/>
    </row>
    <row r="29" spans="1:7">
      <c r="A29" s="7">
        <v>7</v>
      </c>
      <c r="B29" s="7" t="s">
        <v>162</v>
      </c>
      <c r="C29" s="7" t="s">
        <v>163</v>
      </c>
      <c r="D29" s="933">
        <f>Sch.11!E38</f>
        <v>532925.41</v>
      </c>
      <c r="E29" s="7"/>
      <c r="F29" s="7"/>
      <c r="G29" s="7"/>
    </row>
    <row r="30" spans="1:7">
      <c r="A30" s="7">
        <v>8</v>
      </c>
      <c r="B30" s="7" t="s">
        <v>164</v>
      </c>
      <c r="C30" s="7" t="s">
        <v>165</v>
      </c>
      <c r="D30" s="933">
        <f>SUM(Sch.11!E41:E42)</f>
        <v>45216301.190001719</v>
      </c>
      <c r="E30" s="7"/>
      <c r="F30" s="7"/>
      <c r="G30" s="7"/>
    </row>
    <row r="31" spans="1:7">
      <c r="A31" s="7">
        <v>9</v>
      </c>
      <c r="B31" s="7" t="s">
        <v>166</v>
      </c>
      <c r="C31" s="7" t="s">
        <v>167</v>
      </c>
      <c r="D31" s="933" t="str">
        <f>IF(ISERR(+Sch.11!E43)=0," ",+Sch.11!E43)</f>
        <v xml:space="preserve"> </v>
      </c>
      <c r="E31" s="7"/>
      <c r="F31" s="7"/>
      <c r="G31" s="7"/>
    </row>
    <row r="32" spans="1:7">
      <c r="A32" s="7">
        <v>10</v>
      </c>
      <c r="B32" s="7" t="s">
        <v>168</v>
      </c>
      <c r="C32" s="7" t="s">
        <v>169</v>
      </c>
      <c r="D32" s="933">
        <f>Sch.11!E44</f>
        <v>0</v>
      </c>
      <c r="E32" s="7"/>
      <c r="F32" s="7"/>
      <c r="G32" s="7"/>
    </row>
    <row r="33" spans="1:7">
      <c r="A33" s="7">
        <v>11</v>
      </c>
      <c r="B33" s="7" t="s">
        <v>170</v>
      </c>
      <c r="C33" s="103" t="s">
        <v>157</v>
      </c>
      <c r="D33" s="933">
        <f>D35-SUM(D28:D32)</f>
        <v>246523246.66000009</v>
      </c>
      <c r="E33" s="7"/>
      <c r="F33" s="7"/>
      <c r="G33" s="7"/>
    </row>
    <row r="34" spans="1:7">
      <c r="A34" s="7"/>
      <c r="B34" s="7"/>
      <c r="C34" s="7"/>
      <c r="D34" s="933"/>
      <c r="E34" s="7"/>
      <c r="F34" s="7"/>
      <c r="G34" s="7"/>
    </row>
    <row r="35" spans="1:7">
      <c r="A35" s="7">
        <v>12</v>
      </c>
      <c r="B35" s="322" t="s">
        <v>171</v>
      </c>
      <c r="C35" s="7" t="s">
        <v>172</v>
      </c>
      <c r="D35" s="933">
        <f>Sch.11!E45</f>
        <v>681596444.92000175</v>
      </c>
      <c r="E35" s="7"/>
      <c r="F35" s="7"/>
      <c r="G35" s="7"/>
    </row>
    <row r="36" spans="1:7">
      <c r="A36" s="7"/>
      <c r="B36" s="7"/>
      <c r="C36" s="7"/>
      <c r="D36" s="933"/>
      <c r="E36" s="7"/>
      <c r="F36" s="7"/>
      <c r="G36" s="7"/>
    </row>
    <row r="37" spans="1:7">
      <c r="A37" s="7"/>
      <c r="B37" s="322" t="s">
        <v>2592</v>
      </c>
      <c r="C37" s="7"/>
      <c r="D37" s="933"/>
      <c r="E37" s="7"/>
      <c r="F37" s="7"/>
      <c r="G37" s="7"/>
    </row>
    <row r="38" spans="1:7">
      <c r="A38" s="7"/>
      <c r="B38" s="7"/>
      <c r="C38" s="7"/>
      <c r="D38" s="933"/>
      <c r="E38" s="7"/>
      <c r="F38" s="7"/>
      <c r="G38" s="7"/>
    </row>
    <row r="39" spans="1:7">
      <c r="A39" s="7">
        <v>13</v>
      </c>
      <c r="B39" s="7" t="s">
        <v>2610</v>
      </c>
      <c r="C39" s="7" t="s">
        <v>173</v>
      </c>
      <c r="D39" s="933">
        <f>Sch.11!E54</f>
        <v>35064671937.669998</v>
      </c>
      <c r="E39" s="7"/>
      <c r="F39" s="7"/>
      <c r="G39" s="7"/>
    </row>
    <row r="40" spans="1:7">
      <c r="A40" s="7">
        <v>14</v>
      </c>
      <c r="B40" s="7" t="s">
        <v>174</v>
      </c>
      <c r="C40" s="7" t="s">
        <v>175</v>
      </c>
      <c r="D40" s="933">
        <f>SUM(Sch.11!E55:E56)</f>
        <v>23520904240.19001</v>
      </c>
      <c r="E40" s="7"/>
      <c r="F40" s="7"/>
      <c r="G40" s="7"/>
    </row>
    <row r="41" spans="1:7">
      <c r="A41" s="7"/>
      <c r="B41" s="7"/>
      <c r="C41" s="7"/>
      <c r="D41" s="933"/>
      <c r="E41" s="7"/>
      <c r="F41" s="7"/>
      <c r="G41" s="7"/>
    </row>
    <row r="42" spans="1:7">
      <c r="A42" s="7">
        <v>15</v>
      </c>
      <c r="B42" s="322" t="s">
        <v>176</v>
      </c>
      <c r="C42" s="103" t="s">
        <v>157</v>
      </c>
      <c r="D42" s="933">
        <f>D39-D40</f>
        <v>11543767697.479988</v>
      </c>
      <c r="E42" s="7"/>
      <c r="F42" s="7"/>
      <c r="G42" s="7"/>
    </row>
    <row r="43" spans="1:7">
      <c r="A43" s="7"/>
      <c r="B43" s="7"/>
      <c r="C43" s="7"/>
      <c r="D43" s="933"/>
      <c r="E43" s="7"/>
      <c r="F43" s="7"/>
      <c r="G43" s="7"/>
    </row>
    <row r="44" spans="1:7" ht="18">
      <c r="A44" s="7">
        <v>16</v>
      </c>
      <c r="B44" s="527" t="s">
        <v>177</v>
      </c>
      <c r="C44" s="103" t="s">
        <v>157</v>
      </c>
      <c r="D44" s="933">
        <f>D24+D35+D42</f>
        <v>12899764458.97999</v>
      </c>
      <c r="E44" s="7"/>
      <c r="F44" s="7"/>
      <c r="G44" s="7"/>
    </row>
    <row r="45" spans="1:7">
      <c r="A45" s="7"/>
      <c r="B45" s="7"/>
      <c r="C45" s="7"/>
      <c r="D45" s="933"/>
      <c r="E45" s="7"/>
      <c r="F45" s="7"/>
      <c r="G45" s="7"/>
    </row>
    <row r="46" spans="1:7">
      <c r="A46" s="7"/>
      <c r="B46" s="7"/>
      <c r="C46" s="7"/>
      <c r="D46" s="933"/>
      <c r="E46" s="7"/>
      <c r="F46" s="7"/>
      <c r="G46" s="7"/>
    </row>
    <row r="47" spans="1:7">
      <c r="A47" s="7"/>
      <c r="B47" s="322" t="s">
        <v>2623</v>
      </c>
      <c r="C47" s="526" t="s">
        <v>148</v>
      </c>
      <c r="D47" s="933"/>
      <c r="E47" s="7"/>
      <c r="F47" s="7"/>
      <c r="G47" s="7"/>
    </row>
    <row r="48" spans="1:7">
      <c r="A48" s="7"/>
      <c r="B48" s="7"/>
      <c r="C48" s="322" t="s">
        <v>178</v>
      </c>
      <c r="D48" s="933"/>
      <c r="E48" s="7"/>
      <c r="F48" s="7"/>
      <c r="G48" s="7"/>
    </row>
    <row r="49" spans="1:7">
      <c r="A49" s="7">
        <v>17</v>
      </c>
      <c r="B49" s="7" t="s">
        <v>179</v>
      </c>
      <c r="C49" s="7" t="s">
        <v>180</v>
      </c>
      <c r="D49" s="933">
        <f>SUM(Sch.11!E72:E73)</f>
        <v>1282413586.480001</v>
      </c>
      <c r="E49" s="7"/>
      <c r="F49" s="7"/>
      <c r="G49" s="7"/>
    </row>
    <row r="50" spans="1:7">
      <c r="A50" s="7">
        <v>18</v>
      </c>
      <c r="B50" s="7" t="s">
        <v>109</v>
      </c>
      <c r="C50" s="7" t="s">
        <v>181</v>
      </c>
      <c r="D50" s="933">
        <f>SUM(Sch.11!E74:E75)</f>
        <v>12298347596.220001</v>
      </c>
      <c r="E50" s="7"/>
      <c r="F50" s="7"/>
      <c r="G50" s="7"/>
    </row>
    <row r="51" spans="1:7">
      <c r="A51" s="7">
        <v>19</v>
      </c>
      <c r="B51" s="7" t="s">
        <v>182</v>
      </c>
      <c r="C51" s="7" t="s">
        <v>183</v>
      </c>
      <c r="D51" s="933">
        <f>Sch.11!E76</f>
        <v>227769943.10000002</v>
      </c>
      <c r="E51" s="7"/>
      <c r="F51" s="7"/>
      <c r="G51" s="7"/>
    </row>
    <row r="52" spans="1:7">
      <c r="A52" s="7">
        <v>20</v>
      </c>
      <c r="B52" s="7" t="s">
        <v>111</v>
      </c>
      <c r="C52" s="7" t="s">
        <v>1253</v>
      </c>
      <c r="D52" s="933">
        <f>Sch.11!E77</f>
        <v>3106781.3699999969</v>
      </c>
      <c r="E52" s="7"/>
      <c r="F52" s="7"/>
      <c r="G52" s="7"/>
    </row>
    <row r="53" spans="1:7">
      <c r="A53" s="7">
        <v>21</v>
      </c>
      <c r="B53" s="7" t="s">
        <v>1254</v>
      </c>
      <c r="C53" s="7" t="s">
        <v>1255</v>
      </c>
      <c r="D53" s="933">
        <f>SUM(Sch.11!E78:E79)</f>
        <v>0</v>
      </c>
      <c r="E53" s="7"/>
      <c r="F53" s="7"/>
      <c r="G53" s="7"/>
    </row>
    <row r="54" spans="1:7">
      <c r="A54" s="7">
        <v>22</v>
      </c>
      <c r="B54" s="7" t="s">
        <v>154</v>
      </c>
      <c r="C54" s="7" t="s">
        <v>1256</v>
      </c>
      <c r="D54" s="933">
        <f>SUM(Sch.11!E82:E83)</f>
        <v>0</v>
      </c>
      <c r="E54" s="7"/>
      <c r="F54" s="7"/>
      <c r="G54" s="7"/>
    </row>
    <row r="55" spans="1:7">
      <c r="A55" s="7">
        <v>23</v>
      </c>
      <c r="B55" s="7" t="s">
        <v>1257</v>
      </c>
      <c r="C55" s="103" t="s">
        <v>157</v>
      </c>
      <c r="D55" s="933">
        <f>D57-SUM(D49:D54)</f>
        <v>483279638.76999855</v>
      </c>
      <c r="E55" s="7"/>
      <c r="F55" s="7"/>
      <c r="G55" s="7"/>
    </row>
    <row r="56" spans="1:7">
      <c r="A56" s="7"/>
      <c r="B56" s="7"/>
      <c r="C56" s="7"/>
      <c r="D56" s="933"/>
      <c r="E56" s="7"/>
      <c r="F56" s="7"/>
      <c r="G56" s="7"/>
    </row>
    <row r="57" spans="1:7">
      <c r="A57" s="7">
        <v>24</v>
      </c>
      <c r="B57" s="322" t="s">
        <v>1258</v>
      </c>
      <c r="C57" s="7" t="s">
        <v>1259</v>
      </c>
      <c r="D57" s="933">
        <f>Sch.11!E86</f>
        <v>14294917545.940002</v>
      </c>
      <c r="E57" s="7"/>
      <c r="F57" s="7"/>
      <c r="G57" s="7"/>
    </row>
    <row r="58" spans="1:7">
      <c r="A58" s="7"/>
      <c r="B58" s="7"/>
      <c r="C58" s="7"/>
      <c r="D58" s="933"/>
      <c r="E58" s="7"/>
      <c r="F58" s="7"/>
      <c r="G58" s="7"/>
    </row>
    <row r="59" spans="1:7">
      <c r="A59" s="7"/>
      <c r="B59" s="322" t="s">
        <v>2653</v>
      </c>
      <c r="C59" s="7"/>
      <c r="D59" s="933"/>
      <c r="E59" s="7"/>
      <c r="F59" s="7"/>
      <c r="G59" s="7"/>
    </row>
    <row r="60" spans="1:7">
      <c r="A60" s="7"/>
      <c r="B60" s="7"/>
      <c r="C60" s="7"/>
      <c r="D60" s="933"/>
      <c r="E60" s="7"/>
      <c r="F60" s="7"/>
      <c r="G60" s="7"/>
    </row>
    <row r="61" spans="1:7">
      <c r="A61" s="7">
        <v>25</v>
      </c>
      <c r="B61" s="7" t="s">
        <v>107</v>
      </c>
      <c r="C61" s="7" t="s">
        <v>1260</v>
      </c>
      <c r="D61" s="933">
        <f>Sch.11!E95</f>
        <v>142740142.99000001</v>
      </c>
      <c r="E61" s="7"/>
      <c r="F61" s="7"/>
      <c r="G61" s="7"/>
    </row>
    <row r="62" spans="1:7">
      <c r="A62" s="7"/>
      <c r="B62" s="7"/>
      <c r="C62" s="7"/>
      <c r="D62" s="933"/>
      <c r="E62" s="7"/>
      <c r="F62" s="7"/>
      <c r="G62" s="7"/>
    </row>
    <row r="63" spans="1:7">
      <c r="A63" s="7"/>
      <c r="B63" s="322" t="s">
        <v>1261</v>
      </c>
      <c r="C63" s="7"/>
      <c r="D63" s="933"/>
      <c r="E63" s="7"/>
      <c r="F63" s="7"/>
      <c r="G63" s="7"/>
    </row>
    <row r="64" spans="1:7">
      <c r="A64" s="7"/>
      <c r="B64" s="7"/>
      <c r="C64" s="7"/>
      <c r="D64" s="933"/>
      <c r="E64" s="7"/>
      <c r="F64" s="7"/>
      <c r="G64" s="7"/>
    </row>
    <row r="65" spans="1:7">
      <c r="A65" s="7">
        <v>26</v>
      </c>
      <c r="B65" s="7" t="s">
        <v>1262</v>
      </c>
      <c r="C65" s="7" t="s">
        <v>1263</v>
      </c>
      <c r="D65" s="933">
        <f>SUM(Sch.11!E98:E99)</f>
        <v>0</v>
      </c>
      <c r="E65" s="7"/>
      <c r="F65" s="7"/>
      <c r="G65" s="7"/>
    </row>
    <row r="66" spans="1:7">
      <c r="A66" s="7">
        <v>27</v>
      </c>
      <c r="B66" s="7" t="s">
        <v>1264</v>
      </c>
      <c r="C66" s="7" t="s">
        <v>1265</v>
      </c>
      <c r="D66" s="933">
        <f>SUM(Sch.11!E100:E101)</f>
        <v>982333498.87000036</v>
      </c>
      <c r="E66" s="7"/>
      <c r="F66" s="7"/>
      <c r="G66" s="7"/>
    </row>
    <row r="67" spans="1:7">
      <c r="A67" s="7">
        <v>28</v>
      </c>
      <c r="B67" s="7" t="s">
        <v>1266</v>
      </c>
      <c r="C67" s="7" t="s">
        <v>1267</v>
      </c>
      <c r="D67" s="933">
        <f>Sch.11!E102</f>
        <v>122144236.7599999</v>
      </c>
      <c r="E67" s="7"/>
      <c r="F67" s="7"/>
      <c r="G67" s="7"/>
    </row>
    <row r="68" spans="1:7">
      <c r="A68" s="7">
        <v>29</v>
      </c>
      <c r="B68" s="7" t="s">
        <v>1268</v>
      </c>
      <c r="C68" s="7" t="s">
        <v>1269</v>
      </c>
      <c r="D68" s="933" t="str">
        <f>IF(ISERR(+Sch.11!E103)=0," ",+Sch.11!E103)</f>
        <v xml:space="preserve"> </v>
      </c>
      <c r="E68" s="7"/>
      <c r="F68" s="7"/>
      <c r="G68" s="7"/>
    </row>
    <row r="69" spans="1:7">
      <c r="A69" s="7">
        <v>30</v>
      </c>
      <c r="B69" s="7" t="s">
        <v>1270</v>
      </c>
      <c r="C69" s="103" t="s">
        <v>157</v>
      </c>
      <c r="D69" s="933">
        <f>D71-SUM(D65:D68)</f>
        <v>4802902237.96</v>
      </c>
      <c r="E69" s="7"/>
      <c r="F69" s="7"/>
      <c r="G69" s="7"/>
    </row>
    <row r="70" spans="1:7">
      <c r="A70" s="7"/>
      <c r="B70" s="7"/>
      <c r="C70" s="7"/>
      <c r="D70" s="933"/>
      <c r="E70" s="7"/>
      <c r="F70" s="7"/>
      <c r="G70" s="7"/>
    </row>
    <row r="71" spans="1:7">
      <c r="A71" s="7">
        <v>31</v>
      </c>
      <c r="B71" s="322" t="s">
        <v>1271</v>
      </c>
      <c r="C71" s="7" t="s">
        <v>1272</v>
      </c>
      <c r="D71" s="933">
        <f>Sch.11!E104</f>
        <v>5907379973.5900002</v>
      </c>
      <c r="E71" s="7"/>
      <c r="F71" s="7"/>
      <c r="G71" s="7"/>
    </row>
    <row r="72" spans="1:7">
      <c r="A72" s="7"/>
      <c r="B72" s="7"/>
      <c r="C72" s="7"/>
      <c r="D72" s="933"/>
      <c r="E72" s="7"/>
      <c r="F72" s="7"/>
      <c r="G72" s="7"/>
    </row>
    <row r="73" spans="1:7">
      <c r="A73" s="7"/>
      <c r="B73" s="322" t="s">
        <v>1273</v>
      </c>
      <c r="C73" s="7"/>
      <c r="D73" s="933"/>
      <c r="E73" s="7"/>
      <c r="F73" s="7"/>
      <c r="G73" s="7"/>
    </row>
    <row r="74" spans="1:7">
      <c r="A74" s="7"/>
      <c r="B74" s="7"/>
      <c r="C74" s="7"/>
      <c r="D74" s="933"/>
      <c r="E74" s="7"/>
      <c r="F74" s="7"/>
      <c r="G74" s="7"/>
    </row>
    <row r="75" spans="1:7">
      <c r="A75" s="7">
        <v>32</v>
      </c>
      <c r="B75" s="7" t="s">
        <v>1274</v>
      </c>
      <c r="C75" s="7" t="s">
        <v>167</v>
      </c>
      <c r="D75" s="933">
        <f>Sch.11!E106</f>
        <v>1000010</v>
      </c>
      <c r="E75" s="7"/>
      <c r="F75" s="7"/>
      <c r="G75" s="7"/>
    </row>
    <row r="76" spans="1:7">
      <c r="A76" s="7">
        <v>33</v>
      </c>
      <c r="B76" s="7" t="s">
        <v>112</v>
      </c>
      <c r="C76" s="7" t="s">
        <v>169</v>
      </c>
      <c r="D76" s="933">
        <f>Sch.11!E107</f>
        <v>0</v>
      </c>
      <c r="E76" s="7"/>
      <c r="F76" s="7"/>
      <c r="G76" s="7"/>
    </row>
    <row r="77" spans="1:7">
      <c r="A77" s="7">
        <v>34</v>
      </c>
      <c r="B77" s="7" t="s">
        <v>1275</v>
      </c>
      <c r="C77" s="7" t="s">
        <v>1276</v>
      </c>
      <c r="D77" s="933">
        <f>Sch.11!E108-Sch.11!E109+Sch.11!E110</f>
        <v>9096908097.0900002</v>
      </c>
      <c r="E77" s="7"/>
      <c r="F77" s="7"/>
      <c r="G77" s="7"/>
    </row>
    <row r="78" spans="1:7">
      <c r="A78" s="7">
        <v>35</v>
      </c>
      <c r="B78" s="7" t="s">
        <v>1277</v>
      </c>
      <c r="C78" s="103" t="s">
        <v>1278</v>
      </c>
      <c r="D78" s="933">
        <f>D80-SUM(D75:D77)</f>
        <v>-16543181310.130003</v>
      </c>
      <c r="E78" s="7"/>
      <c r="F78" s="7"/>
      <c r="G78" s="7"/>
    </row>
    <row r="79" spans="1:7">
      <c r="A79" s="7"/>
      <c r="B79" s="7"/>
      <c r="C79" s="7"/>
      <c r="D79" s="933"/>
      <c r="E79" s="7"/>
      <c r="F79" s="7"/>
      <c r="G79" s="7"/>
    </row>
    <row r="80" spans="1:7">
      <c r="A80" s="7">
        <v>36</v>
      </c>
      <c r="B80" s="322" t="s">
        <v>1279</v>
      </c>
      <c r="C80" s="7" t="s">
        <v>1280</v>
      </c>
      <c r="D80" s="933">
        <f>Sch.11!E114</f>
        <v>-7445273203.0400028</v>
      </c>
      <c r="E80" s="7"/>
      <c r="F80" s="7"/>
      <c r="G80" s="7"/>
    </row>
    <row r="81" spans="1:7">
      <c r="A81" s="7"/>
      <c r="B81" s="7"/>
      <c r="C81" s="7"/>
      <c r="D81" s="933"/>
      <c r="E81" s="7"/>
      <c r="F81" s="7"/>
      <c r="G81" s="7"/>
    </row>
    <row r="82" spans="1:7" ht="18">
      <c r="A82" s="7">
        <v>37</v>
      </c>
      <c r="B82" s="527" t="s">
        <v>1281</v>
      </c>
      <c r="C82" s="103" t="s">
        <v>157</v>
      </c>
      <c r="D82" s="1999">
        <f>D57+D61+D71+D80</f>
        <v>12899764459.480001</v>
      </c>
      <c r="E82" s="7"/>
      <c r="F82" s="7"/>
      <c r="G82" s="7"/>
    </row>
    <row r="83" spans="1:7">
      <c r="A83" s="7"/>
      <c r="B83" s="7"/>
      <c r="C83" s="7"/>
      <c r="D83" s="933"/>
      <c r="E83" s="7"/>
      <c r="F83" s="7"/>
      <c r="G83" s="7"/>
    </row>
    <row r="84" spans="1:7">
      <c r="A84" s="7" t="str">
        <f>'Data Sheet'!A46</f>
        <v>Annual Report of VERIZON NEW YORK INC.                                      For the period ending DECEMBER 31, 2021</v>
      </c>
      <c r="B84" s="7"/>
      <c r="C84" s="7"/>
      <c r="D84" s="2000"/>
      <c r="E84" s="7"/>
      <c r="F84" s="7"/>
      <c r="G84" s="7"/>
    </row>
    <row r="85" spans="1:7">
      <c r="A85" s="7"/>
      <c r="B85" s="7"/>
      <c r="C85" s="7"/>
      <c r="D85" s="933"/>
      <c r="E85" s="7"/>
      <c r="F85" s="7"/>
      <c r="G85" s="7"/>
    </row>
    <row r="86" spans="1:7">
      <c r="A86" s="7"/>
      <c r="B86" s="7"/>
      <c r="C86" s="7"/>
      <c r="D86" s="933"/>
      <c r="E86" s="7"/>
      <c r="F86" s="7"/>
      <c r="G86" s="7"/>
    </row>
    <row r="87" spans="1:7" ht="18">
      <c r="A87" s="513" t="s">
        <v>1282</v>
      </c>
      <c r="B87" s="108"/>
      <c r="C87" s="356"/>
      <c r="D87" s="2001"/>
      <c r="E87" s="7"/>
      <c r="F87" s="7"/>
      <c r="G87" s="7"/>
    </row>
    <row r="88" spans="1:7" ht="18">
      <c r="A88" s="513"/>
      <c r="B88" s="108"/>
      <c r="C88" s="356"/>
      <c r="D88" s="2001"/>
      <c r="E88" s="7"/>
      <c r="F88" s="7"/>
      <c r="G88" s="7"/>
    </row>
    <row r="89" spans="1:7" ht="18">
      <c r="A89" s="513"/>
      <c r="B89" s="108"/>
      <c r="C89" s="356"/>
      <c r="D89" s="2001"/>
      <c r="E89" s="7"/>
      <c r="F89" s="7"/>
      <c r="G89" s="7"/>
    </row>
    <row r="90" spans="1:7">
      <c r="A90" s="7"/>
      <c r="B90" s="7"/>
      <c r="C90" s="7"/>
      <c r="D90" s="933"/>
      <c r="E90" s="7"/>
      <c r="F90" s="7"/>
      <c r="G90" s="7"/>
    </row>
    <row r="91" spans="1:7">
      <c r="A91" s="7"/>
      <c r="B91" s="528" t="s">
        <v>1283</v>
      </c>
      <c r="C91" s="528" t="s">
        <v>148</v>
      </c>
      <c r="D91" s="933"/>
      <c r="E91" s="7"/>
      <c r="F91" s="7"/>
      <c r="G91" s="7"/>
    </row>
    <row r="92" spans="1:7">
      <c r="A92" s="7"/>
      <c r="B92" s="354"/>
      <c r="C92" s="354" t="s">
        <v>1284</v>
      </c>
      <c r="D92" s="933"/>
      <c r="E92" s="7"/>
      <c r="F92" s="7"/>
      <c r="G92" s="7"/>
    </row>
    <row r="93" spans="1:7">
      <c r="A93" s="7">
        <v>1</v>
      </c>
      <c r="B93" s="7" t="s">
        <v>1213</v>
      </c>
      <c r="C93" s="271" t="s">
        <v>1285</v>
      </c>
      <c r="D93" s="1999">
        <f>Sch.42!D20</f>
        <v>547324519.83000016</v>
      </c>
      <c r="E93" s="7"/>
      <c r="F93" s="7"/>
      <c r="G93" s="7"/>
    </row>
    <row r="94" spans="1:7">
      <c r="A94" s="7">
        <v>2</v>
      </c>
      <c r="B94" s="7" t="s">
        <v>1214</v>
      </c>
      <c r="C94" s="529" t="s">
        <v>1259</v>
      </c>
      <c r="D94" s="1999">
        <f>Sch.42!D26</f>
        <v>1548944427.7899997</v>
      </c>
      <c r="E94" s="7"/>
      <c r="F94" s="7"/>
      <c r="G94" s="7"/>
    </row>
    <row r="95" spans="1:7">
      <c r="A95" s="7">
        <v>3</v>
      </c>
      <c r="B95" s="7" t="s">
        <v>1286</v>
      </c>
      <c r="C95" s="529" t="s">
        <v>1267</v>
      </c>
      <c r="D95" s="1999">
        <f>Sch.42!D41</f>
        <v>35126887.940000013</v>
      </c>
      <c r="E95" s="7"/>
      <c r="F95" s="7"/>
      <c r="G95" s="7"/>
    </row>
    <row r="96" spans="1:7">
      <c r="A96" s="7">
        <v>4</v>
      </c>
      <c r="B96" s="7" t="s">
        <v>1287</v>
      </c>
      <c r="C96" s="529" t="s">
        <v>1288</v>
      </c>
      <c r="D96" s="1999">
        <f>Sch.42!D54</f>
        <v>1615846685.8899999</v>
      </c>
      <c r="E96" s="7"/>
      <c r="F96" s="7"/>
      <c r="G96" s="7"/>
    </row>
    <row r="97" spans="1:7">
      <c r="A97" s="7">
        <v>5</v>
      </c>
      <c r="B97" s="7" t="s">
        <v>1289</v>
      </c>
      <c r="C97" s="529" t="s">
        <v>1290</v>
      </c>
      <c r="D97" s="1999">
        <f>Sch.42!D58</f>
        <v>5181239.47</v>
      </c>
      <c r="E97" s="7"/>
      <c r="F97" s="7"/>
      <c r="G97" s="7"/>
    </row>
    <row r="98" spans="1:7">
      <c r="A98" s="7"/>
      <c r="B98" s="7"/>
      <c r="C98" s="7"/>
      <c r="D98" s="1999"/>
      <c r="E98" s="7"/>
      <c r="F98" s="7"/>
      <c r="G98" s="7"/>
    </row>
    <row r="99" spans="1:7">
      <c r="A99" s="7">
        <v>6</v>
      </c>
      <c r="B99" s="354" t="s">
        <v>1291</v>
      </c>
      <c r="C99" s="103" t="s">
        <v>157</v>
      </c>
      <c r="D99" s="2002">
        <f>SUM(D93:D96)-D97</f>
        <v>3742061281.98</v>
      </c>
      <c r="E99" s="7"/>
      <c r="F99" s="7"/>
      <c r="G99" s="7"/>
    </row>
    <row r="100" spans="1:7">
      <c r="A100" s="7"/>
      <c r="B100" s="7"/>
      <c r="C100" s="7"/>
      <c r="D100" s="1999"/>
      <c r="E100" s="7"/>
      <c r="F100" s="7"/>
      <c r="G100" s="7"/>
    </row>
    <row r="101" spans="1:7">
      <c r="A101" s="7"/>
      <c r="B101" s="528" t="s">
        <v>1292</v>
      </c>
      <c r="C101" s="528" t="s">
        <v>1293</v>
      </c>
      <c r="D101" s="1999"/>
      <c r="E101" s="7"/>
      <c r="F101" s="7"/>
      <c r="G101" s="7"/>
    </row>
    <row r="102" spans="1:7">
      <c r="A102" s="7"/>
      <c r="B102" s="354"/>
      <c r="C102" s="354"/>
      <c r="D102" s="1999"/>
      <c r="E102" s="7"/>
      <c r="F102" s="7"/>
      <c r="G102" s="7"/>
    </row>
    <row r="103" spans="1:7">
      <c r="A103" s="7">
        <v>7</v>
      </c>
      <c r="B103" s="7" t="s">
        <v>2062</v>
      </c>
      <c r="C103" s="530" t="s">
        <v>1294</v>
      </c>
      <c r="D103" s="1999">
        <f>Sch.44!H24</f>
        <v>38816918.620000005</v>
      </c>
      <c r="E103" s="7"/>
      <c r="F103" s="7"/>
      <c r="G103" s="7"/>
    </row>
    <row r="104" spans="1:7">
      <c r="A104" s="7">
        <v>8</v>
      </c>
      <c r="B104" s="7" t="s">
        <v>2072</v>
      </c>
      <c r="C104" s="530" t="s">
        <v>1295</v>
      </c>
      <c r="D104" s="1999">
        <f>Sch.44!H31</f>
        <v>16913110.740000002</v>
      </c>
      <c r="E104" s="7"/>
      <c r="F104" s="7"/>
      <c r="G104" s="7"/>
    </row>
    <row r="105" spans="1:7">
      <c r="A105" s="7">
        <v>9</v>
      </c>
      <c r="B105" s="7" t="s">
        <v>1296</v>
      </c>
      <c r="C105" s="530" t="s">
        <v>1260</v>
      </c>
      <c r="D105" s="1999">
        <f>Sch.44!H37</f>
        <v>48619026.75999999</v>
      </c>
      <c r="E105" s="7"/>
      <c r="F105" s="7"/>
      <c r="G105" s="7"/>
    </row>
    <row r="106" spans="1:7">
      <c r="A106" s="7">
        <v>10</v>
      </c>
      <c r="B106" s="7" t="s">
        <v>2089</v>
      </c>
      <c r="C106" s="530" t="s">
        <v>1297</v>
      </c>
      <c r="D106" s="1999">
        <f>Sch.44!H38</f>
        <v>61388</v>
      </c>
      <c r="E106" s="7"/>
      <c r="F106" s="7"/>
      <c r="G106" s="7"/>
    </row>
    <row r="107" spans="1:7">
      <c r="A107" s="7">
        <v>11</v>
      </c>
      <c r="B107" s="7" t="s">
        <v>1298</v>
      </c>
      <c r="C107" s="530" t="s">
        <v>163</v>
      </c>
      <c r="D107" s="1999">
        <f>Sch.44!H43</f>
        <v>95102556.00999999</v>
      </c>
      <c r="E107" s="7"/>
      <c r="F107" s="7"/>
      <c r="G107" s="7"/>
    </row>
    <row r="108" spans="1:7">
      <c r="A108" s="7">
        <v>12</v>
      </c>
      <c r="B108" s="7" t="s">
        <v>1299</v>
      </c>
      <c r="C108" s="530" t="s">
        <v>169</v>
      </c>
      <c r="D108" s="1999">
        <f>Sch.44!H51</f>
        <v>1301738659.3100002</v>
      </c>
      <c r="E108" s="7"/>
      <c r="F108" s="7"/>
      <c r="G108" s="7"/>
    </row>
    <row r="109" spans="1:7">
      <c r="A109" s="7">
        <v>13</v>
      </c>
      <c r="B109" s="7" t="s">
        <v>1300</v>
      </c>
      <c r="C109" s="530" t="s">
        <v>1301</v>
      </c>
      <c r="D109" s="1999">
        <f>Sch.44!H73</f>
        <v>504649283.51000011</v>
      </c>
      <c r="E109" s="7"/>
      <c r="F109" s="7"/>
      <c r="G109" s="7"/>
    </row>
    <row r="110" spans="1:7">
      <c r="A110" s="7"/>
      <c r="B110" s="7"/>
      <c r="C110" s="7"/>
      <c r="D110" s="1999"/>
      <c r="E110" s="7"/>
      <c r="F110" s="7"/>
      <c r="G110" s="7"/>
    </row>
    <row r="111" spans="1:7">
      <c r="A111" s="7">
        <v>14</v>
      </c>
      <c r="B111" s="7" t="s">
        <v>1302</v>
      </c>
      <c r="C111" s="103" t="s">
        <v>157</v>
      </c>
      <c r="D111" s="1999">
        <f>SUM(D103:D109)</f>
        <v>2005900942.9500003</v>
      </c>
      <c r="E111" s="7"/>
      <c r="F111" s="7"/>
      <c r="G111" s="7"/>
    </row>
    <row r="112" spans="1:7">
      <c r="A112" s="7"/>
      <c r="B112" s="7"/>
      <c r="C112" s="322" t="s">
        <v>1303</v>
      </c>
      <c r="D112" s="1999"/>
      <c r="E112" s="7"/>
      <c r="F112" s="7"/>
      <c r="G112" s="7"/>
    </row>
    <row r="113" spans="1:7">
      <c r="A113" s="7">
        <v>15</v>
      </c>
      <c r="B113" s="7" t="s">
        <v>1304</v>
      </c>
      <c r="C113" s="530" t="s">
        <v>1305</v>
      </c>
      <c r="D113" s="1999">
        <f>Sch.44!H82</f>
        <v>307954732.76000082</v>
      </c>
      <c r="E113" s="7"/>
      <c r="F113" s="7"/>
      <c r="G113" s="7"/>
    </row>
    <row r="114" spans="1:7">
      <c r="A114" s="7">
        <v>16</v>
      </c>
      <c r="B114" s="7" t="s">
        <v>1306</v>
      </c>
      <c r="C114" s="530" t="s">
        <v>1307</v>
      </c>
      <c r="D114" s="1999">
        <f>Sch.44!H94</f>
        <v>511097614.30999994</v>
      </c>
      <c r="E114" s="7"/>
      <c r="F114" s="7"/>
      <c r="G114" s="7"/>
    </row>
    <row r="115" spans="1:7">
      <c r="A115" s="7">
        <v>17</v>
      </c>
      <c r="B115" s="7" t="s">
        <v>2461</v>
      </c>
      <c r="C115" s="530" t="s">
        <v>1308</v>
      </c>
      <c r="D115" s="1999">
        <f>Sch.44!H95</f>
        <v>139899001.93000001</v>
      </c>
      <c r="E115" s="7"/>
      <c r="F115" s="7"/>
      <c r="G115" s="7"/>
    </row>
    <row r="116" spans="1:7">
      <c r="A116" s="7">
        <v>18</v>
      </c>
      <c r="B116" s="7" t="s">
        <v>1309</v>
      </c>
      <c r="C116" s="530" t="s">
        <v>1310</v>
      </c>
      <c r="D116" s="1999">
        <f>Sch.44!H103</f>
        <v>1259828090.6499999</v>
      </c>
      <c r="E116" s="7"/>
      <c r="F116" s="7"/>
      <c r="G116" s="7"/>
    </row>
    <row r="117" spans="1:7">
      <c r="A117" s="7"/>
      <c r="B117" s="7"/>
      <c r="C117" s="7"/>
      <c r="D117" s="1999"/>
      <c r="E117" s="7"/>
      <c r="F117" s="7"/>
      <c r="G117" s="7"/>
    </row>
    <row r="118" spans="1:7">
      <c r="A118" s="7">
        <v>19</v>
      </c>
      <c r="B118" s="7" t="s">
        <v>1311</v>
      </c>
      <c r="C118" s="103" t="s">
        <v>157</v>
      </c>
      <c r="D118" s="1999">
        <f>SUM(D113:D116)</f>
        <v>2218779439.6500006</v>
      </c>
      <c r="E118" s="7"/>
      <c r="F118" s="7"/>
      <c r="G118" s="7"/>
    </row>
    <row r="119" spans="1:7">
      <c r="A119" s="7"/>
      <c r="B119" s="7"/>
      <c r="C119" s="322" t="s">
        <v>1312</v>
      </c>
      <c r="D119" s="1999"/>
      <c r="E119" s="7"/>
      <c r="F119" s="7"/>
      <c r="G119" s="7"/>
    </row>
    <row r="120" spans="1:7">
      <c r="A120" s="7">
        <v>20</v>
      </c>
      <c r="B120" s="7" t="s">
        <v>1313</v>
      </c>
      <c r="C120" s="530" t="s">
        <v>1314</v>
      </c>
      <c r="D120" s="1999">
        <f>Sch.44!H120</f>
        <v>59399470.819999993</v>
      </c>
      <c r="E120" s="7"/>
      <c r="F120" s="7"/>
      <c r="G120" s="7"/>
    </row>
    <row r="121" spans="1:7">
      <c r="A121" s="7">
        <v>21</v>
      </c>
      <c r="B121" s="7" t="s">
        <v>1315</v>
      </c>
      <c r="C121" s="530" t="s">
        <v>1316</v>
      </c>
      <c r="D121" s="1999">
        <f>Sch.44!H129</f>
        <v>180900774.11000007</v>
      </c>
      <c r="E121" s="7"/>
      <c r="F121" s="7"/>
      <c r="G121" s="7"/>
    </row>
    <row r="122" spans="1:7">
      <c r="A122" s="7"/>
      <c r="B122" s="7"/>
      <c r="C122" s="7"/>
      <c r="D122" s="1999"/>
      <c r="E122" s="7"/>
      <c r="F122" s="7"/>
      <c r="G122" s="7"/>
    </row>
    <row r="123" spans="1:7">
      <c r="A123" s="7">
        <v>22</v>
      </c>
      <c r="B123" s="7" t="s">
        <v>1317</v>
      </c>
      <c r="C123" s="103" t="s">
        <v>157</v>
      </c>
      <c r="D123" s="1999">
        <f>SUM(D120:D121)</f>
        <v>240300244.93000007</v>
      </c>
      <c r="E123" s="7"/>
      <c r="F123" s="7"/>
      <c r="G123" s="7"/>
    </row>
    <row r="124" spans="1:7">
      <c r="A124" s="7"/>
      <c r="B124" s="7"/>
      <c r="C124" s="322" t="s">
        <v>1318</v>
      </c>
      <c r="D124" s="1999"/>
      <c r="E124" s="7"/>
      <c r="F124" s="7"/>
      <c r="G124" s="7"/>
    </row>
    <row r="125" spans="1:7">
      <c r="A125" s="7">
        <v>23</v>
      </c>
      <c r="B125" s="7" t="s">
        <v>1319</v>
      </c>
      <c r="C125" s="530" t="s">
        <v>1320</v>
      </c>
      <c r="D125" s="1999">
        <f>Sch.44!H136</f>
        <v>8607853.5399999991</v>
      </c>
      <c r="E125" s="7"/>
      <c r="F125" s="7"/>
      <c r="G125" s="7"/>
    </row>
    <row r="126" spans="1:7">
      <c r="A126" s="7">
        <v>24</v>
      </c>
      <c r="B126" s="7" t="s">
        <v>2510</v>
      </c>
      <c r="C126" s="530" t="s">
        <v>1321</v>
      </c>
      <c r="D126" s="1999">
        <f>Sch.44!H147</f>
        <v>1006686032.4100001</v>
      </c>
      <c r="E126" s="7"/>
      <c r="F126" s="7"/>
      <c r="G126" s="7"/>
    </row>
    <row r="127" spans="1:7">
      <c r="A127" s="7">
        <v>25</v>
      </c>
      <c r="B127" s="7" t="s">
        <v>1322</v>
      </c>
      <c r="C127" s="530" t="s">
        <v>1323</v>
      </c>
      <c r="D127" s="1999">
        <f>Sch.44!H148</f>
        <v>0</v>
      </c>
      <c r="E127" s="7"/>
      <c r="F127" s="7"/>
      <c r="G127" s="7"/>
    </row>
    <row r="128" spans="1:7">
      <c r="A128" s="7">
        <v>26</v>
      </c>
      <c r="B128" s="7" t="s">
        <v>45</v>
      </c>
      <c r="C128" s="7"/>
      <c r="D128" s="1999"/>
      <c r="E128" s="7"/>
      <c r="F128" s="7"/>
      <c r="G128" s="7"/>
    </row>
    <row r="129" spans="1:7">
      <c r="A129" s="7"/>
      <c r="B129" s="7"/>
      <c r="C129" s="322"/>
      <c r="D129" s="1999"/>
      <c r="E129" s="7"/>
      <c r="F129" s="7"/>
      <c r="G129" s="7"/>
    </row>
    <row r="130" spans="1:7">
      <c r="A130" s="7">
        <v>27</v>
      </c>
      <c r="B130" s="7" t="s">
        <v>1324</v>
      </c>
      <c r="C130" s="103" t="s">
        <v>157</v>
      </c>
      <c r="D130" s="1999">
        <f>SUM(D125:D128)</f>
        <v>1015293885.95</v>
      </c>
      <c r="E130" s="7"/>
      <c r="F130" s="7"/>
      <c r="G130" s="7"/>
    </row>
    <row r="131" spans="1:7">
      <c r="A131" s="7"/>
      <c r="B131" s="7"/>
      <c r="C131" s="7"/>
      <c r="D131" s="1999"/>
      <c r="E131" s="7"/>
      <c r="F131" s="7"/>
      <c r="G131" s="7"/>
    </row>
    <row r="132" spans="1:7">
      <c r="A132" s="7">
        <v>28</v>
      </c>
      <c r="B132" s="354" t="s">
        <v>1325</v>
      </c>
      <c r="C132" s="103" t="s">
        <v>157</v>
      </c>
      <c r="D132" s="2003">
        <f>D111+D118+D123+D130</f>
        <v>5480274513.4800005</v>
      </c>
      <c r="E132" s="7"/>
      <c r="F132" s="7"/>
      <c r="G132" s="7"/>
    </row>
    <row r="133" spans="1:7">
      <c r="A133" s="7"/>
      <c r="B133" s="7"/>
      <c r="C133" s="322" t="s">
        <v>1326</v>
      </c>
      <c r="D133" s="1999"/>
      <c r="E133" s="7"/>
      <c r="F133" s="7"/>
      <c r="G133" s="7"/>
    </row>
    <row r="134" spans="1:7">
      <c r="A134" s="7">
        <v>29</v>
      </c>
      <c r="B134" s="7" t="s">
        <v>1327</v>
      </c>
      <c r="C134" s="7" t="s">
        <v>1328</v>
      </c>
      <c r="D134" s="1999">
        <f>Sch.12!H24</f>
        <v>-907920.79000000039</v>
      </c>
      <c r="E134" s="7"/>
      <c r="F134" s="7"/>
      <c r="G134" s="7"/>
    </row>
    <row r="135" spans="1:7">
      <c r="A135" s="7">
        <v>30</v>
      </c>
      <c r="B135" s="7" t="s">
        <v>1329</v>
      </c>
      <c r="C135" s="7" t="s">
        <v>1330</v>
      </c>
      <c r="D135" s="1999">
        <f>Sch.12!H28</f>
        <v>350623</v>
      </c>
      <c r="E135" s="7"/>
      <c r="F135" s="7"/>
      <c r="G135" s="7"/>
    </row>
    <row r="136" spans="1:7">
      <c r="A136" s="7">
        <v>31</v>
      </c>
      <c r="B136" s="7" t="s">
        <v>132</v>
      </c>
      <c r="C136" s="7" t="s">
        <v>133</v>
      </c>
      <c r="D136" s="1999">
        <f>Sch.12!H29</f>
        <v>464086724.51999998</v>
      </c>
      <c r="E136" s="7"/>
      <c r="F136" s="7"/>
      <c r="G136" s="7"/>
    </row>
    <row r="137" spans="1:7">
      <c r="A137" s="7"/>
      <c r="B137" s="7"/>
      <c r="C137" s="7"/>
      <c r="D137" s="1999"/>
      <c r="E137" s="7"/>
      <c r="F137" s="7"/>
      <c r="G137" s="7"/>
    </row>
    <row r="138" spans="1:7">
      <c r="A138" s="7">
        <v>32</v>
      </c>
      <c r="B138" s="354" t="s">
        <v>134</v>
      </c>
      <c r="C138" s="103" t="s">
        <v>157</v>
      </c>
      <c r="D138" s="2003">
        <f>D99-D132+D134-D135-D136</f>
        <v>-2203558499.8100004</v>
      </c>
      <c r="E138" s="7"/>
      <c r="F138" s="7"/>
      <c r="G138" s="7"/>
    </row>
    <row r="139" spans="1:7">
      <c r="A139" s="7"/>
      <c r="B139" s="7"/>
      <c r="C139" s="7"/>
      <c r="D139" s="1999"/>
      <c r="E139" s="7"/>
      <c r="F139" s="7"/>
      <c r="G139" s="7"/>
    </row>
    <row r="140" spans="1:7">
      <c r="A140" s="7">
        <v>33</v>
      </c>
      <c r="B140" s="7" t="s">
        <v>1052</v>
      </c>
      <c r="C140" s="7" t="s">
        <v>1285</v>
      </c>
      <c r="D140" s="1999">
        <f>-Sch.12!H26</f>
        <v>0</v>
      </c>
      <c r="E140" s="7"/>
      <c r="F140" s="7"/>
      <c r="G140" s="7"/>
    </row>
    <row r="141" spans="1:7">
      <c r="A141" s="7">
        <v>34</v>
      </c>
      <c r="B141" s="7" t="s">
        <v>1053</v>
      </c>
      <c r="C141" s="7" t="s">
        <v>1054</v>
      </c>
      <c r="D141" s="1999">
        <f>Sch.12!H27</f>
        <v>-451742659</v>
      </c>
      <c r="E141" s="7"/>
      <c r="F141" s="7"/>
      <c r="G141" s="7"/>
    </row>
    <row r="142" spans="1:7">
      <c r="A142" s="7">
        <v>35</v>
      </c>
      <c r="B142" s="7" t="s">
        <v>1055</v>
      </c>
      <c r="C142" s="7" t="s">
        <v>1294</v>
      </c>
      <c r="D142" s="1999">
        <f>Sch.12!H30</f>
        <v>238067426.00000075</v>
      </c>
      <c r="E142" s="7"/>
      <c r="F142" s="7"/>
      <c r="G142" s="7"/>
    </row>
    <row r="143" spans="1:7">
      <c r="A143" s="7"/>
      <c r="B143" s="7"/>
      <c r="C143" s="7"/>
      <c r="D143" s="1999"/>
      <c r="E143" s="7"/>
      <c r="F143" s="7"/>
      <c r="G143" s="7"/>
    </row>
    <row r="144" spans="1:7">
      <c r="A144" s="7">
        <v>36</v>
      </c>
      <c r="B144" s="354" t="s">
        <v>1056</v>
      </c>
      <c r="C144" s="103" t="s">
        <v>157</v>
      </c>
      <c r="D144" s="2003">
        <f>D138+D140-D141-D142</f>
        <v>-1989883266.8100011</v>
      </c>
      <c r="E144" s="7"/>
      <c r="F144" s="7"/>
      <c r="G144" s="7"/>
    </row>
    <row r="145" spans="1:7">
      <c r="A145" s="7"/>
      <c r="B145" s="7"/>
      <c r="C145" s="7"/>
      <c r="D145" s="933"/>
      <c r="E145" s="7"/>
      <c r="F145" s="7"/>
      <c r="G145" s="7"/>
    </row>
    <row r="146" spans="1:7">
      <c r="A146" s="7" t="str">
        <f>'Data Sheet'!A46</f>
        <v>Annual Report of VERIZON NEW YORK INC.                                      For the period ending DECEMBER 31, 2021</v>
      </c>
      <c r="B146" s="7"/>
      <c r="C146" s="7"/>
      <c r="D146" s="933"/>
      <c r="E146" s="7"/>
      <c r="F146" s="7"/>
      <c r="G146" s="7"/>
    </row>
    <row r="147" spans="1:7">
      <c r="A147" s="7"/>
      <c r="B147" s="7"/>
      <c r="C147" s="7"/>
      <c r="D147" s="933"/>
      <c r="E147" s="7"/>
      <c r="F147" s="7"/>
      <c r="G147" s="7"/>
    </row>
    <row r="148" spans="1:7">
      <c r="A148" s="7"/>
      <c r="B148" s="7"/>
      <c r="C148" s="7"/>
      <c r="D148" s="933"/>
      <c r="E148" s="7"/>
      <c r="F148" s="7"/>
      <c r="G148" s="7"/>
    </row>
    <row r="149" spans="1:7" ht="18">
      <c r="A149" s="513" t="s">
        <v>1282</v>
      </c>
      <c r="B149" s="108"/>
      <c r="C149" s="108"/>
      <c r="D149" s="2001"/>
      <c r="E149" s="7"/>
      <c r="F149" s="7"/>
      <c r="G149" s="7"/>
    </row>
    <row r="150" spans="1:7" ht="18">
      <c r="A150" s="513"/>
      <c r="B150" s="108"/>
      <c r="C150" s="108"/>
      <c r="D150" s="2001"/>
      <c r="E150" s="7"/>
      <c r="F150" s="7"/>
      <c r="G150" s="7"/>
    </row>
    <row r="151" spans="1:7" ht="18">
      <c r="A151" s="513"/>
      <c r="B151" s="108"/>
      <c r="C151" s="108"/>
      <c r="D151" s="2001"/>
      <c r="E151" s="7"/>
      <c r="F151" s="7"/>
      <c r="G151" s="7"/>
    </row>
    <row r="152" spans="1:7" ht="18">
      <c r="A152" s="513"/>
      <c r="B152" s="7"/>
      <c r="C152" s="526" t="s">
        <v>148</v>
      </c>
      <c r="D152" s="933"/>
      <c r="E152" s="7"/>
      <c r="F152" s="7"/>
      <c r="G152" s="7"/>
    </row>
    <row r="153" spans="1:7">
      <c r="A153" s="7">
        <v>1</v>
      </c>
      <c r="B153" s="354" t="s">
        <v>423</v>
      </c>
      <c r="C153" s="103" t="s">
        <v>1057</v>
      </c>
      <c r="D153" s="2002">
        <f>D144</f>
        <v>-1989883266.8100011</v>
      </c>
      <c r="E153" s="7"/>
      <c r="F153" s="7"/>
      <c r="G153" s="7"/>
    </row>
    <row r="154" spans="1:7">
      <c r="A154" s="7"/>
      <c r="B154" s="7"/>
      <c r="C154" s="7"/>
      <c r="D154" s="2000"/>
      <c r="E154" s="7"/>
      <c r="F154" s="7"/>
      <c r="G154" s="7"/>
    </row>
    <row r="155" spans="1:7">
      <c r="A155" s="7"/>
      <c r="B155" s="7"/>
      <c r="C155" s="7"/>
      <c r="D155" s="933"/>
      <c r="E155" s="7"/>
      <c r="F155" s="7"/>
      <c r="G155" s="7"/>
    </row>
    <row r="156" spans="1:7">
      <c r="A156" s="7"/>
      <c r="B156" s="354" t="s">
        <v>1058</v>
      </c>
      <c r="C156" s="322" t="s">
        <v>1326</v>
      </c>
      <c r="D156" s="933"/>
      <c r="E156" s="7"/>
      <c r="F156" s="7"/>
      <c r="G156" s="7"/>
    </row>
    <row r="157" spans="1:7">
      <c r="A157" s="7"/>
      <c r="B157" s="354"/>
      <c r="C157" s="7"/>
      <c r="D157" s="933"/>
      <c r="E157" s="7"/>
      <c r="F157" s="7"/>
      <c r="G157" s="7"/>
    </row>
    <row r="158" spans="1:7">
      <c r="A158" s="7">
        <v>2</v>
      </c>
      <c r="B158" s="7" t="s">
        <v>1059</v>
      </c>
      <c r="C158" s="530" t="s">
        <v>1060</v>
      </c>
      <c r="D158" s="1999">
        <f>Sch.12!H34</f>
        <v>0</v>
      </c>
      <c r="E158" s="7"/>
      <c r="F158" s="7"/>
      <c r="G158" s="7"/>
    </row>
    <row r="159" spans="1:7">
      <c r="A159" s="7">
        <v>3</v>
      </c>
      <c r="B159" s="7" t="s">
        <v>1061</v>
      </c>
      <c r="C159" s="530" t="s">
        <v>1062</v>
      </c>
      <c r="D159" s="1999">
        <f>Sch.12!H35</f>
        <v>-1297138.1200000001</v>
      </c>
      <c r="E159" s="7"/>
      <c r="F159" s="7"/>
      <c r="G159" s="7"/>
    </row>
    <row r="160" spans="1:7">
      <c r="A160" s="7">
        <v>4</v>
      </c>
      <c r="B160" s="7" t="s">
        <v>1063</v>
      </c>
      <c r="C160" s="530" t="s">
        <v>1295</v>
      </c>
      <c r="D160" s="1999">
        <f>Sch.12!H36</f>
        <v>0</v>
      </c>
      <c r="E160" s="7"/>
      <c r="F160" s="7"/>
      <c r="G160" s="7"/>
    </row>
    <row r="161" spans="1:7">
      <c r="A161" s="7">
        <v>5</v>
      </c>
      <c r="B161" s="7" t="s">
        <v>1064</v>
      </c>
      <c r="C161" s="530" t="s">
        <v>1065</v>
      </c>
      <c r="D161" s="1999">
        <f>Sch.12!H37</f>
        <v>21275790.850000001</v>
      </c>
      <c r="E161" s="7"/>
      <c r="F161" s="7"/>
      <c r="G161" s="7"/>
    </row>
    <row r="162" spans="1:7">
      <c r="A162" s="7">
        <v>6</v>
      </c>
      <c r="B162" s="7" t="s">
        <v>1066</v>
      </c>
      <c r="C162" s="530" t="s">
        <v>155</v>
      </c>
      <c r="D162" s="1999">
        <f>Sch.12!H38</f>
        <v>0</v>
      </c>
      <c r="E162" s="7"/>
      <c r="F162" s="7"/>
      <c r="G162" s="7"/>
    </row>
    <row r="163" spans="1:7">
      <c r="A163" s="7">
        <v>7</v>
      </c>
      <c r="B163" s="7" t="s">
        <v>1067</v>
      </c>
      <c r="C163" s="530" t="s">
        <v>159</v>
      </c>
      <c r="D163" s="1999">
        <f>Sch.12!H39</f>
        <v>0</v>
      </c>
      <c r="E163" s="7"/>
      <c r="F163" s="7"/>
      <c r="G163" s="7"/>
    </row>
    <row r="164" spans="1:7">
      <c r="A164" s="7">
        <v>8</v>
      </c>
      <c r="B164" s="7" t="s">
        <v>1068</v>
      </c>
      <c r="C164" s="530" t="s">
        <v>1260</v>
      </c>
      <c r="D164" s="1999">
        <f>Sch.12!H40</f>
        <v>1227415214.3500001</v>
      </c>
      <c r="E164" s="7"/>
      <c r="F164" s="7"/>
      <c r="G164" s="7"/>
    </row>
    <row r="165" spans="1:7">
      <c r="A165" s="7">
        <v>9</v>
      </c>
      <c r="B165" s="7" t="s">
        <v>1069</v>
      </c>
      <c r="C165" s="530" t="s">
        <v>1297</v>
      </c>
      <c r="D165" s="1999">
        <f>Sch.12!H41</f>
        <v>7662861.9500000002</v>
      </c>
      <c r="E165" s="7"/>
      <c r="F165" s="7"/>
      <c r="G165" s="7"/>
    </row>
    <row r="166" spans="1:7">
      <c r="A166" s="7"/>
      <c r="B166" s="7"/>
      <c r="C166" s="7"/>
      <c r="D166" s="1999"/>
      <c r="E166" s="7"/>
      <c r="F166" s="7"/>
      <c r="G166" s="7"/>
    </row>
    <row r="167" spans="1:7">
      <c r="A167" s="7">
        <v>10</v>
      </c>
      <c r="B167" s="7" t="s">
        <v>1070</v>
      </c>
      <c r="C167" s="103" t="s">
        <v>157</v>
      </c>
      <c r="D167" s="1999">
        <f>SUM(D158:D164)-D165</f>
        <v>1239731005.1300001</v>
      </c>
      <c r="E167" s="7"/>
      <c r="F167" s="7"/>
      <c r="G167" s="7"/>
    </row>
    <row r="168" spans="1:7">
      <c r="A168" s="7"/>
      <c r="B168" s="7"/>
      <c r="C168" s="7"/>
      <c r="D168" s="1999"/>
      <c r="E168" s="7"/>
      <c r="F168" s="7"/>
      <c r="G168" s="7"/>
    </row>
    <row r="169" spans="1:7">
      <c r="A169" s="7"/>
      <c r="B169" s="354" t="s">
        <v>1071</v>
      </c>
      <c r="C169" s="354" t="s">
        <v>1326</v>
      </c>
      <c r="D169" s="1999"/>
      <c r="E169" s="7"/>
      <c r="F169" s="7"/>
      <c r="G169" s="7"/>
    </row>
    <row r="170" spans="1:7">
      <c r="A170" s="7"/>
      <c r="B170" s="354"/>
      <c r="C170" s="354"/>
      <c r="D170" s="1999"/>
      <c r="E170" s="7"/>
      <c r="F170" s="7"/>
      <c r="G170" s="7"/>
    </row>
    <row r="171" spans="1:7">
      <c r="A171" s="7">
        <v>11</v>
      </c>
      <c r="B171" s="7" t="s">
        <v>1053</v>
      </c>
      <c r="C171" s="530" t="s">
        <v>1072</v>
      </c>
      <c r="D171" s="1999">
        <f>SUM(Sch.12!H44,Sch.12!H45,Sch.12!H48)</f>
        <v>47323048</v>
      </c>
      <c r="E171" s="7"/>
      <c r="F171" s="7"/>
      <c r="G171" s="7"/>
    </row>
    <row r="172" spans="1:7">
      <c r="A172" s="7">
        <v>12</v>
      </c>
      <c r="B172" s="7" t="s">
        <v>45</v>
      </c>
      <c r="C172" s="530" t="s">
        <v>1073</v>
      </c>
      <c r="D172" s="1999">
        <f>SUM(Sch.12!H46,Sch.12!H47)</f>
        <v>-64401154</v>
      </c>
      <c r="E172" s="7"/>
      <c r="F172" s="7"/>
      <c r="G172" s="7"/>
    </row>
    <row r="173" spans="1:7">
      <c r="A173" s="7"/>
      <c r="B173" s="7"/>
      <c r="C173" s="7"/>
      <c r="D173" s="1999"/>
      <c r="E173" s="7"/>
      <c r="F173" s="7"/>
      <c r="G173" s="7"/>
    </row>
    <row r="174" spans="1:7">
      <c r="A174" s="7">
        <v>13</v>
      </c>
      <c r="B174" s="7" t="s">
        <v>1074</v>
      </c>
      <c r="C174" s="103" t="s">
        <v>157</v>
      </c>
      <c r="D174" s="1999">
        <f>SUM(D171:D172)</f>
        <v>-17078106</v>
      </c>
      <c r="E174" s="7"/>
      <c r="F174" s="7"/>
      <c r="G174" s="7"/>
    </row>
    <row r="175" spans="1:7">
      <c r="A175" s="7"/>
      <c r="B175" s="7"/>
      <c r="C175" s="7"/>
      <c r="D175" s="1999"/>
      <c r="E175" s="7"/>
      <c r="F175" s="7"/>
      <c r="G175" s="7"/>
    </row>
    <row r="176" spans="1:7">
      <c r="A176" s="7">
        <v>14</v>
      </c>
      <c r="B176" s="7" t="s">
        <v>1075</v>
      </c>
      <c r="C176" s="103" t="s">
        <v>157</v>
      </c>
      <c r="D176" s="1999">
        <f>D153+D167-D174</f>
        <v>-733074155.68000102</v>
      </c>
      <c r="E176" s="7"/>
      <c r="F176" s="7"/>
      <c r="G176" s="7"/>
    </row>
    <row r="177" spans="1:7">
      <c r="A177" s="7"/>
      <c r="B177" s="7"/>
      <c r="C177" s="7"/>
      <c r="D177" s="1999"/>
      <c r="E177" s="7"/>
      <c r="F177" s="7"/>
      <c r="G177" s="7"/>
    </row>
    <row r="178" spans="1:7">
      <c r="A178" s="7"/>
      <c r="B178" s="354" t="s">
        <v>1076</v>
      </c>
      <c r="C178" s="354"/>
      <c r="D178" s="1999"/>
      <c r="E178" s="7"/>
      <c r="F178" s="7"/>
      <c r="G178" s="7"/>
    </row>
    <row r="179" spans="1:7">
      <c r="A179" s="7"/>
      <c r="B179" s="354"/>
      <c r="C179" s="354"/>
      <c r="D179" s="1999"/>
      <c r="E179" s="7"/>
      <c r="F179" s="7"/>
      <c r="G179" s="7"/>
    </row>
    <row r="180" spans="1:7">
      <c r="A180" s="7">
        <v>15</v>
      </c>
      <c r="B180" s="7" t="s">
        <v>1077</v>
      </c>
      <c r="C180" s="530" t="s">
        <v>1078</v>
      </c>
      <c r="D180" s="1999">
        <f>Sch.12!H53</f>
        <v>10330650.850000001</v>
      </c>
      <c r="E180" s="7"/>
      <c r="F180" s="7"/>
      <c r="G180" s="7"/>
    </row>
    <row r="181" spans="1:7">
      <c r="A181" s="7">
        <v>16</v>
      </c>
      <c r="B181" s="7" t="s">
        <v>1079</v>
      </c>
      <c r="C181" s="103" t="s">
        <v>157</v>
      </c>
      <c r="D181" s="1999">
        <f>D183-D180</f>
        <v>19302611.819999997</v>
      </c>
      <c r="E181" s="7"/>
      <c r="F181" s="7"/>
      <c r="G181" s="7"/>
    </row>
    <row r="182" spans="1:7">
      <c r="A182" s="7"/>
      <c r="B182" s="7"/>
      <c r="C182" s="7"/>
      <c r="D182" s="1999"/>
      <c r="E182" s="7"/>
      <c r="F182" s="7"/>
      <c r="G182" s="7"/>
    </row>
    <row r="183" spans="1:7">
      <c r="A183" s="7">
        <v>17</v>
      </c>
      <c r="B183" s="7" t="s">
        <v>1080</v>
      </c>
      <c r="C183" s="530" t="s">
        <v>1081</v>
      </c>
      <c r="D183" s="1999">
        <f>Sch.12!H57</f>
        <v>29633262.669999998</v>
      </c>
      <c r="E183" s="7"/>
      <c r="F183" s="7"/>
      <c r="G183" s="7"/>
    </row>
    <row r="184" spans="1:7">
      <c r="A184" s="7"/>
      <c r="B184" s="7"/>
      <c r="C184" s="7"/>
      <c r="D184" s="1999"/>
      <c r="E184" s="7"/>
      <c r="F184" s="7"/>
      <c r="G184" s="7"/>
    </row>
    <row r="185" spans="1:7">
      <c r="A185" s="7">
        <v>18</v>
      </c>
      <c r="B185" s="7" t="s">
        <v>1082</v>
      </c>
      <c r="C185" s="103" t="s">
        <v>157</v>
      </c>
      <c r="D185" s="1999">
        <f>D176-D183</f>
        <v>-762707418.35000098</v>
      </c>
      <c r="E185" s="7"/>
      <c r="F185" s="7"/>
      <c r="G185" s="7"/>
    </row>
    <row r="186" spans="1:7">
      <c r="A186" s="7"/>
      <c r="B186" s="7"/>
      <c r="C186" s="7"/>
      <c r="D186" s="1999"/>
      <c r="E186" s="7"/>
      <c r="F186" s="7"/>
      <c r="G186" s="7"/>
    </row>
    <row r="187" spans="1:7">
      <c r="A187" s="7"/>
      <c r="B187" s="354" t="s">
        <v>1083</v>
      </c>
      <c r="C187" s="322" t="s">
        <v>1084</v>
      </c>
      <c r="D187" s="1999"/>
      <c r="E187" s="7"/>
      <c r="F187" s="7"/>
      <c r="G187" s="7"/>
    </row>
    <row r="188" spans="1:7">
      <c r="A188" s="7"/>
      <c r="B188" s="354"/>
      <c r="C188" s="7"/>
      <c r="D188" s="1999"/>
      <c r="E188" s="7"/>
      <c r="F188" s="7"/>
      <c r="G188" s="7"/>
    </row>
    <row r="189" spans="1:7">
      <c r="A189" s="7">
        <v>19</v>
      </c>
      <c r="B189" s="7" t="s">
        <v>1085</v>
      </c>
      <c r="C189" s="530" t="s">
        <v>1290</v>
      </c>
      <c r="D189" s="1999">
        <f>-Sch.12!H75</f>
        <v>0</v>
      </c>
      <c r="E189" s="7"/>
      <c r="F189" s="7"/>
      <c r="G189" s="7"/>
    </row>
    <row r="190" spans="1:7">
      <c r="A190" s="7">
        <v>20</v>
      </c>
      <c r="B190" s="7" t="s">
        <v>1218</v>
      </c>
      <c r="C190" s="530" t="s">
        <v>1086</v>
      </c>
      <c r="D190" s="1999">
        <f>Sch.12!H78</f>
        <v>0</v>
      </c>
      <c r="E190" s="7"/>
      <c r="F190" s="7"/>
      <c r="G190" s="7"/>
    </row>
    <row r="191" spans="1:7">
      <c r="A191" s="7"/>
      <c r="B191" s="7"/>
      <c r="C191" s="7"/>
      <c r="D191" s="1999"/>
      <c r="E191" s="7"/>
      <c r="F191" s="7"/>
      <c r="G191" s="7"/>
    </row>
    <row r="192" spans="1:7">
      <c r="A192" s="7">
        <v>21</v>
      </c>
      <c r="B192" s="7" t="s">
        <v>1884</v>
      </c>
      <c r="C192" s="103" t="s">
        <v>157</v>
      </c>
      <c r="D192" s="1999">
        <f>D189+D190</f>
        <v>0</v>
      </c>
      <c r="E192" s="7"/>
      <c r="F192" s="7"/>
      <c r="G192" s="7"/>
    </row>
    <row r="193" spans="1:7">
      <c r="A193" s="7"/>
      <c r="B193" s="7"/>
      <c r="C193" s="7"/>
      <c r="D193" s="1999"/>
      <c r="E193" s="7"/>
      <c r="F193" s="7"/>
      <c r="G193" s="7"/>
    </row>
    <row r="194" spans="1:7">
      <c r="A194" s="7">
        <v>22</v>
      </c>
      <c r="B194" s="354" t="s">
        <v>1704</v>
      </c>
      <c r="C194" s="103" t="s">
        <v>157</v>
      </c>
      <c r="D194" s="2003">
        <f>D185+D192</f>
        <v>-762707418.35000098</v>
      </c>
      <c r="E194" s="7"/>
      <c r="F194" s="7"/>
      <c r="G194" s="7"/>
    </row>
    <row r="195" spans="1:7">
      <c r="A195" s="7"/>
      <c r="B195" s="354"/>
      <c r="C195" s="354"/>
      <c r="D195" s="1999"/>
      <c r="E195" s="7"/>
      <c r="F195" s="7"/>
      <c r="G195" s="7"/>
    </row>
    <row r="196" spans="1:7">
      <c r="A196" s="7"/>
      <c r="B196" s="354"/>
      <c r="C196" s="354"/>
      <c r="D196" s="1999"/>
      <c r="E196" s="7"/>
      <c r="F196" s="7"/>
      <c r="G196" s="7"/>
    </row>
    <row r="197" spans="1:7">
      <c r="A197" s="7"/>
      <c r="B197" s="7"/>
      <c r="C197" s="7"/>
      <c r="D197" s="1999"/>
      <c r="E197" s="7"/>
      <c r="F197" s="7"/>
      <c r="G197" s="7"/>
    </row>
    <row r="198" spans="1:7" ht="16" thickBot="1">
      <c r="A198" s="7"/>
      <c r="B198" s="324"/>
      <c r="C198" s="324"/>
      <c r="D198" s="2004"/>
      <c r="E198" s="7"/>
      <c r="F198" s="7"/>
      <c r="G198" s="7"/>
    </row>
    <row r="199" spans="1:7">
      <c r="A199" s="7"/>
      <c r="B199" s="7"/>
      <c r="C199" s="7"/>
      <c r="D199" s="1999"/>
      <c r="E199" s="7"/>
      <c r="F199" s="7"/>
      <c r="G199" s="7"/>
    </row>
    <row r="200" spans="1:7">
      <c r="A200" s="7"/>
      <c r="B200" s="7"/>
      <c r="C200" s="7"/>
      <c r="D200" s="1999"/>
      <c r="E200" s="7"/>
      <c r="F200" s="7"/>
      <c r="G200" s="7"/>
    </row>
    <row r="201" spans="1:7">
      <c r="A201" s="7"/>
      <c r="B201" s="7"/>
      <c r="C201" s="7"/>
      <c r="D201" s="1999"/>
      <c r="E201" s="7"/>
      <c r="F201" s="7"/>
      <c r="G201" s="7"/>
    </row>
    <row r="202" spans="1:7">
      <c r="A202" s="7"/>
      <c r="B202" s="7"/>
      <c r="C202" s="7"/>
      <c r="D202" s="1999"/>
      <c r="E202" s="7"/>
      <c r="F202" s="7"/>
      <c r="G202" s="7"/>
    </row>
    <row r="203" spans="1:7">
      <c r="A203" s="7"/>
      <c r="B203" s="354" t="s">
        <v>1087</v>
      </c>
      <c r="C203" s="354" t="s">
        <v>1084</v>
      </c>
      <c r="D203" s="1999"/>
      <c r="E203" s="7"/>
      <c r="F203" s="7"/>
      <c r="G203" s="7"/>
    </row>
    <row r="204" spans="1:7">
      <c r="A204" s="7"/>
      <c r="B204" s="7"/>
      <c r="C204" s="7"/>
      <c r="D204" s="1999"/>
      <c r="E204" s="7"/>
      <c r="F204" s="7"/>
      <c r="G204" s="7"/>
    </row>
    <row r="205" spans="1:7">
      <c r="A205" s="7"/>
      <c r="B205" s="7" t="s">
        <v>1088</v>
      </c>
      <c r="C205" s="7"/>
      <c r="D205" s="1999"/>
      <c r="E205" s="7"/>
      <c r="F205" s="7"/>
      <c r="G205" s="7"/>
    </row>
    <row r="206" spans="1:7">
      <c r="A206" s="7">
        <v>23</v>
      </c>
      <c r="B206" s="7" t="s">
        <v>1089</v>
      </c>
      <c r="C206" s="530" t="s">
        <v>1305</v>
      </c>
      <c r="D206" s="1999">
        <f>Sch.12!H82</f>
        <v>-16147279185.472801</v>
      </c>
      <c r="E206" s="7"/>
      <c r="F206" s="7"/>
      <c r="G206" s="7"/>
    </row>
    <row r="207" spans="1:7">
      <c r="A207" s="7">
        <v>24</v>
      </c>
      <c r="B207" s="7" t="s">
        <v>1090</v>
      </c>
      <c r="C207" s="530" t="s">
        <v>1091</v>
      </c>
      <c r="D207" s="1999">
        <f>Sch.12!H83</f>
        <v>-762707418.35000098</v>
      </c>
      <c r="E207" s="7"/>
      <c r="F207" s="7"/>
      <c r="G207" s="7"/>
    </row>
    <row r="208" spans="1:7">
      <c r="A208" s="7">
        <v>25</v>
      </c>
      <c r="B208" s="7" t="s">
        <v>1092</v>
      </c>
      <c r="C208" s="530" t="s">
        <v>1093</v>
      </c>
      <c r="D208" s="1999">
        <f>Sch.12!H84</f>
        <v>0</v>
      </c>
      <c r="E208" s="7"/>
      <c r="F208" s="7"/>
      <c r="G208" s="7"/>
    </row>
    <row r="209" spans="1:7">
      <c r="A209" s="7"/>
      <c r="B209" s="7" t="s">
        <v>1094</v>
      </c>
      <c r="C209" s="530"/>
      <c r="D209" s="1999"/>
      <c r="E209" s="7"/>
      <c r="F209" s="7"/>
      <c r="G209" s="7"/>
    </row>
    <row r="210" spans="1:7">
      <c r="A210" s="7">
        <v>26</v>
      </c>
      <c r="B210" s="7" t="s">
        <v>1095</v>
      </c>
      <c r="C210" s="530" t="s">
        <v>1096</v>
      </c>
      <c r="D210" s="1999">
        <f>Sch.12!H85</f>
        <v>0</v>
      </c>
      <c r="E210" s="7"/>
      <c r="F210" s="7"/>
      <c r="G210" s="7"/>
    </row>
    <row r="211" spans="1:7">
      <c r="A211" s="7">
        <v>27</v>
      </c>
      <c r="B211" s="7" t="s">
        <v>1097</v>
      </c>
      <c r="C211" s="530" t="s">
        <v>1098</v>
      </c>
      <c r="D211" s="1999">
        <f>Sch.12!H86</f>
        <v>0</v>
      </c>
      <c r="E211" s="7"/>
      <c r="F211" s="7"/>
      <c r="G211" s="7"/>
    </row>
    <row r="212" spans="1:7">
      <c r="A212" s="7">
        <v>28</v>
      </c>
      <c r="B212" s="7" t="s">
        <v>1209</v>
      </c>
      <c r="C212" s="530" t="s">
        <v>1099</v>
      </c>
      <c r="D212" s="1999">
        <f>Sch.12!H87</f>
        <v>191498573.19719949</v>
      </c>
      <c r="E212" s="7"/>
      <c r="F212" s="7"/>
      <c r="G212" s="7"/>
    </row>
    <row r="213" spans="1:7">
      <c r="A213" s="7"/>
      <c r="B213" s="7"/>
      <c r="C213" s="7"/>
      <c r="D213" s="1999"/>
      <c r="E213" s="7"/>
      <c r="F213" s="7"/>
      <c r="G213" s="7"/>
    </row>
    <row r="214" spans="1:7">
      <c r="A214" s="7">
        <v>29</v>
      </c>
      <c r="B214" s="7" t="s">
        <v>1100</v>
      </c>
      <c r="C214" s="103" t="s">
        <v>157</v>
      </c>
      <c r="D214" s="1999">
        <f>D206+D207-D208-D210-D211+D212</f>
        <v>-16718488030.625603</v>
      </c>
      <c r="E214" s="7"/>
      <c r="F214" s="7"/>
      <c r="G214" s="7"/>
    </row>
    <row r="215" spans="1:7">
      <c r="A215" s="7"/>
      <c r="B215" s="7"/>
      <c r="C215" s="7"/>
      <c r="D215" s="1999"/>
      <c r="E215" s="7"/>
      <c r="F215" s="7"/>
      <c r="G215" s="7"/>
    </row>
    <row r="216" spans="1:7">
      <c r="A216" s="7">
        <v>30</v>
      </c>
      <c r="B216" s="7" t="s">
        <v>1101</v>
      </c>
      <c r="C216" s="530" t="s">
        <v>1102</v>
      </c>
      <c r="D216" s="1999">
        <f>SUM(Sch.12!H90,Sch.12!H99)</f>
        <v>558303866.88999999</v>
      </c>
      <c r="E216" s="7"/>
      <c r="F216" s="7"/>
      <c r="G216" s="7"/>
    </row>
    <row r="217" spans="1:7">
      <c r="A217" s="7"/>
      <c r="B217" s="7"/>
      <c r="C217" s="7"/>
      <c r="D217" s="1999"/>
      <c r="E217" s="7"/>
      <c r="F217" s="7"/>
      <c r="G217" s="7"/>
    </row>
    <row r="218" spans="1:7">
      <c r="A218" s="7">
        <v>31</v>
      </c>
      <c r="B218" s="354" t="s">
        <v>1103</v>
      </c>
      <c r="C218" s="103" t="s">
        <v>157</v>
      </c>
      <c r="D218" s="2003">
        <f>D214+D216</f>
        <v>-16160184163.735603</v>
      </c>
      <c r="E218" s="7"/>
      <c r="F218" s="7"/>
      <c r="G218" s="7"/>
    </row>
    <row r="219" spans="1:7">
      <c r="A219" s="7"/>
      <c r="B219" s="7"/>
      <c r="C219" s="7"/>
      <c r="D219" s="933"/>
      <c r="E219" s="7"/>
      <c r="F219" s="7"/>
      <c r="G219" s="7"/>
    </row>
    <row r="220" spans="1:7">
      <c r="A220" s="7" t="str">
        <f>'Data Sheet'!A46</f>
        <v>Annual Report of VERIZON NEW YORK INC.                                      For the period ending DECEMBER 31, 2021</v>
      </c>
      <c r="B220" s="7"/>
      <c r="C220" s="7"/>
      <c r="D220" s="933"/>
      <c r="E220" s="7"/>
      <c r="F220" s="7"/>
      <c r="G220" s="7"/>
    </row>
    <row r="221" spans="1:7">
      <c r="A221" s="7" t="s">
        <v>1104</v>
      </c>
      <c r="B221" s="7"/>
      <c r="C221" s="7"/>
      <c r="D221" s="933"/>
      <c r="E221" s="7"/>
      <c r="F221" s="7"/>
      <c r="G221" s="7"/>
    </row>
    <row r="222" spans="1:7">
      <c r="A222" s="7"/>
      <c r="B222" s="7"/>
      <c r="C222" s="7"/>
      <c r="D222" s="933"/>
      <c r="E222" s="7"/>
      <c r="F222" s="7"/>
      <c r="G222" s="7"/>
    </row>
    <row r="223" spans="1:7" ht="18">
      <c r="A223" s="513" t="s">
        <v>1105</v>
      </c>
      <c r="B223" s="108"/>
      <c r="C223" s="108"/>
      <c r="D223" s="2001"/>
      <c r="E223" s="7"/>
      <c r="F223" s="7"/>
      <c r="G223" s="7"/>
    </row>
    <row r="224" spans="1:7">
      <c r="A224" s="7"/>
      <c r="B224" s="7"/>
      <c r="C224" s="7"/>
      <c r="D224" s="933"/>
      <c r="E224" s="7"/>
      <c r="F224" s="7"/>
      <c r="G224" s="7"/>
    </row>
    <row r="225" spans="1:7">
      <c r="A225" s="7"/>
      <c r="B225" s="7"/>
      <c r="C225" s="7"/>
      <c r="D225" s="933"/>
      <c r="E225" s="7"/>
      <c r="F225" s="7"/>
      <c r="G225" s="7"/>
    </row>
    <row r="226" spans="1:7">
      <c r="A226" s="7"/>
      <c r="B226" s="7"/>
      <c r="C226" s="7"/>
      <c r="D226" s="933"/>
      <c r="E226" s="7"/>
      <c r="F226" s="7"/>
      <c r="G226" s="7"/>
    </row>
    <row r="227" spans="1:7">
      <c r="A227" s="7"/>
      <c r="B227" s="511"/>
      <c r="C227" s="511"/>
      <c r="D227" s="2000"/>
      <c r="E227" s="7"/>
      <c r="F227" s="7"/>
      <c r="G227" s="7"/>
    </row>
    <row r="228" spans="1:7">
      <c r="A228" s="7"/>
      <c r="B228" s="511"/>
      <c r="C228" s="532" t="s">
        <v>148</v>
      </c>
      <c r="D228" s="933"/>
      <c r="E228" s="7"/>
      <c r="F228" s="7"/>
      <c r="G228" s="7"/>
    </row>
    <row r="229" spans="1:7">
      <c r="A229" s="7"/>
      <c r="B229" s="532" t="s">
        <v>1106</v>
      </c>
      <c r="C229" s="511"/>
      <c r="D229" s="933"/>
      <c r="E229" s="7"/>
      <c r="F229" s="7"/>
      <c r="G229" s="7"/>
    </row>
    <row r="230" spans="1:7">
      <c r="A230" s="7"/>
      <c r="B230" s="511"/>
      <c r="C230" s="511"/>
      <c r="D230" s="933"/>
      <c r="E230" s="7"/>
      <c r="F230" s="7"/>
      <c r="G230" s="7"/>
    </row>
    <row r="231" spans="1:7">
      <c r="A231" s="7">
        <v>1</v>
      </c>
      <c r="B231" s="62" t="s">
        <v>1704</v>
      </c>
      <c r="C231" s="90" t="s">
        <v>1278</v>
      </c>
      <c r="D231" s="1999">
        <f>D194</f>
        <v>-762707418.35000098</v>
      </c>
      <c r="E231" s="7"/>
      <c r="F231" s="7"/>
      <c r="G231" s="7"/>
    </row>
    <row r="232" spans="1:7">
      <c r="A232" s="7"/>
      <c r="B232" s="62"/>
      <c r="C232" s="62"/>
      <c r="D232" s="1999"/>
      <c r="E232" s="7"/>
      <c r="F232" s="7"/>
      <c r="G232" s="7"/>
    </row>
    <row r="233" spans="1:7">
      <c r="A233" s="7"/>
      <c r="B233" s="62"/>
      <c r="C233" s="62"/>
      <c r="D233" s="1999"/>
      <c r="E233" s="7"/>
      <c r="F233" s="7"/>
      <c r="G233" s="7"/>
    </row>
    <row r="234" spans="1:7">
      <c r="A234" s="7"/>
      <c r="B234" s="532" t="s">
        <v>1107</v>
      </c>
      <c r="C234" s="511" t="s">
        <v>1108</v>
      </c>
      <c r="D234" s="1999"/>
      <c r="E234" s="7"/>
      <c r="F234" s="7"/>
      <c r="G234" s="7"/>
    </row>
    <row r="235" spans="1:7">
      <c r="A235" s="7"/>
      <c r="B235" s="511"/>
      <c r="C235" s="511"/>
      <c r="D235" s="1999"/>
      <c r="E235" s="7"/>
      <c r="F235" s="7"/>
      <c r="G235" s="7"/>
    </row>
    <row r="236" spans="1:7">
      <c r="A236" s="7">
        <v>2</v>
      </c>
      <c r="B236" s="62" t="s">
        <v>1109</v>
      </c>
      <c r="C236" s="240" t="s">
        <v>1110</v>
      </c>
      <c r="D236" s="1999">
        <f>SUM(Sch.13!F11,Sch.13!F12)</f>
        <v>1259828090.6500001</v>
      </c>
      <c r="E236" s="7"/>
      <c r="F236" s="7"/>
      <c r="G236" s="7"/>
    </row>
    <row r="237" spans="1:7">
      <c r="A237" s="7">
        <v>3</v>
      </c>
      <c r="B237" s="62" t="s">
        <v>1111</v>
      </c>
      <c r="C237" s="240" t="s">
        <v>1112</v>
      </c>
      <c r="D237" s="1999">
        <f>Sch.13!F13</f>
        <v>238067426</v>
      </c>
      <c r="E237" s="7"/>
      <c r="F237" s="7"/>
      <c r="G237" s="7"/>
    </row>
    <row r="238" spans="1:7">
      <c r="A238" s="7">
        <v>4</v>
      </c>
      <c r="B238" s="62" t="s">
        <v>1113</v>
      </c>
      <c r="C238" s="240" t="s">
        <v>1114</v>
      </c>
      <c r="D238" s="1999">
        <f>SUM(Sch.13!F15:F22)-Sch.13!F20</f>
        <v>1533959037.6200032</v>
      </c>
      <c r="E238" s="7"/>
      <c r="F238" s="7"/>
      <c r="G238" s="7"/>
    </row>
    <row r="239" spans="1:7">
      <c r="A239" s="7">
        <v>5</v>
      </c>
      <c r="B239" s="62" t="s">
        <v>1115</v>
      </c>
      <c r="C239" s="240" t="s">
        <v>183</v>
      </c>
      <c r="D239" s="1999">
        <f>Sch.13!F14</f>
        <v>0</v>
      </c>
      <c r="E239" s="7"/>
      <c r="F239" s="7"/>
      <c r="G239" s="7"/>
    </row>
    <row r="240" spans="1:7">
      <c r="A240" s="7">
        <v>6</v>
      </c>
      <c r="B240" s="62" t="s">
        <v>45</v>
      </c>
      <c r="C240" s="90" t="s">
        <v>157</v>
      </c>
      <c r="D240" s="1999">
        <f>D242-SUM(D236:D239)</f>
        <v>-1511602595.449976</v>
      </c>
      <c r="E240" s="7"/>
      <c r="F240" s="7"/>
      <c r="G240" s="7"/>
    </row>
    <row r="241" spans="1:7">
      <c r="A241" s="7"/>
      <c r="B241" s="62"/>
      <c r="C241" s="62"/>
      <c r="D241" s="1999"/>
      <c r="E241" s="7"/>
      <c r="F241" s="7"/>
      <c r="G241" s="7"/>
    </row>
    <row r="242" spans="1:7">
      <c r="A242" s="7">
        <v>7</v>
      </c>
      <c r="B242" s="62" t="s">
        <v>1116</v>
      </c>
      <c r="C242" s="240" t="s">
        <v>1060</v>
      </c>
      <c r="D242" s="1999">
        <f>Sch.13!F30</f>
        <v>1520251958.8200274</v>
      </c>
      <c r="E242" s="7"/>
      <c r="F242" s="7"/>
      <c r="G242" s="7"/>
    </row>
    <row r="243" spans="1:7">
      <c r="A243" s="7"/>
      <c r="B243" s="62"/>
      <c r="C243" s="62"/>
      <c r="D243" s="1999"/>
      <c r="E243" s="7"/>
      <c r="F243" s="7"/>
      <c r="G243" s="7"/>
    </row>
    <row r="244" spans="1:7">
      <c r="A244" s="7">
        <v>8</v>
      </c>
      <c r="B244" s="62" t="s">
        <v>1117</v>
      </c>
      <c r="C244" s="90" t="s">
        <v>157</v>
      </c>
      <c r="D244" s="1999">
        <f>D231+D242</f>
        <v>757544540.47002637</v>
      </c>
      <c r="E244" s="7"/>
      <c r="F244" s="7"/>
      <c r="G244" s="7"/>
    </row>
    <row r="245" spans="1:7">
      <c r="A245" s="7"/>
      <c r="B245" s="62"/>
      <c r="C245" s="62"/>
      <c r="D245" s="1999"/>
      <c r="E245" s="7"/>
      <c r="F245" s="7"/>
      <c r="G245" s="7"/>
    </row>
    <row r="246" spans="1:7">
      <c r="A246" s="7"/>
      <c r="B246" s="62"/>
      <c r="C246" s="62"/>
      <c r="D246" s="1999"/>
      <c r="E246" s="7"/>
      <c r="F246" s="7"/>
      <c r="G246" s="7"/>
    </row>
    <row r="247" spans="1:7">
      <c r="A247" s="7"/>
      <c r="B247" s="532" t="s">
        <v>1118</v>
      </c>
      <c r="C247" s="511" t="s">
        <v>1108</v>
      </c>
      <c r="D247" s="1999"/>
      <c r="E247" s="7"/>
      <c r="F247" s="7"/>
      <c r="G247" s="7"/>
    </row>
    <row r="248" spans="1:7">
      <c r="A248" s="7"/>
      <c r="B248" s="511"/>
      <c r="C248" s="511"/>
      <c r="D248" s="1999"/>
      <c r="E248" s="7"/>
      <c r="F248" s="7"/>
      <c r="G248" s="7"/>
    </row>
    <row r="249" spans="1:7">
      <c r="A249" s="7">
        <v>9</v>
      </c>
      <c r="B249" s="62" t="s">
        <v>1119</v>
      </c>
      <c r="C249" s="240" t="s">
        <v>1120</v>
      </c>
      <c r="D249" s="1999">
        <f>Sch.13!F46</f>
        <v>-1109601685.8800104</v>
      </c>
      <c r="E249" s="7"/>
      <c r="F249" s="7"/>
      <c r="G249" s="7"/>
    </row>
    <row r="250" spans="1:7">
      <c r="A250" s="7">
        <v>10</v>
      </c>
      <c r="B250" s="62" t="s">
        <v>1121</v>
      </c>
      <c r="C250" s="240" t="s">
        <v>1122</v>
      </c>
      <c r="D250" s="1999">
        <f>SUM(Sch.13!F47:F50)</f>
        <v>0</v>
      </c>
      <c r="E250" s="7"/>
      <c r="F250" s="7"/>
      <c r="G250" s="7"/>
    </row>
    <row r="251" spans="1:7">
      <c r="A251" s="7">
        <v>11</v>
      </c>
      <c r="B251" s="62" t="s">
        <v>1123</v>
      </c>
      <c r="C251" s="240" t="s">
        <v>1124</v>
      </c>
      <c r="D251" s="1999">
        <f>SUM(Sch.13!F52:F55)</f>
        <v>0</v>
      </c>
      <c r="E251" s="7"/>
      <c r="F251" s="7"/>
      <c r="G251" s="7"/>
    </row>
    <row r="252" spans="1:7">
      <c r="A252" s="7">
        <v>12</v>
      </c>
      <c r="B252" s="62" t="s">
        <v>45</v>
      </c>
      <c r="C252" s="530" t="s">
        <v>1125</v>
      </c>
      <c r="D252" s="1999">
        <f>SUM(Sch.13!F57:F59)</f>
        <v>0</v>
      </c>
      <c r="E252" s="7"/>
      <c r="F252" s="7"/>
      <c r="G252" s="7"/>
    </row>
    <row r="253" spans="1:7">
      <c r="A253" s="7"/>
      <c r="B253" s="7"/>
      <c r="C253" s="7"/>
      <c r="D253" s="1999"/>
      <c r="E253" s="7"/>
      <c r="F253" s="7"/>
      <c r="G253" s="7"/>
    </row>
    <row r="254" spans="1:7">
      <c r="A254" s="7">
        <v>13</v>
      </c>
      <c r="B254" s="62" t="s">
        <v>1883</v>
      </c>
      <c r="C254" s="90" t="s">
        <v>157</v>
      </c>
      <c r="D254" s="1999">
        <f>SUM(D249:D252)</f>
        <v>-1109601685.8800104</v>
      </c>
      <c r="E254" s="7"/>
      <c r="F254" s="7"/>
      <c r="G254" s="7"/>
    </row>
    <row r="255" spans="1:7">
      <c r="A255" s="7"/>
      <c r="B255" s="62"/>
      <c r="C255" s="62"/>
      <c r="D255" s="1999"/>
      <c r="E255" s="7"/>
      <c r="F255" s="7"/>
      <c r="G255" s="7"/>
    </row>
    <row r="256" spans="1:7">
      <c r="A256" s="7"/>
      <c r="B256" s="62"/>
      <c r="C256" s="62"/>
      <c r="D256" s="1999"/>
      <c r="E256" s="7"/>
      <c r="F256" s="7"/>
      <c r="G256" s="7"/>
    </row>
    <row r="257" spans="1:7">
      <c r="A257" s="7"/>
      <c r="B257" s="532" t="s">
        <v>1126</v>
      </c>
      <c r="C257" s="511" t="s">
        <v>1127</v>
      </c>
      <c r="D257" s="1999"/>
      <c r="E257" s="7"/>
      <c r="F257" s="7"/>
      <c r="G257" s="7"/>
    </row>
    <row r="258" spans="1:7">
      <c r="A258" s="7"/>
      <c r="B258" s="511"/>
      <c r="C258" s="511"/>
      <c r="D258" s="1999"/>
      <c r="E258" s="7"/>
      <c r="F258" s="7"/>
      <c r="G258" s="7"/>
    </row>
    <row r="259" spans="1:7">
      <c r="A259" s="7"/>
      <c r="B259" s="62" t="s">
        <v>1128</v>
      </c>
      <c r="C259" s="62"/>
      <c r="D259" s="1999"/>
      <c r="E259" s="7"/>
      <c r="F259" s="7"/>
      <c r="G259" s="7"/>
    </row>
    <row r="260" spans="1:7">
      <c r="A260" s="7">
        <v>14</v>
      </c>
      <c r="B260" s="62" t="s">
        <v>107</v>
      </c>
      <c r="C260" s="240" t="s">
        <v>1129</v>
      </c>
      <c r="D260" s="1999">
        <f>SUM(Sch.13!F74,Sch.13!F81)</f>
        <v>0</v>
      </c>
      <c r="E260" s="7"/>
      <c r="F260" s="7"/>
      <c r="G260" s="7"/>
    </row>
    <row r="261" spans="1:7">
      <c r="A261" s="7">
        <v>15</v>
      </c>
      <c r="B261" s="62" t="s">
        <v>1274</v>
      </c>
      <c r="C261" s="240" t="s">
        <v>1130</v>
      </c>
      <c r="D261" s="1999">
        <f>SUM(Sch.13!F72,Sch.13!F79)</f>
        <v>0</v>
      </c>
      <c r="E261" s="7"/>
      <c r="F261" s="7"/>
      <c r="G261" s="7"/>
    </row>
    <row r="262" spans="1:7">
      <c r="A262" s="7">
        <v>16</v>
      </c>
      <c r="B262" s="62" t="s">
        <v>112</v>
      </c>
      <c r="C262" s="240" t="s">
        <v>1131</v>
      </c>
      <c r="D262" s="1999">
        <f>SUM(Sch.13!F73,Sch.13!F80)</f>
        <v>0</v>
      </c>
      <c r="E262" s="7"/>
      <c r="F262" s="7"/>
      <c r="G262" s="7"/>
    </row>
    <row r="263" spans="1:7">
      <c r="A263" s="7">
        <v>17</v>
      </c>
      <c r="B263" s="62" t="s">
        <v>1132</v>
      </c>
      <c r="C263" s="240" t="s">
        <v>1290</v>
      </c>
      <c r="D263" s="1999">
        <f>Sch.13!F75</f>
        <v>571482011.93000221</v>
      </c>
      <c r="E263" s="7"/>
      <c r="F263" s="7"/>
      <c r="G263" s="7"/>
    </row>
    <row r="264" spans="1:7">
      <c r="A264" s="7">
        <v>18</v>
      </c>
      <c r="B264" s="62" t="s">
        <v>1133</v>
      </c>
      <c r="C264" s="240" t="s">
        <v>1134</v>
      </c>
      <c r="D264" s="1999">
        <f>SUM(Sch.13!F83,Sch.13!F84)</f>
        <v>0</v>
      </c>
      <c r="E264" s="7"/>
      <c r="F264" s="7"/>
      <c r="G264" s="7"/>
    </row>
    <row r="265" spans="1:7">
      <c r="A265" s="7">
        <v>19</v>
      </c>
      <c r="B265" s="62" t="s">
        <v>1135</v>
      </c>
      <c r="C265" s="90" t="s">
        <v>157</v>
      </c>
      <c r="D265" s="1999">
        <f>D267-SUM(D260:D264)</f>
        <v>-190452188.64719963</v>
      </c>
      <c r="E265" s="7"/>
      <c r="F265" s="7"/>
      <c r="G265" s="7"/>
    </row>
    <row r="266" spans="1:7">
      <c r="A266" s="7"/>
      <c r="B266" s="62"/>
      <c r="C266" s="62"/>
      <c r="D266" s="1999"/>
      <c r="E266" s="7"/>
      <c r="F266" s="7"/>
      <c r="G266" s="7"/>
    </row>
    <row r="267" spans="1:7">
      <c r="A267" s="7">
        <v>20</v>
      </c>
      <c r="B267" s="62" t="s">
        <v>1136</v>
      </c>
      <c r="C267" s="240" t="s">
        <v>1307</v>
      </c>
      <c r="D267" s="1999">
        <f>Sch.13!F93</f>
        <v>381029823.28280258</v>
      </c>
      <c r="E267" s="7"/>
      <c r="F267" s="7"/>
      <c r="G267" s="7"/>
    </row>
    <row r="268" spans="1:7">
      <c r="A268" s="7"/>
      <c r="B268" s="62"/>
      <c r="C268" s="62"/>
      <c r="D268" s="1999"/>
      <c r="E268" s="7"/>
      <c r="F268" s="7"/>
      <c r="G268" s="7"/>
    </row>
    <row r="269" spans="1:7">
      <c r="A269" s="7">
        <v>21</v>
      </c>
      <c r="B269" s="542" t="s">
        <v>1882</v>
      </c>
      <c r="C269" s="90" t="s">
        <v>157</v>
      </c>
      <c r="D269" s="1999">
        <f>D244+D254+D267</f>
        <v>28972677.872818589</v>
      </c>
      <c r="E269" s="7"/>
      <c r="F269" s="7"/>
      <c r="G269" s="7"/>
    </row>
    <row r="270" spans="1:7">
      <c r="A270" s="7"/>
      <c r="B270" s="62"/>
      <c r="C270" s="62"/>
      <c r="D270" s="1999"/>
      <c r="E270" s="7"/>
      <c r="F270" s="7"/>
      <c r="G270" s="7"/>
    </row>
    <row r="271" spans="1:7">
      <c r="A271" s="7">
        <v>22</v>
      </c>
      <c r="B271" s="7" t="s">
        <v>1137</v>
      </c>
      <c r="C271" s="530" t="s">
        <v>1138</v>
      </c>
      <c r="D271" s="1999">
        <f>Sch.13!F95</f>
        <v>-0.18926024436950684</v>
      </c>
      <c r="E271" s="7"/>
      <c r="F271" s="7"/>
      <c r="G271" s="7"/>
    </row>
    <row r="272" spans="1:7">
      <c r="A272" s="7"/>
      <c r="B272" s="7"/>
      <c r="C272" s="7"/>
      <c r="D272" s="1999"/>
      <c r="E272" s="7"/>
      <c r="F272" s="7"/>
      <c r="G272" s="7"/>
    </row>
    <row r="273" spans="1:7">
      <c r="A273" s="7">
        <v>23</v>
      </c>
      <c r="B273" s="354" t="s">
        <v>1139</v>
      </c>
      <c r="C273" s="90" t="s">
        <v>157</v>
      </c>
      <c r="D273" s="2003">
        <f>D269+D271</f>
        <v>28972677.683558345</v>
      </c>
      <c r="E273" s="7"/>
      <c r="F273" s="7"/>
      <c r="G273" s="7"/>
    </row>
    <row r="274" spans="1:7">
      <c r="A274" s="7"/>
      <c r="B274" s="7"/>
      <c r="C274" s="7"/>
      <c r="D274" s="933"/>
      <c r="E274" s="7"/>
      <c r="F274" s="7"/>
      <c r="G274" s="7"/>
    </row>
    <row r="275" spans="1:7">
      <c r="A275" s="7" t="str">
        <f>'Data Sheet'!A46</f>
        <v>Annual Report of VERIZON NEW YORK INC.                                      For the period ending DECEMBER 31, 2021</v>
      </c>
      <c r="B275" s="7"/>
      <c r="C275" s="7"/>
      <c r="D275" s="933"/>
      <c r="E275" s="7"/>
      <c r="F275" s="7"/>
      <c r="G275" s="7"/>
    </row>
    <row r="276" spans="1:7">
      <c r="A276" s="7"/>
      <c r="B276" s="7"/>
      <c r="C276" s="7"/>
      <c r="D276" s="933"/>
      <c r="E276" s="7"/>
      <c r="F276" s="7"/>
      <c r="G276" s="7"/>
    </row>
    <row r="277" spans="1:7">
      <c r="A277" s="7"/>
      <c r="B277" s="7"/>
      <c r="C277" s="7"/>
      <c r="D277" s="933"/>
      <c r="E277" s="7"/>
      <c r="F277" s="7"/>
      <c r="G277" s="7"/>
    </row>
    <row r="278" spans="1:7" ht="18">
      <c r="A278" s="513" t="s">
        <v>1140</v>
      </c>
      <c r="B278" s="108"/>
      <c r="C278" s="108"/>
      <c r="D278" s="2001"/>
      <c r="E278" s="7"/>
      <c r="F278" s="7"/>
      <c r="G278" s="7"/>
    </row>
    <row r="279" spans="1:7">
      <c r="A279" s="7"/>
      <c r="B279" s="7"/>
      <c r="C279" s="7"/>
      <c r="D279" s="933"/>
      <c r="E279" s="7"/>
      <c r="F279" s="7"/>
      <c r="G279" s="7"/>
    </row>
    <row r="280" spans="1:7">
      <c r="A280" s="7"/>
      <c r="B280" s="7"/>
      <c r="C280" s="7"/>
      <c r="D280" s="933"/>
      <c r="E280" s="7"/>
      <c r="F280" s="7"/>
      <c r="G280" s="7"/>
    </row>
    <row r="281" spans="1:7">
      <c r="A281" s="7"/>
      <c r="B281" s="7"/>
      <c r="C281" s="7"/>
      <c r="D281" s="933"/>
      <c r="E281" s="7"/>
      <c r="F281" s="7"/>
      <c r="G281" s="7"/>
    </row>
    <row r="282" spans="1:7">
      <c r="A282" s="7"/>
      <c r="B282" s="7"/>
      <c r="C282" s="7"/>
      <c r="D282" s="933"/>
      <c r="E282" s="7"/>
      <c r="F282" s="7"/>
      <c r="G282" s="7"/>
    </row>
    <row r="283" spans="1:7">
      <c r="A283" s="7"/>
      <c r="B283" s="7"/>
      <c r="C283" s="526" t="s">
        <v>148</v>
      </c>
      <c r="D283" s="933"/>
      <c r="E283" s="7"/>
      <c r="F283" s="7"/>
      <c r="G283" s="7"/>
    </row>
    <row r="284" spans="1:7">
      <c r="A284" s="7" t="s">
        <v>466</v>
      </c>
      <c r="B284" s="7" t="s">
        <v>1141</v>
      </c>
      <c r="C284" s="103" t="s">
        <v>1278</v>
      </c>
      <c r="D284" s="1999">
        <f>D99</f>
        <v>3742061281.98</v>
      </c>
      <c r="E284" s="271"/>
      <c r="F284" s="271"/>
      <c r="G284" s="271"/>
    </row>
    <row r="285" spans="1:7">
      <c r="A285" s="7"/>
      <c r="B285" s="7"/>
      <c r="C285" s="526" t="s">
        <v>1142</v>
      </c>
      <c r="D285" s="933"/>
      <c r="E285" s="7"/>
      <c r="F285" s="7"/>
      <c r="G285" s="7"/>
    </row>
    <row r="286" spans="1:7">
      <c r="A286" s="7" t="s">
        <v>955</v>
      </c>
      <c r="B286" s="7" t="s">
        <v>2263</v>
      </c>
      <c r="C286" s="322" t="s">
        <v>2264</v>
      </c>
      <c r="D286" s="933">
        <f>'Sch.61 (REDACTED)'!J28</f>
        <v>1125475.0000000002</v>
      </c>
      <c r="E286" s="7"/>
      <c r="F286" s="7"/>
      <c r="G286" s="7"/>
    </row>
    <row r="287" spans="1:7">
      <c r="A287" s="7"/>
      <c r="B287" s="7"/>
      <c r="C287" s="7"/>
      <c r="D287" s="933"/>
      <c r="E287" s="7"/>
      <c r="F287" s="7"/>
      <c r="G287" s="7"/>
    </row>
    <row r="288" spans="1:7">
      <c r="A288" s="7"/>
      <c r="B288" s="7"/>
      <c r="C288" s="7"/>
      <c r="D288" s="933"/>
      <c r="E288" s="7"/>
      <c r="F288" s="7"/>
      <c r="G288" s="7"/>
    </row>
    <row r="289" spans="1:7">
      <c r="A289" s="109" t="s">
        <v>2265</v>
      </c>
      <c r="B289" s="109"/>
      <c r="C289" s="109"/>
      <c r="D289" s="2005"/>
      <c r="E289" s="7"/>
      <c r="F289" s="7"/>
      <c r="G289" s="7"/>
    </row>
    <row r="290" spans="1:7">
      <c r="A290" s="7"/>
      <c r="B290" s="356"/>
      <c r="C290" s="526" t="s">
        <v>2266</v>
      </c>
      <c r="D290" s="2001"/>
      <c r="E290" s="108"/>
      <c r="F290" s="108"/>
      <c r="G290" s="108"/>
    </row>
    <row r="291" spans="1:7">
      <c r="A291" s="7" t="s">
        <v>1195</v>
      </c>
      <c r="B291" s="7" t="s">
        <v>2267</v>
      </c>
      <c r="C291" s="322" t="s">
        <v>2268</v>
      </c>
      <c r="D291" s="1999">
        <f>SUM(Sch.44!E150:F150)</f>
        <v>2182669665.2999992</v>
      </c>
      <c r="E291" s="271"/>
      <c r="F291" s="271"/>
      <c r="G291" s="271"/>
    </row>
    <row r="292" spans="1:7">
      <c r="A292" s="7"/>
      <c r="B292" s="7"/>
      <c r="C292" s="7"/>
      <c r="D292" s="933"/>
      <c r="E292" s="7"/>
      <c r="F292" s="7"/>
      <c r="G292" s="7"/>
    </row>
    <row r="293" spans="1:7">
      <c r="A293" s="7" t="s">
        <v>70</v>
      </c>
      <c r="B293" s="7" t="s">
        <v>1309</v>
      </c>
      <c r="C293" s="533" t="s">
        <v>157</v>
      </c>
      <c r="D293" s="933">
        <f>D116</f>
        <v>1259828090.6499999</v>
      </c>
      <c r="E293" s="7"/>
      <c r="F293" s="7"/>
      <c r="G293" s="7"/>
    </row>
    <row r="294" spans="1:7">
      <c r="A294" s="7"/>
      <c r="B294" s="7"/>
      <c r="C294" s="7"/>
      <c r="D294" s="933"/>
      <c r="E294" s="7"/>
      <c r="F294" s="7"/>
      <c r="G294" s="7"/>
    </row>
    <row r="295" spans="1:7">
      <c r="A295" s="7" t="s">
        <v>71</v>
      </c>
      <c r="B295" s="7" t="s">
        <v>2269</v>
      </c>
      <c r="C295" s="103" t="s">
        <v>157</v>
      </c>
      <c r="D295" s="933">
        <f>D297-D291-D293</f>
        <v>2037776757.5300014</v>
      </c>
      <c r="E295" s="7"/>
      <c r="F295" s="7"/>
      <c r="G295" s="7"/>
    </row>
    <row r="296" spans="1:7">
      <c r="A296" s="7"/>
      <c r="B296" s="7"/>
      <c r="C296" s="7"/>
      <c r="D296" s="933"/>
      <c r="E296" s="7"/>
      <c r="F296" s="7"/>
      <c r="G296" s="7"/>
    </row>
    <row r="297" spans="1:7">
      <c r="A297" s="7" t="s">
        <v>474</v>
      </c>
      <c r="B297" s="543" t="s">
        <v>1881</v>
      </c>
      <c r="C297" s="103" t="s">
        <v>157</v>
      </c>
      <c r="D297" s="933">
        <f>D132</f>
        <v>5480274513.4800005</v>
      </c>
      <c r="E297" s="7"/>
      <c r="F297" s="7"/>
      <c r="G297" s="7"/>
    </row>
    <row r="298" spans="1:7">
      <c r="A298" s="7"/>
      <c r="B298" s="7"/>
      <c r="C298" s="7"/>
      <c r="D298" s="933"/>
      <c r="E298" s="7"/>
      <c r="F298" s="7"/>
      <c r="G298" s="7"/>
    </row>
    <row r="299" spans="1:7">
      <c r="A299" s="7" t="s">
        <v>477</v>
      </c>
      <c r="B299" s="7" t="s">
        <v>2270</v>
      </c>
      <c r="C299" s="103" t="s">
        <v>157</v>
      </c>
      <c r="D299" s="933">
        <f>D135-D140+SUM(D141:D142)</f>
        <v>-213324609.99999925</v>
      </c>
      <c r="E299" s="7"/>
      <c r="F299" s="7"/>
      <c r="G299" s="7"/>
    </row>
    <row r="300" spans="1:7">
      <c r="A300" s="7"/>
      <c r="B300" s="7"/>
      <c r="C300" s="7"/>
      <c r="D300" s="933"/>
      <c r="E300" s="7"/>
      <c r="F300" s="7"/>
      <c r="G300" s="7"/>
    </row>
    <row r="301" spans="1:7">
      <c r="A301" s="7" t="s">
        <v>2204</v>
      </c>
      <c r="B301" s="7" t="s">
        <v>2271</v>
      </c>
      <c r="C301" s="103" t="s">
        <v>157</v>
      </c>
      <c r="D301" s="933">
        <f>D136</f>
        <v>464086724.51999998</v>
      </c>
      <c r="E301" s="7"/>
      <c r="F301" s="7"/>
      <c r="G301" s="7"/>
    </row>
    <row r="302" spans="1:7">
      <c r="A302" s="7"/>
      <c r="B302" s="7"/>
      <c r="C302" s="7"/>
      <c r="D302" s="933"/>
      <c r="E302" s="7"/>
      <c r="F302" s="7"/>
      <c r="G302" s="7"/>
    </row>
    <row r="303" spans="1:7">
      <c r="A303" s="7" t="s">
        <v>335</v>
      </c>
      <c r="B303" s="7" t="s">
        <v>2272</v>
      </c>
      <c r="C303" s="103" t="s">
        <v>157</v>
      </c>
      <c r="D303" s="933">
        <f>D284-D297-D299-D301</f>
        <v>-1988975346.0200012</v>
      </c>
      <c r="E303" s="7"/>
      <c r="F303" s="7"/>
      <c r="G303" s="7"/>
    </row>
    <row r="304" spans="1:7">
      <c r="A304" s="7"/>
      <c r="B304" s="7"/>
      <c r="C304" s="7"/>
      <c r="D304" s="933"/>
      <c r="E304" s="7"/>
      <c r="F304" s="7"/>
      <c r="G304" s="7"/>
    </row>
    <row r="305" spans="1:7">
      <c r="A305" s="530">
        <v>10</v>
      </c>
      <c r="B305" s="7" t="s">
        <v>2273</v>
      </c>
      <c r="C305" s="103" t="s">
        <v>157</v>
      </c>
      <c r="D305" s="1999">
        <f>D284</f>
        <v>3742061281.98</v>
      </c>
      <c r="E305" s="531"/>
      <c r="F305" s="531"/>
      <c r="G305" s="531"/>
    </row>
    <row r="306" spans="1:7">
      <c r="A306" s="7"/>
      <c r="B306" s="7"/>
      <c r="C306" s="7"/>
      <c r="D306" s="933"/>
      <c r="E306" s="7"/>
      <c r="F306" s="7"/>
      <c r="G306" s="7"/>
    </row>
    <row r="307" spans="1:7">
      <c r="A307" s="7"/>
      <c r="B307" s="7"/>
      <c r="C307" s="7"/>
      <c r="D307" s="933"/>
      <c r="E307" s="7"/>
      <c r="F307" s="7"/>
      <c r="G307" s="7"/>
    </row>
    <row r="308" spans="1:7">
      <c r="A308" s="109" t="s">
        <v>2274</v>
      </c>
      <c r="B308" s="109"/>
      <c r="C308" s="109"/>
      <c r="D308" s="2005"/>
      <c r="E308" s="7"/>
      <c r="F308" s="7"/>
      <c r="G308" s="7"/>
    </row>
    <row r="309" spans="1:7">
      <c r="A309" s="7"/>
      <c r="B309" s="7"/>
      <c r="C309" s="7"/>
      <c r="D309" s="933"/>
      <c r="E309" s="7"/>
      <c r="F309" s="7"/>
      <c r="G309" s="7"/>
    </row>
    <row r="310" spans="1:7">
      <c r="A310" s="7" t="s">
        <v>73</v>
      </c>
      <c r="B310" s="7" t="s">
        <v>2267</v>
      </c>
      <c r="C310" s="103" t="s">
        <v>157</v>
      </c>
      <c r="D310" s="1999">
        <f>D291/$D$284*100</f>
        <v>58.328004295672699</v>
      </c>
      <c r="E310" s="534"/>
      <c r="F310" s="534"/>
      <c r="G310" s="534"/>
    </row>
    <row r="311" spans="1:7">
      <c r="A311" s="7"/>
      <c r="B311" s="7"/>
      <c r="C311" s="7"/>
      <c r="D311" s="1999"/>
      <c r="E311" s="534"/>
      <c r="F311" s="534"/>
      <c r="G311" s="534"/>
    </row>
    <row r="312" spans="1:7">
      <c r="A312" s="7" t="s">
        <v>74</v>
      </c>
      <c r="B312" s="7" t="s">
        <v>1309</v>
      </c>
      <c r="C312" s="103" t="s">
        <v>157</v>
      </c>
      <c r="D312" s="1999">
        <f>D293/$D$284*100</f>
        <v>33.666687841718065</v>
      </c>
      <c r="E312" s="534"/>
      <c r="F312" s="534"/>
      <c r="G312" s="534"/>
    </row>
    <row r="313" spans="1:7">
      <c r="A313" s="7"/>
      <c r="B313" s="7"/>
      <c r="C313" s="7"/>
      <c r="D313" s="1999"/>
      <c r="E313" s="534"/>
      <c r="F313" s="534"/>
      <c r="G313" s="534"/>
    </row>
    <row r="314" spans="1:7">
      <c r="A314" s="7" t="s">
        <v>75</v>
      </c>
      <c r="B314" s="7" t="s">
        <v>2269</v>
      </c>
      <c r="C314" s="103" t="s">
        <v>157</v>
      </c>
      <c r="D314" s="1999">
        <f>D295/$D$284*100</f>
        <v>54.455996414141374</v>
      </c>
      <c r="E314" s="534"/>
      <c r="F314" s="534"/>
      <c r="G314" s="534"/>
    </row>
    <row r="315" spans="1:7">
      <c r="A315" s="7"/>
      <c r="B315" s="7"/>
      <c r="C315" s="7"/>
      <c r="D315" s="1999"/>
      <c r="E315" s="534"/>
      <c r="F315" s="534"/>
      <c r="G315" s="534"/>
    </row>
    <row r="316" spans="1:7">
      <c r="A316" s="7" t="s">
        <v>76</v>
      </c>
      <c r="B316" s="7" t="s">
        <v>2270</v>
      </c>
      <c r="C316" s="103" t="s">
        <v>157</v>
      </c>
      <c r="D316" s="1999">
        <f>D299/$D$284*100</f>
        <v>-5.7007246521394457</v>
      </c>
      <c r="E316" s="534"/>
      <c r="F316" s="534"/>
      <c r="G316" s="534"/>
    </row>
    <row r="317" spans="1:7">
      <c r="A317" s="7"/>
      <c r="B317" s="7"/>
      <c r="C317" s="7"/>
      <c r="D317" s="1999"/>
      <c r="E317" s="534"/>
      <c r="F317" s="534"/>
      <c r="G317" s="534"/>
    </row>
    <row r="318" spans="1:7">
      <c r="A318" s="7" t="s">
        <v>77</v>
      </c>
      <c r="B318" s="7" t="s">
        <v>2271</v>
      </c>
      <c r="C318" s="103" t="s">
        <v>157</v>
      </c>
      <c r="D318" s="1999">
        <f>D301/$D$284*100</f>
        <v>12.401900705229561</v>
      </c>
      <c r="E318" s="534"/>
      <c r="F318" s="534"/>
      <c r="G318" s="534"/>
    </row>
    <row r="319" spans="1:7">
      <c r="A319" s="7"/>
      <c r="B319" s="7"/>
      <c r="C319" s="7"/>
      <c r="D319" s="1999"/>
      <c r="E319" s="534"/>
      <c r="F319" s="534"/>
      <c r="G319" s="534"/>
    </row>
    <row r="320" spans="1:7">
      <c r="A320" s="7" t="s">
        <v>78</v>
      </c>
      <c r="B320" s="7" t="s">
        <v>2272</v>
      </c>
      <c r="C320" s="103" t="s">
        <v>157</v>
      </c>
      <c r="D320" s="1999">
        <f>D303/$D$284*100</f>
        <v>-53.151864604622247</v>
      </c>
      <c r="E320" s="534"/>
      <c r="F320" s="534"/>
      <c r="G320" s="534"/>
    </row>
    <row r="321" spans="1:7">
      <c r="A321" s="7"/>
      <c r="B321" s="7"/>
      <c r="C321" s="7"/>
      <c r="D321" s="1999"/>
      <c r="E321" s="534"/>
      <c r="F321" s="534"/>
      <c r="G321" s="534"/>
    </row>
    <row r="322" spans="1:7">
      <c r="A322" s="7" t="s">
        <v>79</v>
      </c>
      <c r="B322" s="7" t="s">
        <v>2273</v>
      </c>
      <c r="C322" s="103" t="s">
        <v>157</v>
      </c>
      <c r="D322" s="1999">
        <f>SUM(D310:D320)</f>
        <v>99.999999999999986</v>
      </c>
      <c r="E322" s="534"/>
      <c r="F322" s="534"/>
      <c r="G322" s="534"/>
    </row>
    <row r="323" spans="1:7">
      <c r="A323" s="7"/>
      <c r="B323" s="7"/>
      <c r="C323" s="7"/>
      <c r="D323" s="1999"/>
      <c r="E323" s="535"/>
      <c r="F323" s="535"/>
      <c r="G323" s="535"/>
    </row>
    <row r="324" spans="1:7">
      <c r="A324" s="7"/>
      <c r="B324" s="7"/>
      <c r="C324" s="7"/>
      <c r="D324" s="933"/>
      <c r="E324" s="7"/>
      <c r="F324" s="7"/>
      <c r="G324" s="7"/>
    </row>
    <row r="325" spans="1:7">
      <c r="A325" s="109" t="s">
        <v>2275</v>
      </c>
      <c r="B325" s="109"/>
      <c r="C325" s="109"/>
      <c r="D325" s="2005"/>
      <c r="E325" s="7"/>
      <c r="F325" s="7"/>
      <c r="G325" s="7"/>
    </row>
    <row r="326" spans="1:7">
      <c r="A326" s="7"/>
      <c r="B326" s="7"/>
      <c r="C326" s="7"/>
      <c r="D326" s="933"/>
      <c r="E326" s="7"/>
      <c r="F326" s="7"/>
      <c r="G326" s="7"/>
    </row>
    <row r="327" spans="1:7">
      <c r="A327" s="7" t="s">
        <v>80</v>
      </c>
      <c r="B327" s="7" t="s">
        <v>2267</v>
      </c>
      <c r="C327" s="103" t="s">
        <v>157</v>
      </c>
      <c r="D327" s="1999">
        <f>D291/$D$286</f>
        <v>1939.3319845398598</v>
      </c>
      <c r="E327" s="536"/>
      <c r="F327" s="536"/>
      <c r="G327" s="536"/>
    </row>
    <row r="328" spans="1:7">
      <c r="A328" s="7"/>
      <c r="B328" s="7"/>
      <c r="C328" s="7"/>
      <c r="D328" s="1999"/>
      <c r="E328" s="536"/>
      <c r="F328" s="536"/>
      <c r="G328" s="536"/>
    </row>
    <row r="329" spans="1:7">
      <c r="A329" s="7" t="s">
        <v>81</v>
      </c>
      <c r="B329" s="7" t="s">
        <v>1309</v>
      </c>
      <c r="C329" s="103" t="s">
        <v>157</v>
      </c>
      <c r="D329" s="1999">
        <f>D293/$D$286</f>
        <v>1119.374566871765</v>
      </c>
      <c r="E329" s="536"/>
      <c r="F329" s="536"/>
      <c r="G329" s="536"/>
    </row>
    <row r="330" spans="1:7">
      <c r="A330" s="7"/>
      <c r="B330" s="7"/>
      <c r="C330" s="7"/>
      <c r="D330" s="1999"/>
      <c r="E330" s="536"/>
      <c r="F330" s="536"/>
      <c r="G330" s="536"/>
    </row>
    <row r="331" spans="1:7">
      <c r="A331" s="7" t="s">
        <v>82</v>
      </c>
      <c r="B331" s="7" t="s">
        <v>2269</v>
      </c>
      <c r="C331" s="103" t="s">
        <v>157</v>
      </c>
      <c r="D331" s="1999">
        <f>D295/$D$286</f>
        <v>1810.5926453541847</v>
      </c>
      <c r="E331" s="536"/>
      <c r="F331" s="536"/>
      <c r="G331" s="536"/>
    </row>
    <row r="332" spans="1:7">
      <c r="A332" s="7"/>
      <c r="B332" s="7"/>
      <c r="C332" s="7"/>
      <c r="D332" s="1999"/>
      <c r="E332" s="536"/>
      <c r="F332" s="536"/>
      <c r="G332" s="536"/>
    </row>
    <row r="333" spans="1:7">
      <c r="A333" s="7" t="s">
        <v>83</v>
      </c>
      <c r="B333" s="7" t="s">
        <v>2270</v>
      </c>
      <c r="C333" s="103" t="s">
        <v>157</v>
      </c>
      <c r="D333" s="1999">
        <f>D299/$D$286</f>
        <v>-189.54184677580508</v>
      </c>
      <c r="E333" s="536"/>
      <c r="F333" s="536"/>
      <c r="G333" s="536"/>
    </row>
    <row r="334" spans="1:7">
      <c r="A334" s="7"/>
      <c r="B334" s="7"/>
      <c r="C334" s="7"/>
      <c r="D334" s="1999"/>
      <c r="E334" s="536"/>
      <c r="F334" s="536"/>
      <c r="G334" s="536"/>
    </row>
    <row r="335" spans="1:7">
      <c r="A335" s="7" t="s">
        <v>84</v>
      </c>
      <c r="B335" s="7" t="s">
        <v>2271</v>
      </c>
      <c r="C335" s="103" t="s">
        <v>157</v>
      </c>
      <c r="D335" s="1999">
        <f>D301/$D$286</f>
        <v>412.34743065816645</v>
      </c>
      <c r="E335" s="536"/>
      <c r="F335" s="536"/>
      <c r="G335" s="536"/>
    </row>
    <row r="336" spans="1:7">
      <c r="A336" s="7"/>
      <c r="B336" s="7"/>
      <c r="C336" s="7"/>
      <c r="D336" s="1999"/>
      <c r="E336" s="536"/>
      <c r="F336" s="536"/>
      <c r="G336" s="536"/>
    </row>
    <row r="337" spans="1:7">
      <c r="A337" s="7" t="s">
        <v>85</v>
      </c>
      <c r="B337" s="7" t="s">
        <v>2272</v>
      </c>
      <c r="C337" s="103" t="s">
        <v>157</v>
      </c>
      <c r="D337" s="1999">
        <f>D303/$D$286</f>
        <v>-1767.2319207623455</v>
      </c>
      <c r="E337" s="536"/>
      <c r="F337" s="536"/>
      <c r="G337" s="536"/>
    </row>
    <row r="338" spans="1:7">
      <c r="A338" s="7"/>
      <c r="B338" s="7"/>
      <c r="C338" s="7"/>
      <c r="D338" s="1999"/>
      <c r="E338" s="536"/>
      <c r="F338" s="536"/>
      <c r="G338" s="536"/>
    </row>
    <row r="339" spans="1:7">
      <c r="A339" s="7" t="s">
        <v>86</v>
      </c>
      <c r="B339" s="7" t="s">
        <v>2273</v>
      </c>
      <c r="C339" s="103" t="s">
        <v>157</v>
      </c>
      <c r="D339" s="1999">
        <f>SUM(D327:D337)</f>
        <v>3324.8728598858247</v>
      </c>
      <c r="E339" s="536"/>
      <c r="F339" s="536"/>
      <c r="G339" s="536"/>
    </row>
    <row r="340" spans="1:7">
      <c r="A340" s="7"/>
      <c r="B340" s="7"/>
      <c r="C340" s="7"/>
      <c r="D340" s="933"/>
      <c r="E340" s="7"/>
      <c r="F340" s="7"/>
      <c r="G340" s="7"/>
    </row>
    <row r="341" spans="1:7">
      <c r="A341" s="7" t="str">
        <f>'Data Sheet'!A46</f>
        <v>Annual Report of VERIZON NEW YORK INC.                                      For the period ending DECEMBER 31, 2021</v>
      </c>
      <c r="B341" s="7"/>
      <c r="C341" s="7"/>
      <c r="D341" s="933"/>
      <c r="E341" s="7"/>
      <c r="F341" s="7"/>
      <c r="G341" s="7"/>
    </row>
    <row r="342" spans="1:7">
      <c r="A342" s="7"/>
      <c r="B342" s="7"/>
      <c r="C342" s="7"/>
      <c r="D342" s="933"/>
      <c r="E342" s="7"/>
      <c r="F342" s="7"/>
      <c r="G342" s="7"/>
    </row>
    <row r="343" spans="1:7">
      <c r="A343" s="7"/>
      <c r="B343" s="7"/>
      <c r="C343" s="7"/>
      <c r="D343" s="933"/>
      <c r="E343" s="7"/>
      <c r="F343" s="7"/>
      <c r="G343" s="7"/>
    </row>
    <row r="344" spans="1:7" ht="18">
      <c r="A344" s="513" t="s">
        <v>2276</v>
      </c>
      <c r="B344" s="108"/>
      <c r="C344" s="108"/>
      <c r="D344" s="2001"/>
      <c r="E344" s="7"/>
      <c r="F344" s="7"/>
      <c r="G344" s="7"/>
    </row>
    <row r="345" spans="1:7">
      <c r="A345" s="7"/>
      <c r="B345" s="7"/>
      <c r="C345" s="7"/>
      <c r="D345" s="933"/>
      <c r="E345" s="7"/>
      <c r="F345" s="7"/>
      <c r="G345" s="7"/>
    </row>
    <row r="346" spans="1:7">
      <c r="A346" s="7"/>
      <c r="B346" s="7"/>
      <c r="C346" s="7"/>
      <c r="D346" s="933"/>
      <c r="E346" s="7"/>
      <c r="F346" s="7"/>
      <c r="G346" s="7"/>
    </row>
    <row r="347" spans="1:7">
      <c r="A347" s="7"/>
      <c r="B347" s="7"/>
      <c r="C347" s="7"/>
      <c r="D347" s="933"/>
      <c r="E347" s="7"/>
      <c r="F347" s="7"/>
      <c r="G347" s="7"/>
    </row>
    <row r="348" spans="1:7">
      <c r="A348" s="7"/>
      <c r="B348" s="7"/>
      <c r="C348" s="526" t="s">
        <v>148</v>
      </c>
      <c r="D348" s="933"/>
      <c r="E348" s="7"/>
      <c r="F348" s="7"/>
      <c r="G348" s="7"/>
    </row>
    <row r="349" spans="1:7">
      <c r="A349" s="7"/>
      <c r="B349" s="537" t="s">
        <v>2277</v>
      </c>
      <c r="C349" s="109" t="s">
        <v>2278</v>
      </c>
      <c r="D349" s="2006"/>
      <c r="E349" s="7"/>
      <c r="F349" s="7"/>
      <c r="G349" s="7"/>
    </row>
    <row r="350" spans="1:7">
      <c r="A350" s="7">
        <v>1</v>
      </c>
      <c r="B350" s="7" t="s">
        <v>2350</v>
      </c>
      <c r="C350" s="7" t="s">
        <v>133</v>
      </c>
      <c r="D350" s="1999">
        <f>Sch.14!J35</f>
        <v>3994250958.7599998</v>
      </c>
      <c r="E350" s="7"/>
      <c r="F350" s="7"/>
      <c r="G350" s="7"/>
    </row>
    <row r="351" spans="1:7">
      <c r="A351" s="7">
        <v>2</v>
      </c>
      <c r="B351" s="7" t="s">
        <v>2356</v>
      </c>
      <c r="C351" s="7" t="s">
        <v>2279</v>
      </c>
      <c r="D351" s="1999">
        <f>Sch.14!J49</f>
        <v>11504937564.769999</v>
      </c>
      <c r="E351" s="7"/>
      <c r="F351" s="7"/>
      <c r="G351" s="7"/>
    </row>
    <row r="352" spans="1:7">
      <c r="A352" s="7">
        <v>3</v>
      </c>
      <c r="B352" s="7" t="s">
        <v>2280</v>
      </c>
      <c r="C352" s="7" t="s">
        <v>1272</v>
      </c>
      <c r="D352" s="1999">
        <f>Sch.14!J69</f>
        <v>179317486.85999995</v>
      </c>
      <c r="E352" s="7"/>
      <c r="F352" s="7"/>
      <c r="G352" s="7"/>
    </row>
    <row r="353" spans="1:7">
      <c r="A353" s="7">
        <v>4</v>
      </c>
      <c r="B353" s="7" t="s">
        <v>2281</v>
      </c>
      <c r="C353" s="7" t="s">
        <v>1288</v>
      </c>
      <c r="D353" s="1999">
        <f>Sch.14!J81</f>
        <v>17302817982.630001</v>
      </c>
      <c r="E353" s="7"/>
      <c r="F353" s="7"/>
      <c r="G353" s="7"/>
    </row>
    <row r="354" spans="1:7">
      <c r="A354" s="7">
        <v>5</v>
      </c>
      <c r="B354" s="7" t="s">
        <v>2282</v>
      </c>
      <c r="C354" s="7" t="s">
        <v>2283</v>
      </c>
      <c r="D354" s="1999">
        <f>Sch.14!J87</f>
        <v>1133266072.8</v>
      </c>
      <c r="E354" s="7"/>
      <c r="F354" s="7"/>
      <c r="G354" s="7"/>
    </row>
    <row r="355" spans="1:7">
      <c r="A355" s="7"/>
      <c r="B355" s="7"/>
      <c r="C355" s="7"/>
      <c r="D355" s="1999"/>
      <c r="E355" s="7"/>
      <c r="F355" s="7"/>
      <c r="G355" s="7"/>
    </row>
    <row r="356" spans="1:7">
      <c r="A356" s="7">
        <v>6</v>
      </c>
      <c r="B356" s="354" t="s">
        <v>2284</v>
      </c>
      <c r="C356" s="103" t="s">
        <v>157</v>
      </c>
      <c r="D356" s="1999">
        <f>SUM(D350:D354)</f>
        <v>34114590065.82</v>
      </c>
      <c r="E356" s="7"/>
      <c r="F356" s="7"/>
      <c r="G356" s="7"/>
    </row>
    <row r="357" spans="1:7">
      <c r="A357" s="7"/>
      <c r="B357" s="7"/>
      <c r="C357" s="7"/>
      <c r="D357" s="1999"/>
      <c r="E357" s="7"/>
      <c r="F357" s="7"/>
      <c r="G357" s="7"/>
    </row>
    <row r="358" spans="1:7">
      <c r="A358" s="7">
        <v>7</v>
      </c>
      <c r="B358" s="7" t="s">
        <v>2285</v>
      </c>
      <c r="C358" s="7" t="s">
        <v>2286</v>
      </c>
      <c r="D358" s="1999">
        <f>Sch.14!J92</f>
        <v>0</v>
      </c>
      <c r="E358" s="7"/>
      <c r="F358" s="7"/>
      <c r="G358" s="7"/>
    </row>
    <row r="359" spans="1:7">
      <c r="A359" s="7"/>
      <c r="B359" s="7"/>
      <c r="C359" s="7"/>
      <c r="D359" s="1999"/>
      <c r="E359" s="7"/>
      <c r="F359" s="7"/>
      <c r="G359" s="7"/>
    </row>
    <row r="360" spans="1:7">
      <c r="A360" s="7"/>
      <c r="B360" s="7" t="s">
        <v>2287</v>
      </c>
      <c r="C360" s="7"/>
      <c r="D360" s="1999"/>
      <c r="E360" s="7"/>
      <c r="F360" s="7"/>
      <c r="G360" s="7"/>
    </row>
    <row r="361" spans="1:7">
      <c r="A361" s="7">
        <v>8</v>
      </c>
      <c r="B361" s="7" t="s">
        <v>2288</v>
      </c>
      <c r="C361" s="7" t="s">
        <v>2289</v>
      </c>
      <c r="D361" s="1999">
        <f>SUM(Sch.14!J93:J94)</f>
        <v>948861771.46999955</v>
      </c>
      <c r="E361" s="7"/>
      <c r="F361" s="7"/>
      <c r="G361" s="7"/>
    </row>
    <row r="362" spans="1:7">
      <c r="A362" s="7"/>
      <c r="B362" s="7"/>
      <c r="C362" s="7"/>
      <c r="D362" s="1999"/>
      <c r="E362" s="7"/>
      <c r="F362" s="7"/>
      <c r="G362" s="7"/>
    </row>
    <row r="363" spans="1:7">
      <c r="A363" s="7">
        <v>9</v>
      </c>
      <c r="B363" s="7" t="s">
        <v>2290</v>
      </c>
      <c r="C363" s="7"/>
      <c r="D363" s="1999"/>
      <c r="E363" s="7"/>
      <c r="F363" s="7"/>
      <c r="G363" s="7"/>
    </row>
    <row r="364" spans="1:7">
      <c r="A364" s="7">
        <v>10</v>
      </c>
      <c r="B364" s="7" t="s">
        <v>2291</v>
      </c>
      <c r="C364" s="7" t="s">
        <v>1093</v>
      </c>
      <c r="D364" s="1999">
        <f>SUM(Sch.14!J95:J96)</f>
        <v>0</v>
      </c>
      <c r="E364" s="7"/>
      <c r="F364" s="7"/>
      <c r="G364" s="7"/>
    </row>
    <row r="365" spans="1:7">
      <c r="A365" s="7"/>
      <c r="B365" s="7"/>
      <c r="C365" s="7"/>
      <c r="D365" s="1999"/>
      <c r="E365" s="7"/>
      <c r="F365" s="7"/>
      <c r="G365" s="7"/>
    </row>
    <row r="366" spans="1:7">
      <c r="A366" s="7">
        <v>11</v>
      </c>
      <c r="B366" s="7" t="s">
        <v>2292</v>
      </c>
      <c r="C366" s="7" t="s">
        <v>1096</v>
      </c>
      <c r="D366" s="1999">
        <f>Sch.14!J97</f>
        <v>0</v>
      </c>
      <c r="E366" s="7"/>
      <c r="F366" s="7"/>
      <c r="G366" s="7"/>
    </row>
    <row r="367" spans="1:7">
      <c r="A367" s="7">
        <v>12</v>
      </c>
      <c r="B367" s="7" t="s">
        <v>2293</v>
      </c>
      <c r="C367" s="7" t="s">
        <v>1098</v>
      </c>
      <c r="D367" s="1999">
        <f>Sch.14!J98</f>
        <v>1220100.3800000045</v>
      </c>
      <c r="E367" s="7"/>
      <c r="F367" s="7"/>
      <c r="G367" s="7"/>
    </row>
    <row r="368" spans="1:7">
      <c r="A368" s="7">
        <v>13</v>
      </c>
      <c r="B368" s="7" t="s">
        <v>2294</v>
      </c>
      <c r="C368" s="7" t="s">
        <v>1099</v>
      </c>
      <c r="D368" s="1999">
        <f>Sch.14!J99</f>
        <v>0</v>
      </c>
      <c r="E368" s="7"/>
      <c r="F368" s="7"/>
      <c r="G368" s="7"/>
    </row>
    <row r="369" spans="1:7">
      <c r="A369" s="7"/>
      <c r="B369" s="7"/>
      <c r="C369" s="7"/>
      <c r="D369" s="1999"/>
      <c r="E369" s="7"/>
      <c r="F369" s="7"/>
      <c r="G369" s="7"/>
    </row>
    <row r="370" spans="1:7">
      <c r="A370" s="7">
        <v>14</v>
      </c>
      <c r="B370" s="354" t="s">
        <v>2295</v>
      </c>
      <c r="C370" s="103" t="s">
        <v>157</v>
      </c>
      <c r="D370" s="1999">
        <f>SUM(D356:D368)</f>
        <v>35064671937.669998</v>
      </c>
      <c r="E370" s="7"/>
      <c r="F370" s="7"/>
      <c r="G370" s="7"/>
    </row>
    <row r="371" spans="1:7">
      <c r="A371" s="7"/>
      <c r="B371" s="7"/>
      <c r="C371" s="7"/>
      <c r="D371" s="1999"/>
      <c r="E371" s="7"/>
      <c r="F371" s="7"/>
      <c r="G371" s="7"/>
    </row>
    <row r="372" spans="1:7">
      <c r="A372" s="7">
        <v>15</v>
      </c>
      <c r="B372" s="7" t="s">
        <v>2296</v>
      </c>
      <c r="C372" s="103" t="s">
        <v>157</v>
      </c>
      <c r="D372" s="1999">
        <f>D40</f>
        <v>23520904240.19001</v>
      </c>
      <c r="E372" s="7"/>
      <c r="F372" s="7"/>
      <c r="G372" s="7"/>
    </row>
    <row r="373" spans="1:7">
      <c r="A373" s="7"/>
      <c r="B373" s="7"/>
      <c r="C373" s="7"/>
      <c r="D373" s="1999"/>
      <c r="E373" s="7"/>
      <c r="F373" s="7"/>
      <c r="G373" s="7"/>
    </row>
    <row r="374" spans="1:7">
      <c r="A374" s="7">
        <v>16</v>
      </c>
      <c r="B374" s="354" t="s">
        <v>2297</v>
      </c>
      <c r="C374" s="103" t="s">
        <v>157</v>
      </c>
      <c r="D374" s="1999">
        <f>D370-D372</f>
        <v>11543767697.479988</v>
      </c>
      <c r="E374" s="7"/>
      <c r="F374" s="7"/>
      <c r="G374" s="7"/>
    </row>
    <row r="375" spans="1:7">
      <c r="A375" s="7"/>
      <c r="B375" s="7"/>
      <c r="C375" s="7"/>
      <c r="D375" s="933"/>
      <c r="E375" s="7"/>
      <c r="F375" s="7"/>
      <c r="G375" s="7"/>
    </row>
    <row r="376" spans="1:7">
      <c r="A376" s="7"/>
      <c r="B376" s="7"/>
      <c r="C376" s="7"/>
      <c r="D376" s="933"/>
      <c r="E376" s="7"/>
      <c r="F376" s="7"/>
      <c r="G376" s="7"/>
    </row>
    <row r="377" spans="1:7">
      <c r="A377" s="7"/>
      <c r="B377" s="7"/>
      <c r="C377" s="7"/>
      <c r="D377" s="933"/>
      <c r="E377" s="7"/>
      <c r="F377" s="7"/>
      <c r="G377" s="7"/>
    </row>
    <row r="378" spans="1:7">
      <c r="A378" s="7"/>
      <c r="B378" s="356" t="s">
        <v>2298</v>
      </c>
      <c r="C378" s="356"/>
      <c r="D378" s="2007"/>
      <c r="E378" s="7"/>
      <c r="F378" s="7"/>
      <c r="G378" s="7"/>
    </row>
    <row r="379" spans="1:7">
      <c r="A379" s="7"/>
      <c r="B379" s="7"/>
      <c r="C379" s="7"/>
      <c r="D379" s="933"/>
      <c r="E379" s="7"/>
      <c r="F379" s="7"/>
      <c r="G379" s="7"/>
    </row>
    <row r="380" spans="1:7">
      <c r="A380" s="7">
        <v>17</v>
      </c>
      <c r="B380" s="7" t="s">
        <v>2299</v>
      </c>
      <c r="C380" s="103" t="s">
        <v>157</v>
      </c>
      <c r="D380" s="1999">
        <f>D403/D405</f>
        <v>4.7177629000843074E-2</v>
      </c>
      <c r="E380" s="7"/>
      <c r="F380" s="7"/>
      <c r="G380" s="7"/>
    </row>
    <row r="381" spans="1:7">
      <c r="A381" s="7"/>
      <c r="B381" s="7"/>
      <c r="C381" s="7"/>
      <c r="D381" s="1999"/>
      <c r="E381" s="7"/>
      <c r="F381" s="7"/>
      <c r="G381" s="7"/>
    </row>
    <row r="382" spans="1:7">
      <c r="A382" s="7">
        <v>18</v>
      </c>
      <c r="B382" s="7" t="s">
        <v>2300</v>
      </c>
      <c r="C382" s="103" t="s">
        <v>157</v>
      </c>
      <c r="D382" s="1999">
        <f>D407</f>
        <v>4995814536.1699982</v>
      </c>
      <c r="E382" s="7"/>
      <c r="F382" s="7"/>
      <c r="G382" s="7"/>
    </row>
    <row r="383" spans="1:7">
      <c r="A383" s="7"/>
      <c r="B383" s="7"/>
      <c r="C383" s="7"/>
      <c r="D383" s="1999"/>
      <c r="E383" s="7"/>
      <c r="F383" s="7"/>
      <c r="G383" s="7"/>
    </row>
    <row r="384" spans="1:7">
      <c r="A384" s="7"/>
      <c r="B384" s="538" t="s">
        <v>2301</v>
      </c>
      <c r="C384" s="7"/>
      <c r="D384" s="1999"/>
      <c r="E384" s="7"/>
      <c r="F384" s="7"/>
      <c r="G384" s="7"/>
    </row>
    <row r="385" spans="1:7">
      <c r="A385" s="7">
        <v>19</v>
      </c>
      <c r="B385" s="7" t="s">
        <v>2302</v>
      </c>
      <c r="C385" s="103" t="s">
        <v>157</v>
      </c>
      <c r="D385" s="1999">
        <f>D409/D407</f>
        <v>2.8571945967279765E-2</v>
      </c>
      <c r="E385" s="7"/>
      <c r="F385" s="7"/>
      <c r="G385" s="7"/>
    </row>
    <row r="386" spans="1:7">
      <c r="A386" s="7">
        <v>20</v>
      </c>
      <c r="B386" s="7" t="s">
        <v>2303</v>
      </c>
      <c r="C386" s="103" t="s">
        <v>157</v>
      </c>
      <c r="D386" s="1999">
        <f>D411/D407</f>
        <v>0</v>
      </c>
      <c r="E386" s="7"/>
      <c r="F386" s="7"/>
      <c r="G386" s="7"/>
    </row>
    <row r="387" spans="1:7">
      <c r="A387" s="7">
        <v>21</v>
      </c>
      <c r="B387" s="7" t="s">
        <v>2304</v>
      </c>
      <c r="C387" s="103" t="s">
        <v>157</v>
      </c>
      <c r="D387" s="1999">
        <f>D413/D407</f>
        <v>-1.4903021617667702</v>
      </c>
      <c r="E387" s="7"/>
      <c r="F387" s="7"/>
      <c r="G387" s="7"/>
    </row>
    <row r="388" spans="1:7">
      <c r="A388" s="7">
        <v>22</v>
      </c>
      <c r="B388" s="7" t="s">
        <v>2305</v>
      </c>
      <c r="C388" s="103" t="s">
        <v>157</v>
      </c>
      <c r="D388" s="1999">
        <f>D415/D407</f>
        <v>2.4617302157994905</v>
      </c>
      <c r="E388" s="7"/>
      <c r="F388" s="7"/>
      <c r="G388" s="7"/>
    </row>
    <row r="389" spans="1:7">
      <c r="A389" s="7"/>
      <c r="B389" s="7"/>
      <c r="C389" s="7"/>
      <c r="D389" s="1999"/>
      <c r="E389" s="7"/>
      <c r="F389" s="7"/>
      <c r="G389" s="7"/>
    </row>
    <row r="390" spans="1:7">
      <c r="A390" s="7">
        <v>23</v>
      </c>
      <c r="B390" s="7" t="s">
        <v>2306</v>
      </c>
      <c r="C390" s="103" t="s">
        <v>157</v>
      </c>
      <c r="D390" s="1999">
        <f>D417/D419</f>
        <v>-32.525189865635554</v>
      </c>
      <c r="E390" s="7"/>
      <c r="F390" s="7"/>
      <c r="G390" s="7"/>
    </row>
    <row r="391" spans="1:7">
      <c r="A391" s="7"/>
      <c r="B391" s="7"/>
      <c r="C391" s="7"/>
      <c r="D391" s="1999"/>
      <c r="E391" s="7"/>
      <c r="F391" s="7"/>
      <c r="G391" s="7"/>
    </row>
    <row r="392" spans="1:7">
      <c r="A392" s="7">
        <v>24</v>
      </c>
      <c r="B392" s="7" t="s">
        <v>2307</v>
      </c>
      <c r="C392" s="103" t="s">
        <v>157</v>
      </c>
      <c r="D392" s="1999">
        <f>D421/D423</f>
        <v>0</v>
      </c>
      <c r="E392" s="7"/>
      <c r="F392" s="7"/>
      <c r="G392" s="7"/>
    </row>
    <row r="393" spans="1:7">
      <c r="A393" s="7"/>
      <c r="B393" s="7"/>
      <c r="C393" s="7"/>
      <c r="D393" s="1999"/>
      <c r="E393" s="7"/>
      <c r="F393" s="7"/>
      <c r="G393" s="7"/>
    </row>
    <row r="394" spans="1:7">
      <c r="A394" s="7">
        <v>25</v>
      </c>
      <c r="B394" s="7" t="s">
        <v>93</v>
      </c>
      <c r="C394" s="103" t="s">
        <v>157</v>
      </c>
      <c r="D394" s="1999">
        <f>D423/D413</f>
        <v>0.10244183088386569</v>
      </c>
      <c r="E394" s="7"/>
      <c r="F394" s="7"/>
      <c r="G394" s="7"/>
    </row>
    <row r="395" spans="1:7">
      <c r="A395" s="7"/>
      <c r="B395" s="7"/>
      <c r="C395" s="7"/>
      <c r="D395" s="1999"/>
      <c r="E395" s="7"/>
      <c r="F395" s="7"/>
      <c r="G395" s="7"/>
    </row>
    <row r="396" spans="1:7">
      <c r="A396" s="7"/>
      <c r="B396" s="7" t="s">
        <v>2308</v>
      </c>
      <c r="C396" s="7"/>
      <c r="D396" s="1999"/>
      <c r="E396" s="7"/>
      <c r="F396" s="7"/>
      <c r="G396" s="7"/>
    </row>
    <row r="397" spans="1:7">
      <c r="A397" s="7">
        <v>26</v>
      </c>
      <c r="B397" s="7" t="s">
        <v>2309</v>
      </c>
      <c r="C397" s="103" t="s">
        <v>157</v>
      </c>
      <c r="D397" s="1999">
        <f>-D425/D427</f>
        <v>0.68271754640425575</v>
      </c>
      <c r="E397" s="7"/>
      <c r="F397" s="7"/>
      <c r="G397" s="7"/>
    </row>
    <row r="398" spans="1:7">
      <c r="A398" s="7"/>
      <c r="B398" s="7"/>
      <c r="C398" s="7"/>
      <c r="D398" s="1999"/>
      <c r="E398" s="7"/>
      <c r="F398" s="7"/>
      <c r="G398" s="7"/>
    </row>
    <row r="399" spans="1:7">
      <c r="A399" s="7">
        <v>27</v>
      </c>
      <c r="B399" s="7" t="s">
        <v>2310</v>
      </c>
      <c r="C399" s="103" t="s">
        <v>157</v>
      </c>
      <c r="D399" s="1999">
        <f>D429/D431</f>
        <v>2.7060335061929862E-2</v>
      </c>
      <c r="E399" s="7"/>
      <c r="F399" s="7"/>
      <c r="G399" s="7"/>
    </row>
    <row r="400" spans="1:7">
      <c r="A400" s="7"/>
      <c r="B400" s="7"/>
      <c r="C400" s="7"/>
      <c r="D400" s="1999"/>
      <c r="E400" s="7"/>
      <c r="F400" s="7"/>
      <c r="G400" s="7"/>
    </row>
    <row r="401" spans="1:7">
      <c r="A401" s="7"/>
      <c r="B401" s="7" t="s">
        <v>2311</v>
      </c>
      <c r="C401" s="103" t="s">
        <v>157</v>
      </c>
      <c r="D401" s="933">
        <f>D435</f>
        <v>9897</v>
      </c>
      <c r="E401" s="7"/>
      <c r="F401" s="7"/>
      <c r="G401" s="7"/>
    </row>
    <row r="402" spans="1:7">
      <c r="A402" s="7"/>
      <c r="B402" s="7"/>
      <c r="C402" s="526" t="s">
        <v>148</v>
      </c>
      <c r="D402" s="933"/>
      <c r="E402" s="7"/>
      <c r="F402" s="7"/>
      <c r="G402" s="7"/>
    </row>
    <row r="403" spans="1:7">
      <c r="A403" s="7"/>
      <c r="B403" s="7" t="s">
        <v>2312</v>
      </c>
      <c r="C403" s="103" t="s">
        <v>157</v>
      </c>
      <c r="D403" s="933">
        <f>D24</f>
        <v>674400316.57999957</v>
      </c>
      <c r="E403" s="7"/>
      <c r="F403" s="7"/>
      <c r="G403" s="7"/>
    </row>
    <row r="404" spans="1:7">
      <c r="A404" s="7"/>
      <c r="B404" s="7"/>
      <c r="C404" s="7"/>
      <c r="D404" s="933"/>
      <c r="E404" s="7"/>
      <c r="F404" s="7"/>
      <c r="G404" s="7"/>
    </row>
    <row r="405" spans="1:7">
      <c r="A405" s="7"/>
      <c r="B405" s="7" t="s">
        <v>2313</v>
      </c>
      <c r="C405" s="103" t="s">
        <v>157</v>
      </c>
      <c r="D405" s="933">
        <f>D57</f>
        <v>14294917545.940002</v>
      </c>
      <c r="E405" s="7"/>
      <c r="F405" s="7"/>
      <c r="G405" s="7"/>
    </row>
    <row r="406" spans="1:7">
      <c r="A406" s="7"/>
      <c r="B406" s="7"/>
      <c r="C406" s="7"/>
      <c r="D406" s="933"/>
      <c r="E406" s="7"/>
      <c r="F406" s="7"/>
      <c r="G406" s="7"/>
    </row>
    <row r="407" spans="1:7">
      <c r="A407" s="7"/>
      <c r="B407" s="7" t="s">
        <v>2300</v>
      </c>
      <c r="C407" s="103" t="s">
        <v>157</v>
      </c>
      <c r="D407" s="933">
        <f>SUM(D409:D415)</f>
        <v>4995814536.1699982</v>
      </c>
      <c r="E407" s="7"/>
      <c r="F407" s="7"/>
      <c r="G407" s="7"/>
    </row>
    <row r="408" spans="1:7">
      <c r="A408" s="7"/>
      <c r="B408" s="7"/>
      <c r="C408" s="7"/>
      <c r="D408" s="933"/>
      <c r="E408" s="7"/>
      <c r="F408" s="7"/>
      <c r="G408" s="7"/>
    </row>
    <row r="409" spans="1:7">
      <c r="A409" s="7"/>
      <c r="B409" s="7" t="s">
        <v>107</v>
      </c>
      <c r="C409" s="103" t="s">
        <v>157</v>
      </c>
      <c r="D409" s="933">
        <f>D61</f>
        <v>142740142.99000001</v>
      </c>
      <c r="E409" s="7"/>
      <c r="F409" s="7"/>
      <c r="G409" s="7"/>
    </row>
    <row r="410" spans="1:7">
      <c r="A410" s="7"/>
      <c r="B410" s="7"/>
      <c r="C410" s="7"/>
      <c r="D410" s="933"/>
      <c r="E410" s="7"/>
      <c r="F410" s="7"/>
      <c r="G410" s="7"/>
    </row>
    <row r="411" spans="1:7">
      <c r="A411" s="7"/>
      <c r="B411" s="7" t="s">
        <v>112</v>
      </c>
      <c r="C411" s="103" t="s">
        <v>157</v>
      </c>
      <c r="D411" s="933">
        <f>D76</f>
        <v>0</v>
      </c>
      <c r="E411" s="7"/>
      <c r="F411" s="7"/>
      <c r="G411" s="7"/>
    </row>
    <row r="412" spans="1:7">
      <c r="A412" s="7"/>
      <c r="B412" s="7"/>
      <c r="C412" s="7"/>
      <c r="D412" s="933"/>
      <c r="E412" s="7"/>
      <c r="F412" s="7"/>
      <c r="G412" s="7"/>
    </row>
    <row r="413" spans="1:7">
      <c r="A413" s="7"/>
      <c r="B413" s="7" t="s">
        <v>2314</v>
      </c>
      <c r="C413" s="103" t="s">
        <v>157</v>
      </c>
      <c r="D413" s="933">
        <f>D80-D76</f>
        <v>-7445273203.0400028</v>
      </c>
      <c r="E413" s="7"/>
      <c r="F413" s="7"/>
      <c r="G413" s="7"/>
    </row>
    <row r="414" spans="1:7">
      <c r="A414" s="7"/>
      <c r="B414" s="7" t="s">
        <v>2315</v>
      </c>
      <c r="C414" s="7"/>
      <c r="D414" s="933"/>
      <c r="E414" s="7"/>
      <c r="F414" s="7"/>
      <c r="G414" s="7"/>
    </row>
    <row r="415" spans="1:7">
      <c r="A415" s="7"/>
      <c r="B415" s="7" t="s">
        <v>1132</v>
      </c>
      <c r="C415" s="103" t="s">
        <v>157</v>
      </c>
      <c r="D415" s="933">
        <f>D50+D53</f>
        <v>12298347596.220001</v>
      </c>
      <c r="E415" s="7"/>
      <c r="F415" s="7"/>
      <c r="G415" s="7"/>
    </row>
    <row r="416" spans="1:7">
      <c r="A416" s="7"/>
      <c r="B416" s="7"/>
      <c r="C416" s="7"/>
      <c r="D416" s="933"/>
      <c r="E416" s="7"/>
      <c r="F416" s="7"/>
      <c r="G416" s="7"/>
    </row>
    <row r="417" spans="1:7">
      <c r="A417" s="7"/>
      <c r="B417" s="7" t="s">
        <v>2316</v>
      </c>
      <c r="C417" s="103" t="s">
        <v>2317</v>
      </c>
      <c r="D417" s="933">
        <f>D445</f>
        <v>-963827494.68000031</v>
      </c>
      <c r="E417" s="7"/>
      <c r="F417" s="7"/>
      <c r="G417" s="7"/>
    </row>
    <row r="418" spans="1:7">
      <c r="A418" s="7"/>
      <c r="B418" s="7"/>
      <c r="C418" s="7"/>
      <c r="D418" s="933"/>
      <c r="E418" s="7"/>
      <c r="F418" s="7"/>
      <c r="G418" s="7"/>
    </row>
    <row r="419" spans="1:7">
      <c r="A419" s="7"/>
      <c r="B419" s="7" t="s">
        <v>2318</v>
      </c>
      <c r="C419" s="103" t="s">
        <v>157</v>
      </c>
      <c r="D419" s="933">
        <f>D183</f>
        <v>29633262.669999998</v>
      </c>
      <c r="E419" s="7"/>
      <c r="F419" s="7"/>
      <c r="G419" s="7"/>
    </row>
    <row r="420" spans="1:7">
      <c r="A420" s="7"/>
      <c r="B420" s="7"/>
      <c r="C420" s="7"/>
      <c r="D420" s="933"/>
      <c r="E420" s="7"/>
      <c r="F420" s="7"/>
      <c r="G420" s="7"/>
    </row>
    <row r="421" spans="1:7">
      <c r="A421" s="7"/>
      <c r="B421" s="7" t="s">
        <v>2319</v>
      </c>
      <c r="C421" s="103" t="s">
        <v>157</v>
      </c>
      <c r="D421" s="933">
        <f>D211</f>
        <v>0</v>
      </c>
      <c r="E421" s="7"/>
      <c r="F421" s="7"/>
      <c r="G421" s="7"/>
    </row>
    <row r="422" spans="1:7">
      <c r="A422" s="7"/>
      <c r="B422" s="7"/>
      <c r="C422" s="7"/>
      <c r="D422" s="933"/>
      <c r="E422" s="7"/>
      <c r="F422" s="7"/>
      <c r="G422" s="7"/>
    </row>
    <row r="423" spans="1:7">
      <c r="A423" s="7"/>
      <c r="B423" s="7" t="s">
        <v>1704</v>
      </c>
      <c r="C423" s="103" t="s">
        <v>2317</v>
      </c>
      <c r="D423" s="933">
        <f>D449</f>
        <v>-762707418.35000098</v>
      </c>
      <c r="E423" s="7"/>
      <c r="F423" s="7"/>
      <c r="G423" s="7"/>
    </row>
    <row r="424" spans="1:7">
      <c r="A424" s="7"/>
      <c r="B424" s="7" t="s">
        <v>2320</v>
      </c>
      <c r="C424" s="7"/>
      <c r="D424" s="933"/>
      <c r="E424" s="7"/>
      <c r="F424" s="7"/>
      <c r="G424" s="7"/>
    </row>
    <row r="425" spans="1:7">
      <c r="A425" s="7"/>
      <c r="B425" s="7" t="s">
        <v>2321</v>
      </c>
      <c r="C425" s="103" t="s">
        <v>157</v>
      </c>
      <c r="D425" s="933">
        <f>D244</f>
        <v>757544540.47002637</v>
      </c>
      <c r="E425" s="7"/>
      <c r="F425" s="7"/>
      <c r="G425" s="7"/>
    </row>
    <row r="426" spans="1:7">
      <c r="A426" s="7"/>
      <c r="B426" s="7"/>
      <c r="C426" s="7"/>
      <c r="D426" s="933"/>
      <c r="E426" s="7"/>
      <c r="F426" s="7"/>
      <c r="G426" s="7"/>
    </row>
    <row r="427" spans="1:7">
      <c r="A427" s="7"/>
      <c r="B427" s="7" t="s">
        <v>2322</v>
      </c>
      <c r="C427" s="103" t="s">
        <v>157</v>
      </c>
      <c r="D427" s="933">
        <f>D249</f>
        <v>-1109601685.8800104</v>
      </c>
      <c r="E427" s="7"/>
      <c r="F427" s="7"/>
      <c r="G427" s="7"/>
    </row>
    <row r="428" spans="1:7">
      <c r="A428" s="7"/>
      <c r="B428" s="7"/>
      <c r="C428" s="7"/>
      <c r="D428" s="933"/>
      <c r="E428" s="7"/>
      <c r="F428" s="7"/>
      <c r="G428" s="7"/>
    </row>
    <row r="429" spans="1:7">
      <c r="A429" s="7"/>
      <c r="B429" s="7" t="s">
        <v>2323</v>
      </c>
      <c r="C429" s="103" t="s">
        <v>157</v>
      </c>
      <c r="D429" s="933">
        <f>D361</f>
        <v>948861771.46999955</v>
      </c>
      <c r="E429" s="7"/>
      <c r="F429" s="7"/>
      <c r="G429" s="7"/>
    </row>
    <row r="430" spans="1:7">
      <c r="A430" s="7"/>
      <c r="B430" s="7"/>
      <c r="C430" s="7"/>
      <c r="D430" s="933"/>
      <c r="E430" s="7"/>
      <c r="F430" s="7"/>
      <c r="G430" s="7"/>
    </row>
    <row r="431" spans="1:7">
      <c r="A431" s="7"/>
      <c r="B431" s="7" t="s">
        <v>2324</v>
      </c>
      <c r="C431" s="103" t="s">
        <v>157</v>
      </c>
      <c r="D431" s="933">
        <f>D370</f>
        <v>35064671937.669998</v>
      </c>
      <c r="E431" s="7"/>
      <c r="F431" s="7"/>
      <c r="G431" s="7"/>
    </row>
    <row r="432" spans="1:7">
      <c r="A432" s="7"/>
      <c r="B432" s="7"/>
      <c r="C432" s="7"/>
      <c r="D432" s="933"/>
      <c r="E432" s="7"/>
      <c r="F432" s="7"/>
      <c r="G432" s="7"/>
    </row>
    <row r="433" spans="1:7">
      <c r="A433" s="7"/>
      <c r="B433" s="7" t="s">
        <v>1146</v>
      </c>
      <c r="C433" s="7" t="s">
        <v>1147</v>
      </c>
      <c r="D433" s="933">
        <f>Sch.36!E55</f>
        <v>0</v>
      </c>
      <c r="E433" s="7"/>
      <c r="F433" s="7"/>
      <c r="G433" s="7"/>
    </row>
    <row r="434" spans="1:7">
      <c r="A434" s="7"/>
      <c r="B434" s="7"/>
      <c r="C434" s="7"/>
      <c r="D434" s="933"/>
      <c r="E434" s="7"/>
      <c r="F434" s="7"/>
      <c r="G434" s="7"/>
    </row>
    <row r="435" spans="1:7">
      <c r="A435" s="7"/>
      <c r="B435" s="7" t="s">
        <v>2311</v>
      </c>
      <c r="C435" s="7" t="s">
        <v>1148</v>
      </c>
      <c r="D435" s="933">
        <f>Sch.65!H50</f>
        <v>9897</v>
      </c>
      <c r="E435" s="7"/>
      <c r="F435" s="7"/>
      <c r="G435" s="7"/>
    </row>
    <row r="436" spans="1:7">
      <c r="A436" s="7"/>
      <c r="B436" s="7"/>
      <c r="C436" s="7"/>
      <c r="D436" s="933"/>
      <c r="E436" s="7"/>
      <c r="F436" s="7"/>
      <c r="G436" s="7"/>
    </row>
    <row r="437" spans="1:7">
      <c r="A437" s="7"/>
      <c r="B437" s="7"/>
      <c r="C437" s="7"/>
      <c r="D437" s="933"/>
      <c r="E437" s="7"/>
      <c r="F437" s="7"/>
      <c r="G437" s="7"/>
    </row>
    <row r="438" spans="1:7">
      <c r="A438" s="7"/>
      <c r="B438" s="7"/>
      <c r="C438" s="7"/>
      <c r="D438" s="933"/>
      <c r="E438" s="7"/>
      <c r="F438" s="7"/>
      <c r="G438" s="7"/>
    </row>
    <row r="439" spans="1:7">
      <c r="A439" s="7"/>
      <c r="B439" s="7"/>
      <c r="C439" s="7"/>
      <c r="D439" s="933"/>
      <c r="E439" s="7"/>
      <c r="F439" s="7"/>
      <c r="G439" s="7"/>
    </row>
    <row r="440" spans="1:7">
      <c r="A440" s="7"/>
      <c r="B440" s="7"/>
      <c r="C440" s="7"/>
      <c r="D440" s="933"/>
      <c r="E440" s="7"/>
      <c r="F440" s="7"/>
      <c r="G440" s="7"/>
    </row>
    <row r="441" spans="1:7">
      <c r="A441" s="7"/>
      <c r="B441" s="538" t="s">
        <v>1149</v>
      </c>
      <c r="C441" s="7"/>
      <c r="D441" s="933"/>
      <c r="E441" s="7"/>
      <c r="F441" s="7"/>
      <c r="G441" s="7"/>
    </row>
    <row r="442" spans="1:7">
      <c r="A442" s="7"/>
      <c r="B442" s="7" t="s">
        <v>1150</v>
      </c>
      <c r="C442" s="7" t="s">
        <v>1151</v>
      </c>
      <c r="D442" s="2008">
        <f>D138</f>
        <v>-2203558499.8100004</v>
      </c>
      <c r="E442" s="7"/>
      <c r="F442" s="7"/>
      <c r="G442" s="7"/>
    </row>
    <row r="443" spans="1:7">
      <c r="A443" s="7"/>
      <c r="B443" s="7"/>
      <c r="C443" s="7" t="s">
        <v>1152</v>
      </c>
      <c r="D443" s="933">
        <f>D167</f>
        <v>1239731005.1300001</v>
      </c>
      <c r="E443" s="7"/>
      <c r="F443" s="7"/>
      <c r="G443" s="7"/>
    </row>
    <row r="444" spans="1:7">
      <c r="A444" s="7"/>
      <c r="B444" s="7"/>
      <c r="C444" s="7" t="s">
        <v>1153</v>
      </c>
      <c r="D444" s="933">
        <v>0</v>
      </c>
      <c r="E444" s="7"/>
      <c r="F444" s="7"/>
      <c r="G444" s="7"/>
    </row>
    <row r="445" spans="1:7">
      <c r="A445" s="7"/>
      <c r="B445" s="7"/>
      <c r="C445" s="103" t="s">
        <v>46</v>
      </c>
      <c r="D445" s="2009">
        <f>D442+D443</f>
        <v>-963827494.68000031</v>
      </c>
      <c r="E445" s="7"/>
      <c r="F445" s="7"/>
      <c r="G445" s="7"/>
    </row>
    <row r="446" spans="1:7">
      <c r="A446" s="7"/>
      <c r="B446" s="7"/>
      <c r="C446" s="7"/>
      <c r="D446" s="933"/>
      <c r="E446" s="7"/>
      <c r="F446" s="7"/>
      <c r="G446" s="7"/>
    </row>
    <row r="447" spans="1:7">
      <c r="A447" s="7"/>
      <c r="B447" s="7" t="s">
        <v>1154</v>
      </c>
      <c r="C447" s="7" t="s">
        <v>1704</v>
      </c>
      <c r="D447" s="933">
        <f>D185</f>
        <v>-762707418.35000098</v>
      </c>
      <c r="E447" s="7"/>
      <c r="F447" s="7"/>
      <c r="G447" s="7"/>
    </row>
    <row r="448" spans="1:7">
      <c r="A448" s="7"/>
      <c r="B448" s="7"/>
      <c r="C448" s="7" t="s">
        <v>1155</v>
      </c>
      <c r="D448" s="933">
        <f>D210</f>
        <v>0</v>
      </c>
      <c r="E448" s="7"/>
      <c r="F448" s="7"/>
      <c r="G448" s="7"/>
    </row>
    <row r="449" spans="1:7">
      <c r="A449" s="7"/>
      <c r="B449" s="7"/>
      <c r="C449" s="103" t="s">
        <v>46</v>
      </c>
      <c r="D449" s="933">
        <f>D447-D448</f>
        <v>-762707418.35000098</v>
      </c>
      <c r="E449" s="7"/>
      <c r="F449" s="7"/>
      <c r="G449" s="7"/>
    </row>
  </sheetData>
  <printOptions horizontalCentered="1"/>
  <pageMargins left="0.5" right="0.5" top="0.5" bottom="0.5" header="0.5" footer="0.5"/>
  <pageSetup scale="56" fitToHeight="8" orientation="portrait" r:id="rId1"/>
  <headerFooter alignWithMargins="0"/>
  <rowBreaks count="7" manualBreakCount="7">
    <brk id="46" max="3" man="1"/>
    <brk id="83" max="3" man="1"/>
    <brk id="145" max="3" man="1"/>
    <brk id="219" max="3" man="1"/>
    <brk id="274" max="3" man="1"/>
    <brk id="340" max="3" man="1"/>
    <brk id="377"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B49"/>
  <sheetViews>
    <sheetView defaultGridColor="0" topLeftCell="D8" colorId="22" zoomScale="70" zoomScaleNormal="70" workbookViewId="0">
      <selection activeCell="Q19" sqref="Q19"/>
    </sheetView>
  </sheetViews>
  <sheetFormatPr defaultColWidth="9.84375" defaultRowHeight="15.5"/>
  <cols>
    <col min="1" max="1" width="4.84375" customWidth="1"/>
    <col min="2" max="2" width="1.84375" customWidth="1"/>
    <col min="3" max="3" width="31.84375" customWidth="1"/>
    <col min="4" max="4" width="2.07421875" customWidth="1"/>
    <col min="5" max="5" width="20.84375" customWidth="1"/>
    <col min="6" max="6" width="1.84375" customWidth="1"/>
    <col min="7" max="7" width="11.4609375" customWidth="1"/>
    <col min="8" max="8" width="1.84375" customWidth="1"/>
    <col min="9" max="9" width="13.84375" customWidth="1"/>
    <col min="10" max="10" width="1.84375" customWidth="1"/>
    <col min="11" max="11" width="13.84375" customWidth="1"/>
    <col min="12" max="12" width="1.84375" customWidth="1"/>
    <col min="13" max="13" width="13.3828125" customWidth="1"/>
    <col min="14" max="14" width="1.84375" customWidth="1"/>
    <col min="15" max="15" width="12.84375" customWidth="1"/>
    <col min="16" max="16" width="1.84375" customWidth="1"/>
    <col min="17" max="17" width="12.84375" customWidth="1"/>
    <col min="18" max="18" width="1.84375" customWidth="1"/>
    <col min="19" max="19" width="12.84375" customWidth="1"/>
    <col min="20" max="20" width="1.84375" customWidth="1"/>
    <col min="21" max="21" width="12.84375" customWidth="1"/>
    <col min="22" max="22" width="1.84375" customWidth="1"/>
    <col min="23" max="23" width="12.84375" customWidth="1"/>
    <col min="24" max="24" width="1.84375" customWidth="1"/>
    <col min="25" max="25" width="13.84375" customWidth="1"/>
    <col min="26" max="26" width="4.84375" customWidth="1"/>
  </cols>
  <sheetData>
    <row r="1" spans="1:27" ht="16" thickBot="1">
      <c r="A1" s="61" t="str">
        <f>'Data Sheet'!A50</f>
        <v>Annual Report of VERIZON NEW YORK INC.                                                            For the period ending DECEMBER 31, 2021</v>
      </c>
      <c r="B1" s="62"/>
      <c r="C1" s="62"/>
      <c r="D1" s="62"/>
      <c r="E1" s="62"/>
      <c r="F1" s="62"/>
      <c r="G1" s="62"/>
      <c r="H1" s="62"/>
      <c r="I1" s="62"/>
      <c r="J1" s="62"/>
      <c r="K1" s="62"/>
      <c r="L1" s="61" t="str">
        <f>'Data Sheet'!A50</f>
        <v>Annual Report of VERIZON NEW YORK INC.                                                            For the period ending DECEMBER 31, 2021</v>
      </c>
      <c r="M1" s="62"/>
      <c r="N1" s="62"/>
      <c r="O1" s="62"/>
      <c r="P1" s="62"/>
      <c r="Q1" s="62"/>
      <c r="R1" s="62"/>
      <c r="S1" s="62"/>
      <c r="T1" s="62"/>
      <c r="U1" s="62"/>
      <c r="V1" s="62"/>
      <c r="W1" s="62"/>
      <c r="X1" s="62"/>
      <c r="Y1" s="62"/>
      <c r="Z1" s="62"/>
      <c r="AA1" s="62"/>
    </row>
    <row r="2" spans="1:27">
      <c r="A2" s="63"/>
      <c r="B2" s="64"/>
      <c r="C2" s="64"/>
      <c r="D2" s="64"/>
      <c r="E2" s="64"/>
      <c r="F2" s="64"/>
      <c r="G2" s="64"/>
      <c r="H2" s="64"/>
      <c r="I2" s="64"/>
      <c r="J2" s="64"/>
      <c r="K2" s="65"/>
      <c r="L2" s="63"/>
      <c r="M2" s="64"/>
      <c r="N2" s="64"/>
      <c r="O2" s="64"/>
      <c r="P2" s="64"/>
      <c r="Q2" s="64"/>
      <c r="R2" s="64"/>
      <c r="S2" s="64"/>
      <c r="T2" s="64"/>
      <c r="U2" s="64"/>
      <c r="V2" s="64"/>
      <c r="W2" s="64"/>
      <c r="X2" s="64"/>
      <c r="Y2" s="64"/>
      <c r="Z2" s="65"/>
      <c r="AA2" s="62"/>
    </row>
    <row r="3" spans="1:27">
      <c r="A3" s="143" t="s">
        <v>1196</v>
      </c>
      <c r="B3" s="101"/>
      <c r="C3" s="101"/>
      <c r="D3" s="101"/>
      <c r="E3" s="101"/>
      <c r="F3" s="101"/>
      <c r="G3" s="101"/>
      <c r="H3" s="101"/>
      <c r="I3" s="101"/>
      <c r="J3" s="101"/>
      <c r="K3" s="144"/>
      <c r="L3" s="143" t="s">
        <v>1197</v>
      </c>
      <c r="M3" s="158"/>
      <c r="N3" s="158"/>
      <c r="O3" s="101"/>
      <c r="P3" s="101"/>
      <c r="Q3" s="101"/>
      <c r="R3" s="101"/>
      <c r="S3" s="101"/>
      <c r="T3" s="101"/>
      <c r="U3" s="101"/>
      <c r="V3" s="101"/>
      <c r="W3" s="101"/>
      <c r="X3" s="101"/>
      <c r="Y3" s="101"/>
      <c r="Z3" s="144"/>
      <c r="AA3" s="62"/>
    </row>
    <row r="4" spans="1:27">
      <c r="A4" s="69"/>
      <c r="B4" s="101"/>
      <c r="C4" s="101"/>
      <c r="D4" s="101"/>
      <c r="E4" s="101"/>
      <c r="F4" s="101"/>
      <c r="G4" s="101"/>
      <c r="H4" s="101"/>
      <c r="I4" s="101"/>
      <c r="J4" s="62"/>
      <c r="K4" s="70"/>
      <c r="L4" s="69"/>
      <c r="M4" s="62"/>
      <c r="N4" s="62"/>
      <c r="O4" s="62"/>
      <c r="P4" s="62"/>
      <c r="Q4" s="62"/>
      <c r="R4" s="62"/>
      <c r="S4" s="62"/>
      <c r="T4" s="62"/>
      <c r="U4" s="62"/>
      <c r="V4" s="62"/>
      <c r="W4" s="62"/>
      <c r="X4" s="62"/>
      <c r="Y4" s="62"/>
      <c r="Z4" s="70"/>
      <c r="AA4" s="62"/>
    </row>
    <row r="5" spans="1:27">
      <c r="A5" s="406" t="s">
        <v>1998</v>
      </c>
      <c r="B5" s="553" t="s">
        <v>1198</v>
      </c>
      <c r="C5" s="562"/>
      <c r="D5" s="562"/>
      <c r="E5" s="562"/>
      <c r="F5" s="562"/>
      <c r="G5" s="562"/>
      <c r="H5" s="562"/>
      <c r="I5" s="562"/>
      <c r="J5" s="562"/>
      <c r="K5" s="563"/>
      <c r="L5" s="405" t="s">
        <v>1199</v>
      </c>
      <c r="M5" s="404"/>
      <c r="N5" s="404"/>
      <c r="O5" s="404"/>
      <c r="P5" s="404"/>
      <c r="Q5" s="404"/>
      <c r="R5" s="404"/>
      <c r="S5" s="404"/>
      <c r="T5" s="404"/>
      <c r="U5" s="404"/>
      <c r="V5" s="404"/>
      <c r="W5" s="404"/>
      <c r="X5" s="142"/>
      <c r="Y5" s="142"/>
      <c r="Z5" s="159"/>
      <c r="AA5" s="62"/>
    </row>
    <row r="6" spans="1:27">
      <c r="A6" s="405"/>
      <c r="B6" s="553" t="s">
        <v>1200</v>
      </c>
      <c r="C6" s="562"/>
      <c r="D6" s="562"/>
      <c r="E6" s="562"/>
      <c r="F6" s="562"/>
      <c r="G6" s="562"/>
      <c r="H6" s="562"/>
      <c r="I6" s="562"/>
      <c r="J6" s="562"/>
      <c r="K6" s="563"/>
      <c r="L6" s="405" t="s">
        <v>23</v>
      </c>
      <c r="M6" s="404"/>
      <c r="N6" s="404"/>
      <c r="O6" s="404"/>
      <c r="P6" s="404"/>
      <c r="Q6" s="404"/>
      <c r="R6" s="404"/>
      <c r="S6" s="404"/>
      <c r="T6" s="404"/>
      <c r="U6" s="404"/>
      <c r="V6" s="404"/>
      <c r="W6" s="404"/>
      <c r="X6" s="142"/>
      <c r="Y6" s="142"/>
      <c r="Z6" s="159"/>
      <c r="AA6" s="62"/>
    </row>
    <row r="7" spans="1:27">
      <c r="A7" s="405"/>
      <c r="B7" s="553"/>
      <c r="C7" s="562"/>
      <c r="D7" s="562"/>
      <c r="E7" s="562"/>
      <c r="F7" s="562"/>
      <c r="G7" s="562"/>
      <c r="H7" s="562"/>
      <c r="I7" s="562"/>
      <c r="J7" s="562"/>
      <c r="K7" s="563"/>
      <c r="L7" s="405" t="s">
        <v>24</v>
      </c>
      <c r="M7" s="404"/>
      <c r="N7" s="404"/>
      <c r="O7" s="404"/>
      <c r="P7" s="404"/>
      <c r="Q7" s="404"/>
      <c r="R7" s="404"/>
      <c r="S7" s="404"/>
      <c r="T7" s="404"/>
      <c r="U7" s="404"/>
      <c r="V7" s="404"/>
      <c r="W7" s="404"/>
      <c r="X7" s="142"/>
      <c r="Y7" s="142"/>
      <c r="Z7" s="159"/>
      <c r="AA7" s="62"/>
    </row>
    <row r="8" spans="1:27">
      <c r="A8" s="406" t="s">
        <v>2012</v>
      </c>
      <c r="B8" s="553" t="s">
        <v>25</v>
      </c>
      <c r="C8" s="562"/>
      <c r="D8" s="562"/>
      <c r="E8" s="562"/>
      <c r="F8" s="562"/>
      <c r="G8" s="562"/>
      <c r="H8" s="562"/>
      <c r="I8" s="562"/>
      <c r="J8" s="562"/>
      <c r="K8" s="563"/>
      <c r="L8" s="405" t="s">
        <v>26</v>
      </c>
      <c r="M8" s="404"/>
      <c r="N8" s="404"/>
      <c r="O8" s="404"/>
      <c r="P8" s="404"/>
      <c r="Q8" s="404"/>
      <c r="R8" s="404"/>
      <c r="S8" s="404"/>
      <c r="T8" s="404"/>
      <c r="U8" s="404"/>
      <c r="V8" s="404"/>
      <c r="W8" s="404"/>
      <c r="X8" s="142"/>
      <c r="Y8" s="142"/>
      <c r="Z8" s="159"/>
      <c r="AA8" s="62"/>
    </row>
    <row r="9" spans="1:27">
      <c r="A9" s="405"/>
      <c r="B9" s="553" t="s">
        <v>27</v>
      </c>
      <c r="C9" s="562"/>
      <c r="D9" s="562"/>
      <c r="E9" s="562"/>
      <c r="F9" s="562"/>
      <c r="G9" s="562"/>
      <c r="H9" s="562"/>
      <c r="I9" s="562"/>
      <c r="J9" s="562"/>
      <c r="K9" s="563"/>
      <c r="L9" s="405"/>
      <c r="M9" s="404"/>
      <c r="N9" s="404"/>
      <c r="O9" s="404"/>
      <c r="P9" s="404"/>
      <c r="Q9" s="404"/>
      <c r="R9" s="404"/>
      <c r="S9" s="404"/>
      <c r="T9" s="404"/>
      <c r="U9" s="404"/>
      <c r="V9" s="404"/>
      <c r="W9" s="404"/>
      <c r="X9" s="142"/>
      <c r="Y9" s="142"/>
      <c r="Z9" s="159"/>
      <c r="AA9" s="62"/>
    </row>
    <row r="10" spans="1:27">
      <c r="A10" s="405"/>
      <c r="B10" s="553"/>
      <c r="C10" s="562"/>
      <c r="D10" s="562"/>
      <c r="E10" s="562"/>
      <c r="F10" s="562"/>
      <c r="G10" s="562"/>
      <c r="H10" s="562"/>
      <c r="I10" s="562"/>
      <c r="J10" s="562"/>
      <c r="K10" s="563"/>
      <c r="L10" s="405" t="s">
        <v>28</v>
      </c>
      <c r="M10" s="404"/>
      <c r="N10" s="404"/>
      <c r="O10" s="404"/>
      <c r="P10" s="404"/>
      <c r="Q10" s="404"/>
      <c r="R10" s="404"/>
      <c r="S10" s="404"/>
      <c r="T10" s="404"/>
      <c r="U10" s="404"/>
      <c r="V10" s="404"/>
      <c r="W10" s="404"/>
      <c r="X10" s="142"/>
      <c r="Y10" s="142"/>
      <c r="Z10" s="159"/>
      <c r="AA10" s="62"/>
    </row>
    <row r="11" spans="1:27">
      <c r="A11" s="406" t="s">
        <v>1360</v>
      </c>
      <c r="B11" s="553" t="s">
        <v>29</v>
      </c>
      <c r="C11" s="562"/>
      <c r="D11" s="562"/>
      <c r="E11" s="562"/>
      <c r="F11" s="562"/>
      <c r="G11" s="562"/>
      <c r="H11" s="562"/>
      <c r="I11" s="562"/>
      <c r="J11" s="562"/>
      <c r="K11" s="563"/>
      <c r="L11" s="405" t="s">
        <v>30</v>
      </c>
      <c r="M11" s="404"/>
      <c r="N11" s="404"/>
      <c r="O11" s="404"/>
      <c r="P11" s="404"/>
      <c r="Q11" s="404"/>
      <c r="R11" s="404"/>
      <c r="S11" s="404"/>
      <c r="T11" s="404"/>
      <c r="U11" s="404"/>
      <c r="V11" s="404"/>
      <c r="W11" s="404"/>
      <c r="X11" s="142"/>
      <c r="Y11" s="142"/>
      <c r="Z11" s="159"/>
      <c r="AA11" s="62"/>
    </row>
    <row r="12" spans="1:27">
      <c r="A12" s="405"/>
      <c r="B12" s="553" t="s">
        <v>31</v>
      </c>
      <c r="C12" s="562"/>
      <c r="D12" s="562"/>
      <c r="E12" s="562"/>
      <c r="F12" s="562"/>
      <c r="G12" s="562"/>
      <c r="H12" s="562"/>
      <c r="I12" s="562"/>
      <c r="J12" s="562"/>
      <c r="K12" s="563"/>
      <c r="L12" s="405"/>
      <c r="M12" s="404"/>
      <c r="N12" s="404"/>
      <c r="O12" s="404"/>
      <c r="P12" s="404"/>
      <c r="Q12" s="404"/>
      <c r="R12" s="404"/>
      <c r="S12" s="404"/>
      <c r="T12" s="404"/>
      <c r="U12" s="404"/>
      <c r="V12" s="404"/>
      <c r="W12" s="404"/>
      <c r="X12" s="142"/>
      <c r="Y12" s="142"/>
      <c r="Z12" s="159"/>
      <c r="AA12" s="62"/>
    </row>
    <row r="13" spans="1:27">
      <c r="A13" s="160"/>
      <c r="B13" s="161"/>
      <c r="C13" s="161"/>
      <c r="D13" s="161"/>
      <c r="E13" s="161"/>
      <c r="F13" s="161"/>
      <c r="G13" s="161"/>
      <c r="H13" s="161"/>
      <c r="I13" s="161"/>
      <c r="J13" s="162"/>
      <c r="K13" s="163"/>
      <c r="L13" s="408"/>
      <c r="M13" s="407"/>
      <c r="N13" s="407"/>
      <c r="O13" s="407"/>
      <c r="P13" s="407"/>
      <c r="Q13" s="407"/>
      <c r="R13" s="407"/>
      <c r="S13" s="407"/>
      <c r="T13" s="407"/>
      <c r="U13" s="407"/>
      <c r="V13" s="407"/>
      <c r="W13" s="407"/>
      <c r="X13" s="162"/>
      <c r="Y13" s="162"/>
      <c r="Z13" s="163"/>
      <c r="AA13" s="62"/>
    </row>
    <row r="14" spans="1:27">
      <c r="A14" s="69"/>
      <c r="B14" s="164"/>
      <c r="C14" s="165"/>
      <c r="D14" s="128" t="s">
        <v>32</v>
      </c>
      <c r="E14" s="101"/>
      <c r="F14" s="166" t="s">
        <v>33</v>
      </c>
      <c r="G14" s="101"/>
      <c r="H14" s="167"/>
      <c r="I14" s="128" t="s">
        <v>34</v>
      </c>
      <c r="J14" s="101"/>
      <c r="K14" s="144"/>
      <c r="L14" s="69"/>
      <c r="M14" s="62"/>
      <c r="N14" s="164"/>
      <c r="O14" s="168"/>
      <c r="P14" s="169"/>
      <c r="Q14" s="62"/>
      <c r="R14" s="169"/>
      <c r="S14" s="170"/>
      <c r="T14" s="62"/>
      <c r="U14" s="62"/>
      <c r="V14" s="169"/>
      <c r="W14" s="170"/>
      <c r="X14" s="62"/>
      <c r="Y14" s="62"/>
      <c r="Z14" s="91"/>
      <c r="AA14" s="62"/>
    </row>
    <row r="15" spans="1:27">
      <c r="A15" s="92" t="s">
        <v>35</v>
      </c>
      <c r="B15" s="164"/>
      <c r="C15" s="165"/>
      <c r="D15" s="128" t="s">
        <v>36</v>
      </c>
      <c r="E15" s="101"/>
      <c r="F15" s="166" t="s">
        <v>37</v>
      </c>
      <c r="G15" s="101"/>
      <c r="H15" s="164"/>
      <c r="I15" s="171" t="s">
        <v>38</v>
      </c>
      <c r="J15" s="168"/>
      <c r="K15" s="172" t="s">
        <v>39</v>
      </c>
      <c r="L15" s="69"/>
      <c r="M15" s="90" t="s">
        <v>40</v>
      </c>
      <c r="N15" s="164"/>
      <c r="O15" s="90" t="s">
        <v>41</v>
      </c>
      <c r="P15" s="164"/>
      <c r="Q15" s="90" t="s">
        <v>42</v>
      </c>
      <c r="R15" s="164"/>
      <c r="S15" s="173" t="s">
        <v>43</v>
      </c>
      <c r="T15" s="62"/>
      <c r="U15" s="90" t="s">
        <v>44</v>
      </c>
      <c r="V15" s="164"/>
      <c r="W15" s="173" t="s">
        <v>45</v>
      </c>
      <c r="X15" s="62"/>
      <c r="Y15" s="90" t="s">
        <v>46</v>
      </c>
      <c r="Z15" s="88" t="s">
        <v>35</v>
      </c>
      <c r="AA15" s="62"/>
    </row>
    <row r="16" spans="1:27">
      <c r="A16" s="92" t="s">
        <v>47</v>
      </c>
      <c r="B16" s="164"/>
      <c r="C16" s="173" t="s">
        <v>48</v>
      </c>
      <c r="D16" s="128" t="s">
        <v>49</v>
      </c>
      <c r="E16" s="101"/>
      <c r="F16" s="166" t="s">
        <v>50</v>
      </c>
      <c r="G16" s="101"/>
      <c r="H16" s="164"/>
      <c r="I16" s="173" t="s">
        <v>51</v>
      </c>
      <c r="J16" s="62"/>
      <c r="K16" s="134" t="s">
        <v>52</v>
      </c>
      <c r="L16" s="69"/>
      <c r="M16" s="90" t="s">
        <v>53</v>
      </c>
      <c r="N16" s="164"/>
      <c r="O16" s="90" t="s">
        <v>54</v>
      </c>
      <c r="P16" s="164"/>
      <c r="Q16" s="90" t="s">
        <v>55</v>
      </c>
      <c r="R16" s="164"/>
      <c r="S16" s="173" t="s">
        <v>56</v>
      </c>
      <c r="T16" s="62"/>
      <c r="U16" s="90" t="s">
        <v>57</v>
      </c>
      <c r="V16" s="164"/>
      <c r="W16" s="173" t="s">
        <v>58</v>
      </c>
      <c r="X16" s="62"/>
      <c r="Y16" s="90" t="s">
        <v>59</v>
      </c>
      <c r="Z16" s="88" t="s">
        <v>47</v>
      </c>
      <c r="AA16" s="62"/>
    </row>
    <row r="17" spans="1:28">
      <c r="A17" s="69"/>
      <c r="B17" s="164"/>
      <c r="C17" s="173" t="s">
        <v>462</v>
      </c>
      <c r="D17" s="128" t="s">
        <v>463</v>
      </c>
      <c r="E17" s="101"/>
      <c r="F17" s="166" t="s">
        <v>60</v>
      </c>
      <c r="G17" s="101"/>
      <c r="H17" s="164"/>
      <c r="I17" s="173" t="s">
        <v>61</v>
      </c>
      <c r="J17" s="62"/>
      <c r="K17" s="134" t="s">
        <v>62</v>
      </c>
      <c r="L17" s="69"/>
      <c r="M17" s="90" t="s">
        <v>63</v>
      </c>
      <c r="N17" s="164"/>
      <c r="O17" s="90" t="s">
        <v>64</v>
      </c>
      <c r="P17" s="164"/>
      <c r="Q17" s="90" t="s">
        <v>65</v>
      </c>
      <c r="R17" s="164"/>
      <c r="S17" s="173" t="s">
        <v>66</v>
      </c>
      <c r="T17" s="62"/>
      <c r="U17" s="90" t="s">
        <v>67</v>
      </c>
      <c r="V17" s="164"/>
      <c r="W17" s="173" t="s">
        <v>68</v>
      </c>
      <c r="X17" s="62"/>
      <c r="Y17" s="90" t="s">
        <v>69</v>
      </c>
      <c r="Z17" s="91"/>
      <c r="AA17" s="62"/>
    </row>
    <row r="18" spans="1:28" ht="16" thickBot="1">
      <c r="A18" s="69"/>
      <c r="B18" s="164"/>
      <c r="C18" s="165"/>
      <c r="D18" s="62"/>
      <c r="E18" s="62"/>
      <c r="F18" s="166" t="s">
        <v>464</v>
      </c>
      <c r="G18" s="101"/>
      <c r="H18" s="164"/>
      <c r="I18" s="174"/>
      <c r="J18" s="62"/>
      <c r="K18" s="2056"/>
      <c r="L18" s="69"/>
      <c r="M18" s="62"/>
      <c r="N18" s="164"/>
      <c r="O18" s="62"/>
      <c r="P18" s="164"/>
      <c r="Q18" s="62"/>
      <c r="R18" s="164"/>
      <c r="S18" s="165"/>
      <c r="T18" s="62"/>
      <c r="U18" s="62"/>
      <c r="V18" s="164"/>
      <c r="W18" s="165"/>
      <c r="X18" s="62"/>
      <c r="Y18" s="932"/>
      <c r="Z18" s="91"/>
      <c r="AA18" s="62"/>
    </row>
    <row r="19" spans="1:28" ht="46.5">
      <c r="A19" s="71" t="s">
        <v>466</v>
      </c>
      <c r="B19" s="169"/>
      <c r="C19" s="842" t="s">
        <v>3481</v>
      </c>
      <c r="D19" s="880"/>
      <c r="E19" s="850" t="s">
        <v>3482</v>
      </c>
      <c r="F19" s="881"/>
      <c r="G19" s="852" t="s">
        <v>3658</v>
      </c>
      <c r="H19" s="851"/>
      <c r="I19" s="2072" t="s">
        <v>3671</v>
      </c>
      <c r="J19" s="2073"/>
      <c r="K19" s="2072" t="s">
        <v>3671</v>
      </c>
      <c r="L19" s="2074"/>
      <c r="M19" s="2072" t="s">
        <v>3671</v>
      </c>
      <c r="N19" s="2075"/>
      <c r="O19" s="2072" t="s">
        <v>3671</v>
      </c>
      <c r="P19" s="2076"/>
      <c r="Q19" s="2072" t="s">
        <v>3671</v>
      </c>
      <c r="R19" s="2076"/>
      <c r="S19" s="2072" t="s">
        <v>3671</v>
      </c>
      <c r="T19" s="2073"/>
      <c r="U19" s="2072" t="s">
        <v>3671</v>
      </c>
      <c r="V19" s="2076"/>
      <c r="W19" s="2072" t="s">
        <v>3671</v>
      </c>
      <c r="X19" s="2073"/>
      <c r="Y19" s="2072" t="s">
        <v>3671</v>
      </c>
      <c r="Z19" s="75" t="s">
        <v>466</v>
      </c>
      <c r="AA19" s="62"/>
      <c r="AB19" s="890"/>
    </row>
    <row r="20" spans="1:28" ht="31">
      <c r="A20" s="92" t="s">
        <v>955</v>
      </c>
      <c r="B20" s="164"/>
      <c r="C20" s="844" t="s">
        <v>3483</v>
      </c>
      <c r="D20" s="738"/>
      <c r="E20" s="819" t="s">
        <v>3484</v>
      </c>
      <c r="F20" s="176"/>
      <c r="G20" s="1411" t="s">
        <v>3658</v>
      </c>
      <c r="H20" s="616"/>
      <c r="I20" s="2072" t="s">
        <v>3671</v>
      </c>
      <c r="J20" s="2077"/>
      <c r="K20" s="2072" t="s">
        <v>3671</v>
      </c>
      <c r="L20" s="2078"/>
      <c r="M20" s="2072" t="s">
        <v>3671</v>
      </c>
      <c r="N20" s="2079"/>
      <c r="O20" s="2072" t="s">
        <v>3671</v>
      </c>
      <c r="P20" s="2080"/>
      <c r="Q20" s="2072" t="s">
        <v>3671</v>
      </c>
      <c r="R20" s="2080"/>
      <c r="S20" s="2072" t="s">
        <v>3671</v>
      </c>
      <c r="T20" s="2077"/>
      <c r="U20" s="2072" t="s">
        <v>3671</v>
      </c>
      <c r="V20" s="2080"/>
      <c r="W20" s="2072" t="s">
        <v>3671</v>
      </c>
      <c r="X20" s="2077"/>
      <c r="Y20" s="2072" t="s">
        <v>3671</v>
      </c>
      <c r="Z20" s="88">
        <v>2</v>
      </c>
      <c r="AA20" s="62"/>
      <c r="AB20" s="890"/>
    </row>
    <row r="21" spans="1:28" ht="46.5">
      <c r="A21" s="92" t="s">
        <v>1195</v>
      </c>
      <c r="B21" s="164"/>
      <c r="C21" s="844" t="s">
        <v>3485</v>
      </c>
      <c r="D21" s="26"/>
      <c r="E21" s="860" t="s">
        <v>3486</v>
      </c>
      <c r="F21" s="176"/>
      <c r="G21" s="861" t="s">
        <v>3658</v>
      </c>
      <c r="H21" s="616"/>
      <c r="I21" s="2072" t="s">
        <v>3671</v>
      </c>
      <c r="J21" s="2081"/>
      <c r="K21" s="2072" t="s">
        <v>3671</v>
      </c>
      <c r="L21" s="2082"/>
      <c r="M21" s="2072" t="s">
        <v>3671</v>
      </c>
      <c r="N21" s="2083"/>
      <c r="O21" s="2072" t="s">
        <v>3671</v>
      </c>
      <c r="P21" s="2080"/>
      <c r="Q21" s="2072" t="s">
        <v>3671</v>
      </c>
      <c r="R21" s="2080"/>
      <c r="S21" s="2072" t="s">
        <v>3671</v>
      </c>
      <c r="T21" s="2081"/>
      <c r="U21" s="2072" t="s">
        <v>3671</v>
      </c>
      <c r="V21" s="2080"/>
      <c r="W21" s="2072" t="s">
        <v>3671</v>
      </c>
      <c r="X21" s="2077"/>
      <c r="Y21" s="2072" t="s">
        <v>3671</v>
      </c>
      <c r="Z21" s="88">
        <v>3</v>
      </c>
      <c r="AA21" s="62"/>
      <c r="AB21" s="890"/>
    </row>
    <row r="22" spans="1:28">
      <c r="A22" s="92" t="s">
        <v>70</v>
      </c>
      <c r="B22" s="164"/>
      <c r="C22" s="844" t="s">
        <v>3522</v>
      </c>
      <c r="D22" s="26"/>
      <c r="E22" s="860" t="s">
        <v>3491</v>
      </c>
      <c r="F22" s="176"/>
      <c r="G22" s="821" t="s">
        <v>3658</v>
      </c>
      <c r="H22" s="616"/>
      <c r="I22" s="2072" t="s">
        <v>3671</v>
      </c>
      <c r="J22" s="2081"/>
      <c r="K22" s="2072" t="s">
        <v>3671</v>
      </c>
      <c r="L22" s="2082"/>
      <c r="M22" s="2072" t="s">
        <v>3671</v>
      </c>
      <c r="N22" s="2083"/>
      <c r="O22" s="2072" t="s">
        <v>3671</v>
      </c>
      <c r="P22" s="2080"/>
      <c r="Q22" s="2072" t="s">
        <v>3671</v>
      </c>
      <c r="R22" s="2080"/>
      <c r="S22" s="2072" t="s">
        <v>3671</v>
      </c>
      <c r="T22" s="2081"/>
      <c r="U22" s="2072" t="s">
        <v>3671</v>
      </c>
      <c r="V22" s="2080"/>
      <c r="W22" s="2072" t="s">
        <v>3671</v>
      </c>
      <c r="X22" s="2077"/>
      <c r="Y22" s="2072" t="s">
        <v>3671</v>
      </c>
      <c r="Z22" s="88">
        <v>4</v>
      </c>
      <c r="AA22" s="62"/>
      <c r="AB22" s="890"/>
    </row>
    <row r="23" spans="1:28" ht="46.5">
      <c r="A23" s="92" t="s">
        <v>71</v>
      </c>
      <c r="B23" s="164"/>
      <c r="C23" s="844" t="s">
        <v>3523</v>
      </c>
      <c r="D23" s="26"/>
      <c r="E23" s="860" t="s">
        <v>3487</v>
      </c>
      <c r="F23" s="176"/>
      <c r="G23" s="861" t="s">
        <v>3658</v>
      </c>
      <c r="H23" s="616"/>
      <c r="I23" s="2072" t="s">
        <v>3671</v>
      </c>
      <c r="J23" s="2084"/>
      <c r="K23" s="2072" t="s">
        <v>3671</v>
      </c>
      <c r="L23" s="2082"/>
      <c r="M23" s="2072" t="s">
        <v>3671</v>
      </c>
      <c r="N23" s="2083"/>
      <c r="O23" s="2072" t="s">
        <v>3671</v>
      </c>
      <c r="P23" s="2080"/>
      <c r="Q23" s="2072" t="s">
        <v>3671</v>
      </c>
      <c r="R23" s="2080"/>
      <c r="S23" s="2072" t="s">
        <v>3671</v>
      </c>
      <c r="T23" s="2081"/>
      <c r="U23" s="2072" t="s">
        <v>3671</v>
      </c>
      <c r="V23" s="2080"/>
      <c r="W23" s="2072" t="s">
        <v>3671</v>
      </c>
      <c r="X23" s="2081"/>
      <c r="Y23" s="2072" t="s">
        <v>3671</v>
      </c>
      <c r="Z23" s="88">
        <v>5</v>
      </c>
      <c r="AA23" s="62"/>
      <c r="AB23" s="890"/>
    </row>
    <row r="24" spans="1:28" ht="62">
      <c r="A24" s="92" t="s">
        <v>474</v>
      </c>
      <c r="B24" s="164"/>
      <c r="C24" s="844" t="s">
        <v>3493</v>
      </c>
      <c r="D24" s="26"/>
      <c r="E24" s="860" t="s">
        <v>3494</v>
      </c>
      <c r="F24" s="176"/>
      <c r="G24" s="864" t="s">
        <v>3658</v>
      </c>
      <c r="H24" s="616"/>
      <c r="I24" s="2072" t="s">
        <v>3671</v>
      </c>
      <c r="J24" s="2081"/>
      <c r="K24" s="2072" t="s">
        <v>3671</v>
      </c>
      <c r="L24" s="2082"/>
      <c r="M24" s="2072" t="s">
        <v>3671</v>
      </c>
      <c r="N24" s="2083"/>
      <c r="O24" s="2072" t="s">
        <v>3671</v>
      </c>
      <c r="P24" s="2080"/>
      <c r="Q24" s="2072" t="s">
        <v>3671</v>
      </c>
      <c r="R24" s="2080"/>
      <c r="S24" s="2072" t="s">
        <v>3671</v>
      </c>
      <c r="T24" s="2081"/>
      <c r="U24" s="2072" t="s">
        <v>3671</v>
      </c>
      <c r="V24" s="2080"/>
      <c r="W24" s="2072" t="s">
        <v>3671</v>
      </c>
      <c r="X24" s="2081"/>
      <c r="Y24" s="2072" t="s">
        <v>3671</v>
      </c>
      <c r="Z24" s="88">
        <v>6</v>
      </c>
      <c r="AA24" s="62"/>
      <c r="AB24" s="890"/>
    </row>
    <row r="25" spans="1:28" ht="31">
      <c r="A25" s="92" t="s">
        <v>477</v>
      </c>
      <c r="B25" s="164"/>
      <c r="C25" s="844" t="s">
        <v>3489</v>
      </c>
      <c r="D25" s="26"/>
      <c r="E25" s="860" t="s">
        <v>3490</v>
      </c>
      <c r="F25" s="176"/>
      <c r="G25" s="861" t="s">
        <v>3658</v>
      </c>
      <c r="H25" s="616"/>
      <c r="I25" s="2072" t="s">
        <v>3671</v>
      </c>
      <c r="J25" s="2081"/>
      <c r="K25" s="2072" t="s">
        <v>3671</v>
      </c>
      <c r="L25" s="2082"/>
      <c r="M25" s="2072" t="s">
        <v>3671</v>
      </c>
      <c r="N25" s="2083"/>
      <c r="O25" s="2072" t="s">
        <v>3671</v>
      </c>
      <c r="P25" s="2080"/>
      <c r="Q25" s="2072" t="s">
        <v>3671</v>
      </c>
      <c r="R25" s="2080"/>
      <c r="S25" s="2072" t="s">
        <v>3671</v>
      </c>
      <c r="T25" s="2081"/>
      <c r="U25" s="2072" t="s">
        <v>3671</v>
      </c>
      <c r="V25" s="2080"/>
      <c r="W25" s="2072" t="s">
        <v>3671</v>
      </c>
      <c r="X25" s="2081"/>
      <c r="Y25" s="2072" t="s">
        <v>3671</v>
      </c>
      <c r="Z25" s="88">
        <v>7</v>
      </c>
      <c r="AA25" s="62"/>
      <c r="AB25" s="890"/>
    </row>
    <row r="26" spans="1:28">
      <c r="A26" s="92" t="s">
        <v>2204</v>
      </c>
      <c r="B26" s="164"/>
      <c r="C26" s="882" t="s">
        <v>3492</v>
      </c>
      <c r="D26" s="176"/>
      <c r="E26" s="860" t="s">
        <v>3488</v>
      </c>
      <c r="F26" s="176"/>
      <c r="G26" s="861" t="s">
        <v>3658</v>
      </c>
      <c r="H26" s="616"/>
      <c r="I26" s="2072" t="s">
        <v>3671</v>
      </c>
      <c r="J26" s="2081"/>
      <c r="K26" s="2072" t="s">
        <v>3671</v>
      </c>
      <c r="L26" s="2082"/>
      <c r="M26" s="2072" t="s">
        <v>3671</v>
      </c>
      <c r="N26" s="2083"/>
      <c r="O26" s="2072" t="s">
        <v>3671</v>
      </c>
      <c r="P26" s="2080"/>
      <c r="Q26" s="2072" t="s">
        <v>3671</v>
      </c>
      <c r="R26" s="2080"/>
      <c r="S26" s="2072" t="s">
        <v>3671</v>
      </c>
      <c r="T26" s="2081"/>
      <c r="U26" s="2072" t="s">
        <v>3671</v>
      </c>
      <c r="V26" s="2080"/>
      <c r="W26" s="2072" t="s">
        <v>3671</v>
      </c>
      <c r="X26" s="2081"/>
      <c r="Y26" s="2072" t="s">
        <v>3671</v>
      </c>
      <c r="Z26" s="88">
        <v>8</v>
      </c>
      <c r="AA26" s="62"/>
      <c r="AB26" s="890"/>
    </row>
    <row r="27" spans="1:28" ht="31">
      <c r="A27" s="92" t="s">
        <v>335</v>
      </c>
      <c r="B27" s="164"/>
      <c r="C27" s="844" t="s">
        <v>3495</v>
      </c>
      <c r="D27" s="738"/>
      <c r="E27" s="860" t="s">
        <v>3496</v>
      </c>
      <c r="F27" s="176"/>
      <c r="G27" s="861" t="s">
        <v>3658</v>
      </c>
      <c r="H27" s="616"/>
      <c r="I27" s="2072" t="s">
        <v>3671</v>
      </c>
      <c r="J27" s="2081"/>
      <c r="K27" s="2072" t="s">
        <v>3671</v>
      </c>
      <c r="L27" s="2082"/>
      <c r="M27" s="2072" t="s">
        <v>3671</v>
      </c>
      <c r="N27" s="2083"/>
      <c r="O27" s="2072" t="s">
        <v>3671</v>
      </c>
      <c r="P27" s="2080"/>
      <c r="Q27" s="2072" t="s">
        <v>3671</v>
      </c>
      <c r="R27" s="2080"/>
      <c r="S27" s="2072" t="s">
        <v>3671</v>
      </c>
      <c r="T27" s="2081"/>
      <c r="U27" s="2072" t="s">
        <v>3671</v>
      </c>
      <c r="V27" s="2080"/>
      <c r="W27" s="2072" t="s">
        <v>3671</v>
      </c>
      <c r="X27" s="2081"/>
      <c r="Y27" s="2072" t="s">
        <v>3671</v>
      </c>
      <c r="Z27" s="88">
        <v>9</v>
      </c>
      <c r="AA27" s="62"/>
      <c r="AB27" s="890"/>
    </row>
    <row r="28" spans="1:28">
      <c r="A28" s="92" t="s">
        <v>72</v>
      </c>
      <c r="B28" s="164"/>
      <c r="C28" s="844" t="s">
        <v>3497</v>
      </c>
      <c r="D28" s="26"/>
      <c r="E28" s="860" t="s">
        <v>3498</v>
      </c>
      <c r="F28" s="176"/>
      <c r="G28" s="861" t="s">
        <v>3658</v>
      </c>
      <c r="H28" s="616"/>
      <c r="I28" s="2072" t="s">
        <v>3671</v>
      </c>
      <c r="J28" s="2081"/>
      <c r="K28" s="2072" t="s">
        <v>3671</v>
      </c>
      <c r="L28" s="2082"/>
      <c r="M28" s="2072" t="s">
        <v>3671</v>
      </c>
      <c r="N28" s="2083"/>
      <c r="O28" s="2072" t="s">
        <v>3671</v>
      </c>
      <c r="P28" s="2080"/>
      <c r="Q28" s="2072" t="s">
        <v>3671</v>
      </c>
      <c r="R28" s="2080"/>
      <c r="S28" s="2072" t="s">
        <v>3671</v>
      </c>
      <c r="T28" s="2081"/>
      <c r="U28" s="2072" t="s">
        <v>3671</v>
      </c>
      <c r="V28" s="2080"/>
      <c r="W28" s="2072" t="s">
        <v>3671</v>
      </c>
      <c r="X28" s="2081"/>
      <c r="Y28" s="2072" t="s">
        <v>3671</v>
      </c>
      <c r="Z28" s="88">
        <v>10</v>
      </c>
      <c r="AA28" s="62"/>
      <c r="AB28" s="890"/>
    </row>
    <row r="29" spans="1:28">
      <c r="A29" s="92" t="s">
        <v>73</v>
      </c>
      <c r="B29" s="164"/>
      <c r="C29" s="844" t="s">
        <v>3499</v>
      </c>
      <c r="D29" s="26"/>
      <c r="E29" s="860" t="s">
        <v>3669</v>
      </c>
      <c r="F29" s="176"/>
      <c r="G29" s="861" t="s">
        <v>3658</v>
      </c>
      <c r="H29" s="616"/>
      <c r="I29" s="2072" t="s">
        <v>3671</v>
      </c>
      <c r="J29" s="2081"/>
      <c r="K29" s="2072" t="s">
        <v>3671</v>
      </c>
      <c r="L29" s="2082"/>
      <c r="M29" s="2072" t="s">
        <v>3671</v>
      </c>
      <c r="N29" s="2083"/>
      <c r="O29" s="2072" t="s">
        <v>3671</v>
      </c>
      <c r="P29" s="2080"/>
      <c r="Q29" s="2072" t="s">
        <v>3671</v>
      </c>
      <c r="R29" s="2080"/>
      <c r="S29" s="2072" t="s">
        <v>3671</v>
      </c>
      <c r="T29" s="2081"/>
      <c r="U29" s="2072" t="s">
        <v>3671</v>
      </c>
      <c r="V29" s="2080"/>
      <c r="W29" s="2072" t="s">
        <v>3671</v>
      </c>
      <c r="X29" s="2081"/>
      <c r="Y29" s="2072" t="s">
        <v>3671</v>
      </c>
      <c r="Z29" s="88">
        <v>11</v>
      </c>
      <c r="AA29" s="62"/>
      <c r="AB29" s="890"/>
    </row>
    <row r="30" spans="1:28">
      <c r="A30" s="92" t="s">
        <v>74</v>
      </c>
      <c r="B30" s="164"/>
      <c r="C30" s="883" t="s">
        <v>3500</v>
      </c>
      <c r="D30" s="26"/>
      <c r="E30" s="1412" t="s">
        <v>3488</v>
      </c>
      <c r="F30" s="176"/>
      <c r="G30" s="861" t="s">
        <v>3658</v>
      </c>
      <c r="H30" s="616"/>
      <c r="I30" s="2072" t="s">
        <v>3671</v>
      </c>
      <c r="J30" s="2085"/>
      <c r="K30" s="2072" t="s">
        <v>3671</v>
      </c>
      <c r="L30" s="2086"/>
      <c r="M30" s="2072" t="s">
        <v>3671</v>
      </c>
      <c r="N30" s="2087"/>
      <c r="O30" s="2072" t="s">
        <v>3671</v>
      </c>
      <c r="P30" s="2088"/>
      <c r="Q30" s="2072" t="s">
        <v>3671</v>
      </c>
      <c r="R30" s="2088"/>
      <c r="S30" s="2072" t="s">
        <v>3671</v>
      </c>
      <c r="T30" s="2085"/>
      <c r="U30" s="2072" t="s">
        <v>3671</v>
      </c>
      <c r="V30" s="2088"/>
      <c r="W30" s="2072" t="s">
        <v>3671</v>
      </c>
      <c r="X30" s="2081"/>
      <c r="Y30" s="2072" t="s">
        <v>3671</v>
      </c>
      <c r="Z30" s="88">
        <v>12</v>
      </c>
      <c r="AA30" s="62"/>
      <c r="AB30" s="890"/>
    </row>
    <row r="31" spans="1:28">
      <c r="A31" s="92"/>
      <c r="B31" s="164"/>
      <c r="C31" s="757"/>
      <c r="D31" s="740"/>
      <c r="E31" s="797"/>
      <c r="F31" s="616"/>
      <c r="G31" s="861"/>
      <c r="H31" s="616"/>
      <c r="I31" s="856"/>
      <c r="J31" s="848"/>
      <c r="K31" s="857"/>
      <c r="L31" s="862"/>
      <c r="M31" s="856"/>
      <c r="N31" s="863"/>
      <c r="O31" s="798"/>
      <c r="P31" s="859"/>
      <c r="Q31" s="856"/>
      <c r="R31" s="859"/>
      <c r="S31" s="856"/>
      <c r="T31" s="848"/>
      <c r="U31" s="856"/>
      <c r="V31" s="859"/>
      <c r="W31" s="856"/>
      <c r="X31" s="848"/>
      <c r="Y31" s="633"/>
      <c r="Z31" s="88"/>
      <c r="AA31" s="62"/>
      <c r="AB31" s="751"/>
    </row>
    <row r="32" spans="1:28">
      <c r="A32" s="92"/>
      <c r="B32" s="164"/>
      <c r="C32" s="757"/>
      <c r="D32" s="615"/>
      <c r="E32" s="860"/>
      <c r="F32" s="616"/>
      <c r="G32" s="861"/>
      <c r="H32" s="616"/>
      <c r="I32" s="856"/>
      <c r="J32" s="848"/>
      <c r="K32" s="857"/>
      <c r="L32" s="862"/>
      <c r="M32" s="856"/>
      <c r="N32" s="863"/>
      <c r="O32" s="798"/>
      <c r="P32" s="859"/>
      <c r="Q32" s="856"/>
      <c r="R32" s="859"/>
      <c r="S32" s="856"/>
      <c r="T32" s="848"/>
      <c r="U32" s="856"/>
      <c r="V32" s="859"/>
      <c r="W32" s="856"/>
      <c r="X32" s="848"/>
      <c r="Y32" s="626"/>
      <c r="Z32" s="88"/>
      <c r="AA32" s="62"/>
    </row>
    <row r="33" spans="1:27">
      <c r="A33" s="92"/>
      <c r="B33" s="164"/>
      <c r="C33" s="757"/>
      <c r="D33" s="615"/>
      <c r="E33" s="860"/>
      <c r="F33" s="616"/>
      <c r="G33" s="861"/>
      <c r="H33" s="616"/>
      <c r="I33" s="856"/>
      <c r="J33" s="848"/>
      <c r="K33" s="857"/>
      <c r="L33" s="862"/>
      <c r="M33" s="856"/>
      <c r="N33" s="863"/>
      <c r="O33" s="798"/>
      <c r="P33" s="859"/>
      <c r="Q33" s="856"/>
      <c r="R33" s="859"/>
      <c r="S33" s="856"/>
      <c r="T33" s="848"/>
      <c r="U33" s="856"/>
      <c r="V33" s="859"/>
      <c r="W33" s="856"/>
      <c r="X33" s="848"/>
      <c r="Y33" s="626"/>
      <c r="Z33" s="88"/>
      <c r="AA33" s="62"/>
    </row>
    <row r="34" spans="1:27" s="126" customFormat="1">
      <c r="A34" s="92"/>
      <c r="B34" s="164"/>
      <c r="C34" s="844"/>
      <c r="D34" s="840"/>
      <c r="E34" s="840"/>
      <c r="F34" s="1409"/>
      <c r="G34" s="884"/>
      <c r="H34" s="1409"/>
      <c r="I34" s="856"/>
      <c r="J34" s="848"/>
      <c r="K34" s="857"/>
      <c r="L34" s="862"/>
      <c r="M34" s="856"/>
      <c r="N34" s="863"/>
      <c r="O34" s="798"/>
      <c r="P34" s="1409"/>
      <c r="Q34" s="856"/>
      <c r="R34" s="859"/>
      <c r="S34" s="856"/>
      <c r="T34" s="848"/>
      <c r="U34" s="856"/>
      <c r="V34" s="859"/>
      <c r="W34" s="856"/>
      <c r="X34" s="848"/>
      <c r="Y34" s="626"/>
      <c r="Z34" s="88"/>
      <c r="AA34" s="62"/>
    </row>
    <row r="35" spans="1:27" s="126" customFormat="1">
      <c r="A35" s="92"/>
      <c r="B35" s="164"/>
      <c r="C35" s="844"/>
      <c r="D35" s="840"/>
      <c r="E35" s="840"/>
      <c r="F35" s="1409"/>
      <c r="G35" s="884"/>
      <c r="H35" s="1409"/>
      <c r="I35" s="856"/>
      <c r="J35" s="848"/>
      <c r="K35" s="857"/>
      <c r="L35" s="862"/>
      <c r="M35" s="856"/>
      <c r="N35" s="863"/>
      <c r="O35" s="798"/>
      <c r="P35" s="1409"/>
      <c r="Q35" s="856"/>
      <c r="R35" s="859"/>
      <c r="S35" s="856"/>
      <c r="T35" s="848"/>
      <c r="U35" s="856"/>
      <c r="V35" s="859"/>
      <c r="W35" s="856"/>
      <c r="X35" s="848"/>
      <c r="Y35" s="626"/>
      <c r="Z35" s="88"/>
      <c r="AA35" s="62"/>
    </row>
    <row r="36" spans="1:27" s="126" customFormat="1">
      <c r="A36" s="92"/>
      <c r="B36" s="164"/>
      <c r="C36" s="844"/>
      <c r="D36" s="840"/>
      <c r="E36" s="840"/>
      <c r="F36" s="1409"/>
      <c r="G36" s="884"/>
      <c r="H36" s="1409"/>
      <c r="I36" s="856"/>
      <c r="J36" s="848"/>
      <c r="K36" s="857"/>
      <c r="L36" s="862"/>
      <c r="M36" s="856"/>
      <c r="N36" s="863"/>
      <c r="O36" s="798"/>
      <c r="P36" s="1409"/>
      <c r="Q36" s="856"/>
      <c r="R36" s="859"/>
      <c r="S36" s="856"/>
      <c r="T36" s="848"/>
      <c r="U36" s="856"/>
      <c r="V36" s="859"/>
      <c r="W36" s="856"/>
      <c r="X36" s="848"/>
      <c r="Y36" s="626"/>
      <c r="Z36" s="88"/>
      <c r="AA36" s="62"/>
    </row>
    <row r="37" spans="1:27">
      <c r="A37" s="92"/>
      <c r="B37" s="164"/>
      <c r="C37" s="175"/>
      <c r="D37" s="26"/>
      <c r="E37" s="26"/>
      <c r="F37" s="176"/>
      <c r="G37" s="1410"/>
      <c r="H37" s="176"/>
      <c r="I37" s="177"/>
      <c r="J37" s="26"/>
      <c r="K37" s="178"/>
      <c r="L37" s="179"/>
      <c r="M37" s="180"/>
      <c r="N37" s="181"/>
      <c r="O37" s="180"/>
      <c r="P37" s="176"/>
      <c r="Q37" s="180"/>
      <c r="R37" s="176"/>
      <c r="S37" s="177"/>
      <c r="T37" s="26"/>
      <c r="U37" s="180"/>
      <c r="V37" s="176"/>
      <c r="W37" s="177"/>
      <c r="X37" s="26"/>
      <c r="Y37" s="180"/>
      <c r="Z37" s="88"/>
      <c r="AA37" s="62"/>
    </row>
    <row r="38" spans="1:27">
      <c r="A38" s="76"/>
      <c r="B38" s="167"/>
      <c r="C38" s="182"/>
      <c r="D38" s="183"/>
      <c r="E38" s="183"/>
      <c r="F38" s="184"/>
      <c r="G38" s="183"/>
      <c r="H38" s="184"/>
      <c r="I38" s="185"/>
      <c r="J38" s="183"/>
      <c r="K38" s="186"/>
      <c r="L38" s="187"/>
      <c r="M38" s="188"/>
      <c r="N38" s="189"/>
      <c r="O38" s="188"/>
      <c r="P38" s="184"/>
      <c r="Q38" s="188"/>
      <c r="R38" s="184"/>
      <c r="S38" s="185"/>
      <c r="T38" s="183"/>
      <c r="U38" s="188"/>
      <c r="V38" s="184"/>
      <c r="W38" s="185"/>
      <c r="X38" s="183"/>
      <c r="Y38" s="188"/>
      <c r="Z38" s="80"/>
      <c r="AA38" s="62"/>
    </row>
    <row r="39" spans="1:27">
      <c r="A39" s="69" t="s">
        <v>88</v>
      </c>
      <c r="B39" s="62"/>
      <c r="C39" s="26"/>
      <c r="D39" s="26"/>
      <c r="E39" s="26"/>
      <c r="F39" s="26"/>
      <c r="G39" s="26"/>
      <c r="H39" s="26"/>
      <c r="I39" s="26"/>
      <c r="J39" s="26"/>
      <c r="K39" s="139"/>
      <c r="L39" s="190" t="s">
        <v>89</v>
      </c>
      <c r="M39" s="26"/>
      <c r="N39" s="26"/>
      <c r="O39" s="26"/>
      <c r="P39" s="26"/>
      <c r="Q39" s="26"/>
      <c r="R39" s="26"/>
      <c r="S39" s="26"/>
      <c r="T39" s="26"/>
      <c r="U39" s="26"/>
      <c r="V39" s="26"/>
      <c r="W39" s="26"/>
      <c r="X39" s="26"/>
      <c r="Y39" s="26"/>
      <c r="Z39" s="139"/>
      <c r="AA39" s="62"/>
    </row>
    <row r="40" spans="1:27">
      <c r="A40" s="69"/>
      <c r="B40" s="62"/>
      <c r="C40" s="26"/>
      <c r="D40" s="26"/>
      <c r="E40" s="26"/>
      <c r="F40" s="26"/>
      <c r="G40" s="26"/>
      <c r="H40" s="26"/>
      <c r="I40" s="26"/>
      <c r="J40" s="26"/>
      <c r="K40" s="139"/>
      <c r="L40" s="190" t="s">
        <v>3524</v>
      </c>
      <c r="M40" s="26"/>
      <c r="N40" s="26"/>
      <c r="O40" s="26"/>
      <c r="P40" s="26"/>
      <c r="Q40" s="26"/>
      <c r="R40" s="26"/>
      <c r="S40" s="26"/>
      <c r="T40" s="26"/>
      <c r="U40" s="26"/>
      <c r="V40" s="26"/>
      <c r="W40" s="26"/>
      <c r="X40" s="26"/>
      <c r="Y40" s="26"/>
      <c r="Z40" s="139"/>
      <c r="AA40" s="62"/>
    </row>
    <row r="41" spans="1:27" ht="15.75" customHeight="1">
      <c r="A41" s="69"/>
      <c r="B41" s="62"/>
      <c r="C41" s="191" t="s">
        <v>2329</v>
      </c>
      <c r="D41" s="26"/>
      <c r="E41" s="26"/>
      <c r="F41" s="26"/>
      <c r="G41" s="26"/>
      <c r="H41" s="26"/>
      <c r="I41" s="26"/>
      <c r="J41" s="26"/>
      <c r="K41" s="139"/>
      <c r="L41" s="2062" t="s">
        <v>3659</v>
      </c>
      <c r="M41" s="2062"/>
      <c r="N41" s="2062"/>
      <c r="O41" s="2062"/>
      <c r="P41" s="2062"/>
      <c r="Q41" s="2062"/>
      <c r="R41" s="2062"/>
      <c r="S41" s="2062"/>
      <c r="T41" s="2062"/>
      <c r="U41" s="2062"/>
      <c r="V41" s="2062"/>
      <c r="W41" s="2062"/>
      <c r="X41" s="1432"/>
      <c r="Y41" s="1432"/>
      <c r="Z41" s="139"/>
      <c r="AA41" s="62"/>
    </row>
    <row r="42" spans="1:27" ht="15.75" customHeight="1">
      <c r="A42" s="69"/>
      <c r="B42" s="62"/>
      <c r="C42" s="191" t="s">
        <v>90</v>
      </c>
      <c r="D42" s="26"/>
      <c r="E42" s="26"/>
      <c r="F42" s="26"/>
      <c r="G42" s="26"/>
      <c r="H42" s="26"/>
      <c r="I42" s="26"/>
      <c r="J42" s="26"/>
      <c r="K42" s="139"/>
      <c r="L42" s="2062"/>
      <c r="M42" s="2062"/>
      <c r="N42" s="2062"/>
      <c r="O42" s="2062"/>
      <c r="P42" s="2062"/>
      <c r="Q42" s="2062"/>
      <c r="R42" s="2062"/>
      <c r="S42" s="2062"/>
      <c r="T42" s="2062"/>
      <c r="U42" s="2062"/>
      <c r="V42" s="2062"/>
      <c r="W42" s="2062"/>
      <c r="X42" s="737"/>
      <c r="Y42" s="737"/>
      <c r="Z42" s="139"/>
      <c r="AA42" s="62"/>
    </row>
    <row r="43" spans="1:27" ht="15.75" customHeight="1">
      <c r="A43" s="69"/>
      <c r="B43" s="62"/>
      <c r="C43" s="191"/>
      <c r="D43" s="26"/>
      <c r="E43" s="26"/>
      <c r="F43" s="26"/>
      <c r="G43" s="26"/>
      <c r="H43" s="26"/>
      <c r="I43" s="26"/>
      <c r="J43" s="26"/>
      <c r="K43" s="139"/>
      <c r="L43" s="2062"/>
      <c r="M43" s="2062"/>
      <c r="N43" s="2062"/>
      <c r="O43" s="2062"/>
      <c r="P43" s="2062"/>
      <c r="Q43" s="2062"/>
      <c r="R43" s="2062"/>
      <c r="S43" s="2062"/>
      <c r="T43" s="2062"/>
      <c r="U43" s="2062"/>
      <c r="V43" s="2062"/>
      <c r="W43" s="2062"/>
      <c r="X43" s="737"/>
      <c r="Y43" s="737"/>
      <c r="Z43" s="139"/>
      <c r="AA43" s="62"/>
    </row>
    <row r="44" spans="1:27" ht="15.75" customHeight="1">
      <c r="A44" s="69"/>
      <c r="B44" s="62"/>
      <c r="C44" s="191"/>
      <c r="D44" s="26"/>
      <c r="E44" s="26"/>
      <c r="F44" s="26"/>
      <c r="G44" s="26"/>
      <c r="H44" s="26"/>
      <c r="I44" s="26"/>
      <c r="J44" s="26"/>
      <c r="K44" s="139"/>
      <c r="L44" s="2062"/>
      <c r="M44" s="2062"/>
      <c r="N44" s="2062"/>
      <c r="O44" s="2062"/>
      <c r="P44" s="2062"/>
      <c r="Q44" s="2062"/>
      <c r="R44" s="2062"/>
      <c r="S44" s="2062"/>
      <c r="T44" s="2062"/>
      <c r="U44" s="2062"/>
      <c r="V44" s="2062"/>
      <c r="W44" s="2062"/>
      <c r="X44" s="737"/>
      <c r="Y44" s="737"/>
      <c r="Z44" s="139"/>
      <c r="AA44" s="62"/>
    </row>
    <row r="45" spans="1:27">
      <c r="A45" s="69"/>
      <c r="B45" s="62"/>
      <c r="C45" s="26"/>
      <c r="D45" s="26"/>
      <c r="E45" s="26"/>
      <c r="F45" s="26"/>
      <c r="G45" s="26"/>
      <c r="H45" s="26"/>
      <c r="I45" s="26"/>
      <c r="J45" s="26"/>
      <c r="K45" s="139"/>
      <c r="L45" s="190"/>
      <c r="M45" s="737"/>
      <c r="N45" s="737"/>
      <c r="O45" s="737"/>
      <c r="P45" s="737"/>
      <c r="Q45" s="737"/>
      <c r="R45" s="737"/>
      <c r="S45" s="737"/>
      <c r="T45" s="737"/>
      <c r="U45" s="737"/>
      <c r="V45" s="737"/>
      <c r="W45" s="737"/>
      <c r="X45" s="737"/>
      <c r="Y45" s="737"/>
      <c r="Z45" s="139"/>
      <c r="AA45" s="62"/>
    </row>
    <row r="46" spans="1:27">
      <c r="A46" s="69"/>
      <c r="B46" s="62"/>
      <c r="C46" s="26"/>
      <c r="D46" s="26"/>
      <c r="E46" s="26"/>
      <c r="F46" s="26"/>
      <c r="G46" s="26"/>
      <c r="H46" s="26"/>
      <c r="I46" s="26"/>
      <c r="J46" s="26"/>
      <c r="K46" s="139"/>
      <c r="L46" s="190"/>
      <c r="M46" s="26"/>
      <c r="N46" s="26"/>
      <c r="O46" s="26"/>
      <c r="P46" s="26"/>
      <c r="Q46" s="26"/>
      <c r="R46" s="26"/>
      <c r="S46" s="26"/>
      <c r="T46" s="26"/>
      <c r="U46" s="26"/>
      <c r="V46" s="26"/>
      <c r="W46" s="26"/>
      <c r="X46" s="26"/>
      <c r="Y46" s="26"/>
      <c r="Z46" s="139"/>
      <c r="AA46" s="62"/>
    </row>
    <row r="47" spans="1:27" ht="16" thickBot="1">
      <c r="A47" s="151"/>
      <c r="B47" s="97"/>
      <c r="C47" s="140"/>
      <c r="D47" s="140"/>
      <c r="E47" s="140"/>
      <c r="F47" s="140"/>
      <c r="G47" s="140"/>
      <c r="H47" s="140"/>
      <c r="I47" s="140"/>
      <c r="J47" s="140"/>
      <c r="K47" s="141"/>
      <c r="L47" s="192"/>
      <c r="M47" s="140"/>
      <c r="N47" s="140"/>
      <c r="O47" s="140"/>
      <c r="P47" s="140"/>
      <c r="Q47" s="140"/>
      <c r="R47" s="140"/>
      <c r="S47" s="140"/>
      <c r="T47" s="140"/>
      <c r="U47" s="140"/>
      <c r="V47" s="140"/>
      <c r="W47" s="140"/>
      <c r="X47" s="140"/>
      <c r="Y47" s="140"/>
      <c r="Z47" s="141"/>
      <c r="AA47" s="62"/>
    </row>
    <row r="48" spans="1:27">
      <c r="A48" s="62" t="s">
        <v>1412</v>
      </c>
      <c r="B48" s="62"/>
      <c r="C48" s="62"/>
      <c r="D48" s="62"/>
      <c r="E48" s="949" t="s">
        <v>3672</v>
      </c>
      <c r="F48" s="62"/>
      <c r="G48" s="62"/>
      <c r="H48" s="62"/>
      <c r="I48" s="62"/>
      <c r="J48" s="62"/>
      <c r="K48" s="62"/>
      <c r="L48" s="62"/>
      <c r="M48" s="62"/>
      <c r="N48" s="62"/>
      <c r="O48" s="62"/>
      <c r="P48" s="62"/>
      <c r="Q48" s="62"/>
      <c r="R48" s="62"/>
      <c r="S48" s="949" t="s">
        <v>3672</v>
      </c>
      <c r="T48" s="62"/>
      <c r="U48" s="62"/>
      <c r="V48" s="62"/>
      <c r="W48" s="62"/>
      <c r="X48" s="62"/>
      <c r="Y48" s="154" t="s">
        <v>1412</v>
      </c>
      <c r="Z48" s="62"/>
      <c r="AA48" s="62"/>
    </row>
    <row r="49" spans="1:27">
      <c r="A49" s="128" t="s">
        <v>70</v>
      </c>
      <c r="B49" s="101"/>
      <c r="C49" s="101"/>
      <c r="D49" s="101"/>
      <c r="E49" s="101"/>
      <c r="F49" s="101"/>
      <c r="G49" s="101"/>
      <c r="H49" s="101"/>
      <c r="I49" s="101"/>
      <c r="J49" s="101"/>
      <c r="K49" s="101"/>
      <c r="L49" s="128" t="s">
        <v>71</v>
      </c>
      <c r="M49" s="101"/>
      <c r="N49" s="101"/>
      <c r="O49" s="101"/>
      <c r="P49" s="101"/>
      <c r="Q49" s="101"/>
      <c r="R49" s="101"/>
      <c r="S49" s="101"/>
      <c r="T49" s="101"/>
      <c r="U49" s="101"/>
      <c r="V49" s="101"/>
      <c r="W49" s="101"/>
      <c r="X49" s="101"/>
      <c r="Y49" s="101"/>
      <c r="Z49" s="101"/>
      <c r="AA49" s="62"/>
    </row>
  </sheetData>
  <mergeCells count="1">
    <mergeCell ref="L41:W44"/>
  </mergeCells>
  <printOptions horizontalCentered="1" verticalCentered="1"/>
  <pageMargins left="0.5" right="0.5" top="0.5" bottom="0.5" header="0" footer="0"/>
  <pageSetup scale="72" fitToWidth="2" orientation="portrait" r:id="rId1"/>
  <headerFooter alignWithMargins="0"/>
  <colBreaks count="1" manualBreakCount="1">
    <brk id="11" max="5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K453"/>
  <sheetViews>
    <sheetView defaultGridColor="0" colorId="22" zoomScaleNormal="100" workbookViewId="0">
      <selection activeCell="G451" sqref="G451"/>
    </sheetView>
  </sheetViews>
  <sheetFormatPr defaultColWidth="9.84375" defaultRowHeight="15.5"/>
  <cols>
    <col min="1" max="1" width="5.84375" customWidth="1"/>
    <col min="2" max="2" width="62.84375" customWidth="1"/>
    <col min="3" max="3" width="9.4609375" customWidth="1"/>
  </cols>
  <sheetData>
    <row r="1" spans="1:11" ht="16" thickBot="1">
      <c r="A1" s="61" t="str">
        <f>'Data Sheet'!A46</f>
        <v>Annual Report of VERIZON NEW YORK INC.                                      For the period ending DECEMBER 31, 2021</v>
      </c>
      <c r="B1" s="62"/>
      <c r="C1" s="62"/>
    </row>
    <row r="2" spans="1:11">
      <c r="A2" s="63"/>
      <c r="B2" s="64"/>
      <c r="C2" s="65"/>
    </row>
    <row r="3" spans="1:11">
      <c r="A3" s="69"/>
      <c r="B3" s="158" t="s">
        <v>313</v>
      </c>
      <c r="C3" s="70"/>
    </row>
    <row r="4" spans="1:11">
      <c r="A4" s="69"/>
      <c r="B4" s="62"/>
      <c r="C4" s="70"/>
    </row>
    <row r="5" spans="1:11" ht="108.5">
      <c r="A5" s="69"/>
      <c r="B5" s="130" t="s">
        <v>1854</v>
      </c>
      <c r="C5" s="70"/>
    </row>
    <row r="6" spans="1:11" ht="62">
      <c r="A6" s="69"/>
      <c r="B6" s="130" t="s">
        <v>314</v>
      </c>
      <c r="C6" s="70"/>
    </row>
    <row r="7" spans="1:11">
      <c r="A7" s="193"/>
      <c r="B7" s="194"/>
      <c r="C7" s="195"/>
    </row>
    <row r="8" spans="1:11">
      <c r="A8" s="190"/>
      <c r="B8" s="26" t="s">
        <v>2783</v>
      </c>
      <c r="C8" s="139"/>
    </row>
    <row r="9" spans="1:11">
      <c r="A9" s="190"/>
      <c r="B9" s="26" t="s">
        <v>2784</v>
      </c>
      <c r="C9" s="139"/>
    </row>
    <row r="10" spans="1:11">
      <c r="A10" s="190"/>
      <c r="B10" s="26" t="s">
        <v>2785</v>
      </c>
      <c r="C10" s="139"/>
    </row>
    <row r="11" spans="1:11">
      <c r="A11" s="190"/>
      <c r="B11" s="26"/>
      <c r="C11" s="139"/>
    </row>
    <row r="12" spans="1:11">
      <c r="A12" s="190"/>
      <c r="B12" s="738" t="s">
        <v>2786</v>
      </c>
      <c r="C12" s="139"/>
      <c r="D12" s="677"/>
      <c r="E12" s="677"/>
      <c r="F12" s="677"/>
      <c r="G12" s="677"/>
      <c r="H12" s="677"/>
      <c r="I12" s="677"/>
      <c r="J12" s="677"/>
      <c r="K12" s="677"/>
    </row>
    <row r="13" spans="1:11">
      <c r="A13" s="190"/>
      <c r="B13" s="740" t="s">
        <v>3457</v>
      </c>
      <c r="C13" s="139"/>
    </row>
    <row r="14" spans="1:11">
      <c r="A14" s="190"/>
      <c r="B14" s="740" t="s">
        <v>3564</v>
      </c>
      <c r="C14" s="139"/>
    </row>
    <row r="15" spans="1:11">
      <c r="A15" s="190"/>
      <c r="B15" s="740" t="s">
        <v>3458</v>
      </c>
      <c r="C15" s="139"/>
    </row>
    <row r="16" spans="1:11">
      <c r="A16" s="190"/>
      <c r="B16" s="738" t="s">
        <v>3113</v>
      </c>
      <c r="C16" s="139"/>
    </row>
    <row r="17" spans="1:3">
      <c r="A17" s="190"/>
      <c r="B17" s="738" t="s">
        <v>3459</v>
      </c>
      <c r="C17" s="139"/>
    </row>
    <row r="18" spans="1:3">
      <c r="A18" s="190"/>
      <c r="B18" s="738" t="s">
        <v>3114</v>
      </c>
      <c r="C18" s="139"/>
    </row>
    <row r="19" spans="1:3">
      <c r="A19" s="190"/>
      <c r="B19" s="738" t="s">
        <v>3297</v>
      </c>
      <c r="C19" s="139"/>
    </row>
    <row r="20" spans="1:3">
      <c r="A20" s="190"/>
      <c r="B20" s="738" t="s">
        <v>3115</v>
      </c>
      <c r="C20" s="139"/>
    </row>
    <row r="21" spans="1:3">
      <c r="A21" s="190"/>
      <c r="B21" s="738" t="s">
        <v>3116</v>
      </c>
      <c r="C21" s="139"/>
    </row>
    <row r="22" spans="1:3">
      <c r="A22" s="190"/>
      <c r="B22" s="738" t="s">
        <v>3117</v>
      </c>
      <c r="C22" s="139"/>
    </row>
    <row r="23" spans="1:3">
      <c r="A23" s="190"/>
      <c r="B23" s="738" t="s">
        <v>3565</v>
      </c>
      <c r="C23" s="139"/>
    </row>
    <row r="24" spans="1:3">
      <c r="A24" s="190"/>
      <c r="B24" s="738" t="s">
        <v>3566</v>
      </c>
      <c r="C24" s="139"/>
    </row>
    <row r="25" spans="1:3">
      <c r="A25" s="190"/>
      <c r="B25" s="738" t="s">
        <v>3567</v>
      </c>
      <c r="C25" s="139"/>
    </row>
    <row r="26" spans="1:3">
      <c r="A26" s="190"/>
      <c r="B26" s="738" t="s">
        <v>3568</v>
      </c>
      <c r="C26" s="139"/>
    </row>
    <row r="27" spans="1:3">
      <c r="A27" s="190"/>
      <c r="B27" s="740" t="s">
        <v>3118</v>
      </c>
      <c r="C27" s="139"/>
    </row>
    <row r="28" spans="1:3">
      <c r="A28" s="190"/>
      <c r="B28" s="738" t="s">
        <v>3525</v>
      </c>
      <c r="C28" s="139"/>
    </row>
    <row r="29" spans="1:3">
      <c r="A29" s="190"/>
      <c r="B29" s="738" t="s">
        <v>3119</v>
      </c>
      <c r="C29" s="139"/>
    </row>
    <row r="30" spans="1:3">
      <c r="A30" s="190"/>
      <c r="B30" s="738" t="s">
        <v>3526</v>
      </c>
      <c r="C30" s="139"/>
    </row>
    <row r="31" spans="1:3">
      <c r="A31" s="190"/>
      <c r="B31" s="738" t="s">
        <v>3569</v>
      </c>
      <c r="C31" s="139"/>
    </row>
    <row r="32" spans="1:3">
      <c r="A32" s="190"/>
      <c r="B32" s="738" t="s">
        <v>2787</v>
      </c>
      <c r="C32" s="139"/>
    </row>
    <row r="33" spans="1:3">
      <c r="A33" s="190"/>
      <c r="B33" s="738" t="s">
        <v>2788</v>
      </c>
      <c r="C33" s="139"/>
    </row>
    <row r="34" spans="1:3">
      <c r="A34" s="190"/>
      <c r="B34" s="738" t="s">
        <v>3120</v>
      </c>
      <c r="C34" s="139"/>
    </row>
    <row r="35" spans="1:3">
      <c r="A35" s="190"/>
      <c r="B35" s="738" t="s">
        <v>3527</v>
      </c>
      <c r="C35" s="139"/>
    </row>
    <row r="36" spans="1:3">
      <c r="A36" s="190"/>
      <c r="B36" s="738" t="s">
        <v>3528</v>
      </c>
      <c r="C36" s="139"/>
    </row>
    <row r="37" spans="1:3">
      <c r="A37" s="190"/>
      <c r="B37" s="738" t="s">
        <v>3529</v>
      </c>
      <c r="C37" s="139"/>
    </row>
    <row r="38" spans="1:3">
      <c r="A38" s="190"/>
      <c r="B38" s="738" t="s">
        <v>3530</v>
      </c>
      <c r="C38" s="139"/>
    </row>
    <row r="39" spans="1:3">
      <c r="A39" s="190"/>
      <c r="B39" s="26" t="s">
        <v>3121</v>
      </c>
      <c r="C39" s="139"/>
    </row>
    <row r="40" spans="1:3">
      <c r="A40" s="190"/>
      <c r="B40" s="26"/>
      <c r="C40" s="139"/>
    </row>
    <row r="41" spans="1:3">
      <c r="A41" s="190"/>
      <c r="B41" s="26"/>
      <c r="C41" s="139"/>
    </row>
    <row r="42" spans="1:3" ht="16" thickBot="1">
      <c r="A42" s="192"/>
      <c r="B42" s="140"/>
      <c r="C42" s="141"/>
    </row>
    <row r="43" spans="1:3">
      <c r="A43" s="62" t="s">
        <v>315</v>
      </c>
      <c r="B43" s="62"/>
      <c r="C43" s="62"/>
    </row>
    <row r="44" spans="1:3">
      <c r="A44" s="62"/>
      <c r="B44" s="885" t="s">
        <v>474</v>
      </c>
      <c r="C44" s="62"/>
    </row>
    <row r="45" spans="1:3" ht="16" thickBot="1">
      <c r="A45" s="61" t="str">
        <f>'Data Sheet'!A46</f>
        <v>Annual Report of VERIZON NEW YORK INC.                                      For the period ending DECEMBER 31, 2021</v>
      </c>
      <c r="B45" s="885"/>
      <c r="C45" s="62"/>
    </row>
    <row r="46" spans="1:3">
      <c r="A46" s="196"/>
      <c r="B46" s="64"/>
      <c r="C46" s="197"/>
    </row>
    <row r="47" spans="1:3">
      <c r="A47" s="190"/>
      <c r="B47" s="738" t="s">
        <v>2981</v>
      </c>
      <c r="C47" s="139"/>
    </row>
    <row r="48" spans="1:3">
      <c r="A48" s="190"/>
      <c r="B48" s="738" t="s">
        <v>3122</v>
      </c>
      <c r="C48" s="139"/>
    </row>
    <row r="49" spans="1:3">
      <c r="A49" s="190"/>
      <c r="B49" s="738" t="s">
        <v>3123</v>
      </c>
      <c r="C49" s="139"/>
    </row>
    <row r="50" spans="1:3">
      <c r="A50" s="190"/>
      <c r="B50" s="738" t="s">
        <v>3124</v>
      </c>
      <c r="C50" s="139"/>
    </row>
    <row r="51" spans="1:3">
      <c r="A51" s="190"/>
      <c r="B51" s="738" t="s">
        <v>3125</v>
      </c>
      <c r="C51" s="139"/>
    </row>
    <row r="52" spans="1:3">
      <c r="A52" s="190"/>
      <c r="B52" s="738" t="s">
        <v>3279</v>
      </c>
      <c r="C52" s="139"/>
    </row>
    <row r="53" spans="1:3">
      <c r="A53" s="190"/>
      <c r="B53" s="738" t="s">
        <v>3126</v>
      </c>
      <c r="C53" s="139"/>
    </row>
    <row r="54" spans="1:3">
      <c r="A54" s="190"/>
      <c r="B54" s="738" t="s">
        <v>3570</v>
      </c>
      <c r="C54" s="139"/>
    </row>
    <row r="55" spans="1:3">
      <c r="A55" s="190"/>
      <c r="B55" s="738" t="s">
        <v>3127</v>
      </c>
      <c r="C55" s="139"/>
    </row>
    <row r="56" spans="1:3">
      <c r="A56" s="190"/>
      <c r="B56" s="738" t="s">
        <v>3280</v>
      </c>
      <c r="C56" s="139"/>
    </row>
    <row r="57" spans="1:3">
      <c r="A57" s="190"/>
      <c r="B57" s="738" t="s">
        <v>2789</v>
      </c>
      <c r="C57" s="139"/>
    </row>
    <row r="58" spans="1:3">
      <c r="A58" s="190"/>
      <c r="B58" s="738" t="s">
        <v>2790</v>
      </c>
      <c r="C58" s="139"/>
    </row>
    <row r="59" spans="1:3">
      <c r="A59" s="190"/>
      <c r="B59" s="740" t="s">
        <v>3531</v>
      </c>
      <c r="C59" s="139"/>
    </row>
    <row r="60" spans="1:3">
      <c r="A60" s="190"/>
      <c r="B60" s="739" t="s">
        <v>2791</v>
      </c>
      <c r="C60" s="139"/>
    </row>
    <row r="61" spans="1:3">
      <c r="A61" s="190"/>
      <c r="B61" s="739" t="s">
        <v>2792</v>
      </c>
      <c r="C61" s="139"/>
    </row>
    <row r="62" spans="1:3">
      <c r="A62" s="190"/>
      <c r="B62" s="799" t="s">
        <v>2793</v>
      </c>
      <c r="C62" s="139"/>
    </row>
    <row r="63" spans="1:3">
      <c r="A63" s="190"/>
      <c r="B63" s="739" t="s">
        <v>2794</v>
      </c>
      <c r="C63" s="139"/>
    </row>
    <row r="64" spans="1:3">
      <c r="A64" s="190"/>
      <c r="B64" s="739" t="s">
        <v>3281</v>
      </c>
      <c r="C64" s="139"/>
    </row>
    <row r="65" spans="1:3">
      <c r="A65" s="190"/>
      <c r="B65" s="799" t="s">
        <v>3571</v>
      </c>
      <c r="C65" s="139"/>
    </row>
    <row r="66" spans="1:3">
      <c r="A66" s="190"/>
      <c r="B66" s="739" t="s">
        <v>2795</v>
      </c>
      <c r="C66" s="139"/>
    </row>
    <row r="67" spans="1:3">
      <c r="A67" s="190"/>
      <c r="B67" s="739" t="s">
        <v>3128</v>
      </c>
      <c r="C67" s="139"/>
    </row>
    <row r="68" spans="1:3">
      <c r="A68" s="190"/>
      <c r="B68" s="739" t="s">
        <v>3129</v>
      </c>
      <c r="C68" s="139"/>
    </row>
    <row r="69" spans="1:3">
      <c r="A69" s="190"/>
      <c r="B69" s="739" t="s">
        <v>3130</v>
      </c>
      <c r="C69" s="139"/>
    </row>
    <row r="70" spans="1:3">
      <c r="A70" s="190"/>
      <c r="B70" s="739" t="s">
        <v>3131</v>
      </c>
      <c r="C70" s="139"/>
    </row>
    <row r="71" spans="1:3">
      <c r="A71" s="190"/>
      <c r="B71" s="738" t="s">
        <v>3132</v>
      </c>
      <c r="C71" s="139"/>
    </row>
    <row r="72" spans="1:3">
      <c r="A72" s="190"/>
      <c r="B72" s="738" t="s">
        <v>2796</v>
      </c>
      <c r="C72" s="139"/>
    </row>
    <row r="73" spans="1:3">
      <c r="A73" s="190"/>
      <c r="B73" s="738" t="s">
        <v>3133</v>
      </c>
      <c r="C73" s="139"/>
    </row>
    <row r="74" spans="1:3">
      <c r="A74" s="190"/>
      <c r="B74" s="738" t="s">
        <v>3134</v>
      </c>
      <c r="C74" s="139"/>
    </row>
    <row r="75" spans="1:3">
      <c r="A75" s="190"/>
      <c r="B75" s="738" t="s">
        <v>3135</v>
      </c>
      <c r="C75" s="139"/>
    </row>
    <row r="76" spans="1:3">
      <c r="A76" s="190"/>
      <c r="B76" s="738" t="s">
        <v>3136</v>
      </c>
      <c r="C76" s="139"/>
    </row>
    <row r="77" spans="1:3">
      <c r="A77" s="190"/>
      <c r="B77" s="738" t="s">
        <v>3137</v>
      </c>
      <c r="C77" s="139"/>
    </row>
    <row r="78" spans="1:3">
      <c r="A78" s="190"/>
      <c r="B78" s="738" t="s">
        <v>3138</v>
      </c>
      <c r="C78" s="139"/>
    </row>
    <row r="79" spans="1:3">
      <c r="A79" s="190"/>
      <c r="B79" s="738" t="s">
        <v>3139</v>
      </c>
      <c r="C79" s="139"/>
    </row>
    <row r="80" spans="1:3">
      <c r="A80" s="190"/>
      <c r="B80" s="738" t="s">
        <v>3140</v>
      </c>
      <c r="C80" s="139"/>
    </row>
    <row r="81" spans="1:3">
      <c r="A81" s="190"/>
      <c r="B81" s="738" t="s">
        <v>3141</v>
      </c>
      <c r="C81" s="139"/>
    </row>
    <row r="82" spans="1:3">
      <c r="A82" s="190"/>
      <c r="B82" s="738" t="s">
        <v>2797</v>
      </c>
      <c r="C82" s="139"/>
    </row>
    <row r="83" spans="1:3">
      <c r="A83" s="190"/>
      <c r="B83" s="738" t="s">
        <v>2798</v>
      </c>
      <c r="C83" s="139"/>
    </row>
    <row r="84" spans="1:3">
      <c r="A84" s="190"/>
      <c r="B84" s="738" t="s">
        <v>3282</v>
      </c>
      <c r="C84" s="139"/>
    </row>
    <row r="85" spans="1:3">
      <c r="A85" s="190"/>
      <c r="B85" s="738" t="s">
        <v>3460</v>
      </c>
      <c r="C85" s="139"/>
    </row>
    <row r="86" spans="1:3">
      <c r="A86" s="190"/>
      <c r="B86" s="738" t="s">
        <v>3461</v>
      </c>
      <c r="C86" s="139"/>
    </row>
    <row r="87" spans="1:3">
      <c r="A87" s="190"/>
      <c r="B87" s="738" t="s">
        <v>2799</v>
      </c>
      <c r="C87" s="139"/>
    </row>
    <row r="88" spans="1:3">
      <c r="A88" s="190"/>
      <c r="B88" s="738" t="s">
        <v>3142</v>
      </c>
      <c r="C88" s="139"/>
    </row>
    <row r="89" spans="1:3">
      <c r="A89" s="190"/>
      <c r="B89" s="738"/>
      <c r="C89" s="139"/>
    </row>
    <row r="90" spans="1:3">
      <c r="A90" s="190"/>
      <c r="B90" s="738"/>
      <c r="C90" s="139"/>
    </row>
    <row r="91" spans="1:3" ht="16" thickBot="1">
      <c r="A91" s="192"/>
      <c r="B91" s="140"/>
      <c r="C91" s="141"/>
    </row>
    <row r="92" spans="1:3">
      <c r="A92" s="128" t="s">
        <v>316</v>
      </c>
      <c r="B92" s="128"/>
      <c r="C92" s="128"/>
    </row>
    <row r="93" spans="1:3" ht="16" thickBot="1">
      <c r="A93" s="61" t="str">
        <f>'Data Sheet'!A46</f>
        <v>Annual Report of VERIZON NEW YORK INC.                                      For the period ending DECEMBER 31, 2021</v>
      </c>
      <c r="B93" s="62"/>
      <c r="C93" s="62"/>
    </row>
    <row r="94" spans="1:3">
      <c r="A94" s="196"/>
      <c r="B94" s="64"/>
      <c r="C94" s="197"/>
    </row>
    <row r="95" spans="1:3">
      <c r="A95" s="190"/>
      <c r="B95" s="738" t="s">
        <v>3143</v>
      </c>
      <c r="C95" s="139"/>
    </row>
    <row r="96" spans="1:3">
      <c r="A96" s="190"/>
      <c r="B96" s="741" t="s">
        <v>3144</v>
      </c>
      <c r="C96" s="139"/>
    </row>
    <row r="97" spans="1:3">
      <c r="A97" s="190"/>
      <c r="B97" s="738" t="s">
        <v>3145</v>
      </c>
      <c r="C97" s="139"/>
    </row>
    <row r="98" spans="1:3">
      <c r="A98" s="190"/>
      <c r="B98" s="738" t="s">
        <v>3146</v>
      </c>
      <c r="C98" s="139"/>
    </row>
    <row r="99" spans="1:3">
      <c r="A99" s="190"/>
      <c r="B99" s="738" t="s">
        <v>3147</v>
      </c>
      <c r="C99" s="139"/>
    </row>
    <row r="100" spans="1:3">
      <c r="A100" s="190"/>
      <c r="B100" s="738" t="s">
        <v>2800</v>
      </c>
      <c r="C100" s="139"/>
    </row>
    <row r="101" spans="1:3">
      <c r="A101" s="190"/>
      <c r="B101" s="738" t="s">
        <v>3219</v>
      </c>
      <c r="C101" s="139"/>
    </row>
    <row r="102" spans="1:3">
      <c r="A102" s="190"/>
      <c r="B102" s="738" t="s">
        <v>3148</v>
      </c>
      <c r="C102" s="139"/>
    </row>
    <row r="103" spans="1:3">
      <c r="A103" s="190"/>
      <c r="B103" s="738" t="s">
        <v>3532</v>
      </c>
      <c r="C103" s="139"/>
    </row>
    <row r="104" spans="1:3">
      <c r="A104" s="190"/>
      <c r="B104" s="738" t="s">
        <v>2801</v>
      </c>
      <c r="C104" s="139"/>
    </row>
    <row r="105" spans="1:3">
      <c r="A105" s="190"/>
      <c r="B105" s="738" t="s">
        <v>3298</v>
      </c>
      <c r="C105" s="139"/>
    </row>
    <row r="106" spans="1:3">
      <c r="A106" s="190"/>
      <c r="B106" s="738" t="s">
        <v>3533</v>
      </c>
      <c r="C106" s="139"/>
    </row>
    <row r="107" spans="1:3">
      <c r="A107" s="190"/>
      <c r="B107" s="738" t="s">
        <v>2802</v>
      </c>
      <c r="C107" s="139"/>
    </row>
    <row r="108" spans="1:3">
      <c r="A108" s="190"/>
      <c r="B108" s="740" t="s">
        <v>3572</v>
      </c>
      <c r="C108" s="139"/>
    </row>
    <row r="109" spans="1:3">
      <c r="A109" s="190"/>
      <c r="B109" s="738" t="s">
        <v>3149</v>
      </c>
      <c r="C109" s="139"/>
    </row>
    <row r="110" spans="1:3">
      <c r="A110" s="190"/>
      <c r="B110" s="738" t="s">
        <v>3150</v>
      </c>
      <c r="C110" s="139"/>
    </row>
    <row r="111" spans="1:3">
      <c r="A111" s="190"/>
      <c r="B111" s="738" t="s">
        <v>2803</v>
      </c>
      <c r="C111" s="139"/>
    </row>
    <row r="112" spans="1:3">
      <c r="A112" s="190"/>
      <c r="B112" s="738" t="s">
        <v>3325</v>
      </c>
      <c r="C112" s="139"/>
    </row>
    <row r="113" spans="1:3">
      <c r="A113" s="190"/>
      <c r="B113" s="738" t="s">
        <v>3151</v>
      </c>
      <c r="C113" s="139"/>
    </row>
    <row r="114" spans="1:3">
      <c r="A114" s="190"/>
      <c r="B114" s="740" t="s">
        <v>2804</v>
      </c>
      <c r="C114" s="139"/>
    </row>
    <row r="115" spans="1:3">
      <c r="A115" s="190"/>
      <c r="B115" s="738" t="s">
        <v>2805</v>
      </c>
      <c r="C115" s="139"/>
    </row>
    <row r="116" spans="1:3">
      <c r="A116" s="190"/>
      <c r="B116" s="739" t="s">
        <v>2806</v>
      </c>
      <c r="C116" s="139"/>
    </row>
    <row r="117" spans="1:3">
      <c r="A117" s="190"/>
      <c r="B117" s="739" t="s">
        <v>2807</v>
      </c>
      <c r="C117" s="139"/>
    </row>
    <row r="118" spans="1:3">
      <c r="A118" s="190"/>
      <c r="B118" s="739" t="s">
        <v>2808</v>
      </c>
      <c r="C118" s="139"/>
    </row>
    <row r="119" spans="1:3">
      <c r="A119" s="190"/>
      <c r="B119" s="739" t="s">
        <v>2809</v>
      </c>
      <c r="C119" s="139"/>
    </row>
    <row r="120" spans="1:3">
      <c r="A120" s="190"/>
      <c r="B120" s="739" t="s">
        <v>2810</v>
      </c>
      <c r="C120" s="139"/>
    </row>
    <row r="121" spans="1:3">
      <c r="A121" s="190"/>
      <c r="B121" s="739" t="s">
        <v>2811</v>
      </c>
      <c r="C121" s="139"/>
    </row>
    <row r="122" spans="1:3">
      <c r="A122" s="190"/>
      <c r="B122" s="739" t="s">
        <v>2812</v>
      </c>
      <c r="C122" s="139"/>
    </row>
    <row r="123" spans="1:3">
      <c r="A123" s="190"/>
      <c r="B123" s="739" t="s">
        <v>2813</v>
      </c>
      <c r="C123" s="139"/>
    </row>
    <row r="124" spans="1:3">
      <c r="A124" s="190"/>
      <c r="B124" s="739" t="s">
        <v>2814</v>
      </c>
      <c r="C124" s="139"/>
    </row>
    <row r="125" spans="1:3">
      <c r="A125" s="190"/>
      <c r="B125" s="739" t="s">
        <v>2815</v>
      </c>
      <c r="C125" s="139"/>
    </row>
    <row r="126" spans="1:3">
      <c r="A126" s="190"/>
      <c r="B126" s="739" t="s">
        <v>2816</v>
      </c>
      <c r="C126" s="139"/>
    </row>
    <row r="127" spans="1:3">
      <c r="A127" s="190"/>
      <c r="B127" s="738" t="s">
        <v>2817</v>
      </c>
      <c r="C127" s="139"/>
    </row>
    <row r="128" spans="1:3">
      <c r="A128" s="190"/>
      <c r="B128" s="738" t="s">
        <v>3152</v>
      </c>
      <c r="C128" s="139"/>
    </row>
    <row r="129" spans="1:3">
      <c r="A129" s="190"/>
      <c r="B129" s="738" t="s">
        <v>3153</v>
      </c>
      <c r="C129" s="139"/>
    </row>
    <row r="130" spans="1:3">
      <c r="A130" s="190"/>
      <c r="B130" s="738" t="s">
        <v>3154</v>
      </c>
      <c r="C130" s="139"/>
    </row>
    <row r="131" spans="1:3">
      <c r="A131" s="190"/>
      <c r="B131" s="738" t="s">
        <v>3155</v>
      </c>
      <c r="C131" s="139"/>
    </row>
    <row r="132" spans="1:3">
      <c r="A132" s="190"/>
      <c r="B132" s="738" t="s">
        <v>3156</v>
      </c>
      <c r="C132" s="139"/>
    </row>
    <row r="133" spans="1:3">
      <c r="A133" s="190"/>
      <c r="B133" s="740"/>
      <c r="C133" s="139"/>
    </row>
    <row r="134" spans="1:3">
      <c r="A134" s="190"/>
      <c r="B134" s="740"/>
      <c r="C134" s="139"/>
    </row>
    <row r="135" spans="1:3">
      <c r="A135" s="190"/>
      <c r="B135" s="740"/>
      <c r="C135" s="139"/>
    </row>
    <row r="136" spans="1:3">
      <c r="A136" s="190"/>
      <c r="B136" s="740"/>
      <c r="C136" s="139"/>
    </row>
    <row r="137" spans="1:3">
      <c r="A137" s="190"/>
      <c r="B137" s="740"/>
      <c r="C137" s="139"/>
    </row>
    <row r="138" spans="1:3">
      <c r="A138" s="190"/>
      <c r="B138" s="740"/>
      <c r="C138" s="139"/>
    </row>
    <row r="139" spans="1:3" ht="16" thickBot="1">
      <c r="A139" s="192"/>
      <c r="B139" s="140"/>
      <c r="C139" s="141"/>
    </row>
    <row r="140" spans="1:3">
      <c r="A140" s="128" t="s">
        <v>317</v>
      </c>
      <c r="B140" s="128"/>
      <c r="C140" s="128"/>
    </row>
    <row r="141" spans="1:3">
      <c r="A141" s="128"/>
      <c r="B141" s="128"/>
      <c r="C141" s="128"/>
    </row>
    <row r="142" spans="1:3">
      <c r="A142" s="128"/>
      <c r="B142" s="128"/>
      <c r="C142" s="128"/>
    </row>
    <row r="143" spans="1:3">
      <c r="A143" s="128"/>
      <c r="B143" s="128"/>
      <c r="C143" s="128"/>
    </row>
    <row r="144" spans="1:3">
      <c r="A144" s="128"/>
      <c r="B144" s="128"/>
      <c r="C144" s="128"/>
    </row>
    <row r="145" spans="1:3" ht="16" thickBot="1">
      <c r="A145" s="61" t="str">
        <f>'Data Sheet'!A46</f>
        <v>Annual Report of VERIZON NEW YORK INC.                                      For the period ending DECEMBER 31, 2021</v>
      </c>
      <c r="B145" s="62"/>
      <c r="C145" s="62"/>
    </row>
    <row r="146" spans="1:3">
      <c r="A146" s="196"/>
      <c r="B146" s="64"/>
      <c r="C146" s="197"/>
    </row>
    <row r="147" spans="1:3">
      <c r="A147" s="190"/>
      <c r="B147" s="740" t="s">
        <v>3157</v>
      </c>
      <c r="C147" s="139"/>
    </row>
    <row r="148" spans="1:3">
      <c r="A148" s="190"/>
      <c r="B148" s="740" t="s">
        <v>3158</v>
      </c>
      <c r="C148" s="139"/>
    </row>
    <row r="149" spans="1:3">
      <c r="A149" s="190"/>
      <c r="B149" s="740" t="s">
        <v>3159</v>
      </c>
      <c r="C149" s="139"/>
    </row>
    <row r="150" spans="1:3">
      <c r="A150" s="190"/>
      <c r="B150" s="740" t="s">
        <v>3160</v>
      </c>
      <c r="C150" s="139"/>
    </row>
    <row r="151" spans="1:3">
      <c r="A151" s="190"/>
      <c r="B151" s="740" t="s">
        <v>3161</v>
      </c>
      <c r="C151" s="139"/>
    </row>
    <row r="152" spans="1:3">
      <c r="A152" s="190"/>
      <c r="B152" s="740" t="s">
        <v>3534</v>
      </c>
      <c r="C152" s="139"/>
    </row>
    <row r="153" spans="1:3">
      <c r="A153" s="190"/>
      <c r="B153" s="740" t="s">
        <v>3162</v>
      </c>
      <c r="C153" s="139"/>
    </row>
    <row r="154" spans="1:3">
      <c r="A154" s="190"/>
      <c r="B154" s="740" t="s">
        <v>3163</v>
      </c>
      <c r="C154" s="139"/>
    </row>
    <row r="155" spans="1:3">
      <c r="A155" s="190"/>
      <c r="B155" s="740" t="s">
        <v>3535</v>
      </c>
      <c r="C155" s="139"/>
    </row>
    <row r="156" spans="1:3">
      <c r="A156" s="190"/>
      <c r="B156" s="740" t="s">
        <v>2818</v>
      </c>
      <c r="C156" s="139"/>
    </row>
    <row r="157" spans="1:3">
      <c r="A157" s="190"/>
      <c r="B157" s="740" t="s">
        <v>3164</v>
      </c>
      <c r="C157" s="139"/>
    </row>
    <row r="158" spans="1:3">
      <c r="A158" s="190"/>
      <c r="B158" s="740" t="s">
        <v>3573</v>
      </c>
      <c r="C158" s="139"/>
    </row>
    <row r="159" spans="1:3">
      <c r="A159" s="190"/>
      <c r="B159" s="740" t="s">
        <v>3165</v>
      </c>
      <c r="C159" s="139"/>
    </row>
    <row r="160" spans="1:3">
      <c r="A160" s="190"/>
      <c r="B160" s="740" t="s">
        <v>3166</v>
      </c>
      <c r="C160" s="139"/>
    </row>
    <row r="161" spans="1:3">
      <c r="A161" s="190"/>
      <c r="B161" s="740" t="s">
        <v>3167</v>
      </c>
      <c r="C161" s="139"/>
    </row>
    <row r="162" spans="1:3">
      <c r="A162" s="190"/>
      <c r="B162" s="740" t="s">
        <v>3536</v>
      </c>
      <c r="C162" s="139"/>
    </row>
    <row r="163" spans="1:3">
      <c r="A163" s="190"/>
      <c r="B163" s="738" t="s">
        <v>3168</v>
      </c>
      <c r="C163" s="139"/>
    </row>
    <row r="164" spans="1:3">
      <c r="A164" s="190"/>
      <c r="B164" s="738" t="s">
        <v>3169</v>
      </c>
      <c r="C164" s="139"/>
    </row>
    <row r="165" spans="1:3">
      <c r="A165" s="190"/>
      <c r="B165" s="738" t="s">
        <v>3170</v>
      </c>
      <c r="C165" s="139"/>
    </row>
    <row r="166" spans="1:3">
      <c r="A166" s="190"/>
      <c r="B166" s="738" t="s">
        <v>3520</v>
      </c>
      <c r="C166" s="139"/>
    </row>
    <row r="167" spans="1:3">
      <c r="A167" s="190"/>
      <c r="B167" s="738" t="s">
        <v>2819</v>
      </c>
      <c r="C167" s="139"/>
    </row>
    <row r="168" spans="1:3">
      <c r="A168" s="190"/>
      <c r="B168" s="738" t="s">
        <v>3171</v>
      </c>
      <c r="C168" s="139"/>
    </row>
    <row r="169" spans="1:3">
      <c r="A169" s="190"/>
      <c r="B169" s="740" t="s">
        <v>3172</v>
      </c>
      <c r="C169" s="139"/>
    </row>
    <row r="170" spans="1:3">
      <c r="A170" s="190"/>
      <c r="B170" s="738" t="s">
        <v>3173</v>
      </c>
      <c r="C170" s="139"/>
    </row>
    <row r="171" spans="1:3">
      <c r="A171" s="190"/>
      <c r="B171" s="738" t="s">
        <v>2820</v>
      </c>
      <c r="C171" s="139"/>
    </row>
    <row r="172" spans="1:3">
      <c r="A172" s="190"/>
      <c r="B172" s="738" t="s">
        <v>3174</v>
      </c>
      <c r="C172" s="139"/>
    </row>
    <row r="173" spans="1:3">
      <c r="A173" s="190"/>
      <c r="B173" s="738" t="s">
        <v>3175</v>
      </c>
      <c r="C173" s="139"/>
    </row>
    <row r="174" spans="1:3">
      <c r="A174" s="190"/>
      <c r="B174" s="738" t="s">
        <v>3176</v>
      </c>
      <c r="C174" s="139"/>
    </row>
    <row r="175" spans="1:3">
      <c r="A175" s="190"/>
      <c r="B175" s="738" t="s">
        <v>3177</v>
      </c>
      <c r="C175" s="139"/>
    </row>
    <row r="176" spans="1:3">
      <c r="A176" s="190"/>
      <c r="B176" s="738" t="s">
        <v>3178</v>
      </c>
      <c r="C176" s="139"/>
    </row>
    <row r="177" spans="1:3">
      <c r="A177" s="190"/>
      <c r="B177" s="738" t="s">
        <v>3179</v>
      </c>
      <c r="C177" s="139"/>
    </row>
    <row r="178" spans="1:3">
      <c r="A178" s="190"/>
      <c r="B178" s="738" t="s">
        <v>3180</v>
      </c>
      <c r="C178" s="139"/>
    </row>
    <row r="179" spans="1:3">
      <c r="A179" s="190"/>
      <c r="B179" s="738" t="s">
        <v>2821</v>
      </c>
      <c r="C179" s="139"/>
    </row>
    <row r="180" spans="1:3">
      <c r="A180" s="190"/>
      <c r="B180" s="738" t="s">
        <v>3181</v>
      </c>
      <c r="C180" s="139"/>
    </row>
    <row r="181" spans="1:3">
      <c r="A181" s="190"/>
      <c r="B181" s="738" t="s">
        <v>3537</v>
      </c>
      <c r="C181" s="139"/>
    </row>
    <row r="182" spans="1:3">
      <c r="A182" s="190"/>
      <c r="B182" s="738" t="s">
        <v>3182</v>
      </c>
      <c r="C182" s="139"/>
    </row>
    <row r="183" spans="1:3">
      <c r="A183" s="190"/>
      <c r="B183" s="738" t="s">
        <v>3183</v>
      </c>
      <c r="C183" s="139"/>
    </row>
    <row r="184" spans="1:3">
      <c r="A184" s="190"/>
      <c r="B184" s="738" t="s">
        <v>3184</v>
      </c>
      <c r="C184" s="139"/>
    </row>
    <row r="185" spans="1:3">
      <c r="A185" s="190"/>
      <c r="B185" s="738"/>
      <c r="C185" s="139"/>
    </row>
    <row r="186" spans="1:3">
      <c r="A186" s="190"/>
      <c r="B186" s="738"/>
      <c r="C186" s="139"/>
    </row>
    <row r="187" spans="1:3">
      <c r="A187" s="190"/>
      <c r="B187" s="738"/>
      <c r="C187" s="139"/>
    </row>
    <row r="188" spans="1:3">
      <c r="A188" s="190"/>
      <c r="B188" s="738"/>
      <c r="C188" s="139"/>
    </row>
    <row r="189" spans="1:3">
      <c r="A189" s="190"/>
      <c r="B189" s="738"/>
      <c r="C189" s="139"/>
    </row>
    <row r="190" spans="1:3">
      <c r="A190" s="190"/>
      <c r="B190" s="738"/>
      <c r="C190" s="139"/>
    </row>
    <row r="191" spans="1:3" ht="16" thickBot="1">
      <c r="A191" s="192"/>
      <c r="B191" s="140"/>
      <c r="C191" s="141"/>
    </row>
    <row r="192" spans="1:3">
      <c r="A192" s="128" t="s">
        <v>318</v>
      </c>
      <c r="B192" s="128"/>
      <c r="C192" s="128"/>
    </row>
    <row r="193" spans="1:3">
      <c r="A193" s="128"/>
      <c r="B193" s="128"/>
      <c r="C193" s="128"/>
    </row>
    <row r="194" spans="1:3">
      <c r="A194" s="128"/>
      <c r="B194" s="128"/>
      <c r="C194" s="128"/>
    </row>
    <row r="195" spans="1:3">
      <c r="A195" s="128"/>
      <c r="B195" s="128"/>
      <c r="C195" s="128"/>
    </row>
    <row r="196" spans="1:3">
      <c r="A196" s="128"/>
      <c r="B196" s="128"/>
      <c r="C196" s="128"/>
    </row>
    <row r="197" spans="1:3">
      <c r="A197" s="128"/>
      <c r="B197" s="128"/>
      <c r="C197" s="128"/>
    </row>
    <row r="198" spans="1:3">
      <c r="A198" s="128"/>
      <c r="B198" s="128"/>
      <c r="C198" s="128"/>
    </row>
    <row r="199" spans="1:3" ht="16" thickBot="1">
      <c r="A199" s="61" t="str">
        <f>'Data Sheet'!A46</f>
        <v>Annual Report of VERIZON NEW YORK INC.                                      For the period ending DECEMBER 31, 2021</v>
      </c>
      <c r="B199" s="62"/>
      <c r="C199" s="62"/>
    </row>
    <row r="200" spans="1:3" ht="16" thickBot="1">
      <c r="A200" s="196"/>
      <c r="B200" s="794"/>
      <c r="C200" s="197"/>
    </row>
    <row r="201" spans="1:3">
      <c r="A201" s="190"/>
      <c r="B201" s="794" t="s">
        <v>3326</v>
      </c>
      <c r="C201" s="139"/>
    </row>
    <row r="202" spans="1:3">
      <c r="A202" s="190"/>
      <c r="B202" s="738" t="s">
        <v>2822</v>
      </c>
      <c r="C202" s="139"/>
    </row>
    <row r="203" spans="1:3">
      <c r="A203" s="190"/>
      <c r="B203" s="738" t="s">
        <v>3185</v>
      </c>
      <c r="C203" s="139"/>
    </row>
    <row r="204" spans="1:3">
      <c r="A204" s="190"/>
      <c r="B204" s="738" t="s">
        <v>3186</v>
      </c>
      <c r="C204" s="139"/>
    </row>
    <row r="205" spans="1:3">
      <c r="A205" s="190"/>
      <c r="B205" s="738" t="s">
        <v>3187</v>
      </c>
      <c r="C205" s="139"/>
    </row>
    <row r="206" spans="1:3">
      <c r="A206" s="190"/>
      <c r="B206" s="738" t="s">
        <v>3188</v>
      </c>
      <c r="C206" s="139"/>
    </row>
    <row r="207" spans="1:3">
      <c r="A207" s="190"/>
      <c r="B207" s="738" t="s">
        <v>3574</v>
      </c>
      <c r="C207" s="139"/>
    </row>
    <row r="208" spans="1:3">
      <c r="A208" s="190"/>
      <c r="B208" s="738" t="s">
        <v>3299</v>
      </c>
      <c r="C208" s="139"/>
    </row>
    <row r="209" spans="1:3">
      <c r="A209" s="190"/>
      <c r="B209" s="738" t="s">
        <v>3189</v>
      </c>
      <c r="C209" s="139"/>
    </row>
    <row r="210" spans="1:3">
      <c r="A210" s="190"/>
      <c r="B210" s="738" t="s">
        <v>3190</v>
      </c>
      <c r="C210" s="139"/>
    </row>
    <row r="211" spans="1:3">
      <c r="A211" s="190"/>
      <c r="B211" s="741" t="s">
        <v>2823</v>
      </c>
      <c r="C211" s="139"/>
    </row>
    <row r="212" spans="1:3">
      <c r="A212" s="190"/>
      <c r="B212" s="738" t="s">
        <v>3462</v>
      </c>
      <c r="C212" s="139"/>
    </row>
    <row r="213" spans="1:3">
      <c r="A213" s="190"/>
      <c r="B213" s="738" t="s">
        <v>2824</v>
      </c>
      <c r="C213" s="139"/>
    </row>
    <row r="214" spans="1:3">
      <c r="A214" s="190"/>
      <c r="B214" s="738" t="s">
        <v>3283</v>
      </c>
      <c r="C214" s="139"/>
    </row>
    <row r="215" spans="1:3">
      <c r="A215" s="190"/>
      <c r="B215" s="738" t="s">
        <v>3284</v>
      </c>
      <c r="C215" s="139"/>
    </row>
    <row r="216" spans="1:3">
      <c r="A216" s="190"/>
      <c r="B216" s="738" t="s">
        <v>3538</v>
      </c>
      <c r="C216" s="139"/>
    </row>
    <row r="217" spans="1:3">
      <c r="A217" s="190"/>
      <c r="B217" s="738" t="s">
        <v>2825</v>
      </c>
      <c r="C217" s="139"/>
    </row>
    <row r="218" spans="1:3">
      <c r="A218" s="190"/>
      <c r="B218" s="738" t="s">
        <v>2826</v>
      </c>
      <c r="C218" s="139"/>
    </row>
    <row r="219" spans="1:3">
      <c r="A219" s="190"/>
      <c r="B219" s="738" t="s">
        <v>2827</v>
      </c>
      <c r="C219" s="139"/>
    </row>
    <row r="220" spans="1:3">
      <c r="A220" s="190"/>
      <c r="B220" s="738" t="s">
        <v>2828</v>
      </c>
      <c r="C220" s="139"/>
    </row>
    <row r="221" spans="1:3">
      <c r="A221" s="190"/>
      <c r="B221" s="738" t="s">
        <v>2829</v>
      </c>
      <c r="C221" s="139"/>
    </row>
    <row r="222" spans="1:3">
      <c r="A222" s="190"/>
      <c r="B222" s="738" t="s">
        <v>3539</v>
      </c>
      <c r="C222" s="139"/>
    </row>
    <row r="223" spans="1:3">
      <c r="A223" s="190"/>
      <c r="B223" s="738" t="s">
        <v>2830</v>
      </c>
      <c r="C223" s="139"/>
    </row>
    <row r="224" spans="1:3">
      <c r="A224" s="190"/>
      <c r="B224" s="738" t="s">
        <v>2831</v>
      </c>
      <c r="C224" s="139"/>
    </row>
    <row r="225" spans="1:3">
      <c r="A225" s="190"/>
      <c r="B225" s="738" t="s">
        <v>2832</v>
      </c>
      <c r="C225" s="139"/>
    </row>
    <row r="226" spans="1:3">
      <c r="A226" s="190"/>
      <c r="B226" s="738" t="s">
        <v>3540</v>
      </c>
      <c r="C226" s="139"/>
    </row>
    <row r="227" spans="1:3">
      <c r="A227" s="190"/>
      <c r="B227" s="738" t="s">
        <v>2833</v>
      </c>
      <c r="C227" s="139"/>
    </row>
    <row r="228" spans="1:3">
      <c r="A228" s="190"/>
      <c r="B228" s="738" t="s">
        <v>2834</v>
      </c>
      <c r="C228" s="139"/>
    </row>
    <row r="229" spans="1:3">
      <c r="A229" s="190"/>
      <c r="B229" s="740" t="s">
        <v>2835</v>
      </c>
      <c r="C229" s="139"/>
    </row>
    <row r="230" spans="1:3">
      <c r="A230" s="190"/>
      <c r="B230" s="740" t="s">
        <v>2836</v>
      </c>
      <c r="C230" s="139"/>
    </row>
    <row r="231" spans="1:3">
      <c r="A231" s="190"/>
      <c r="B231" s="740" t="s">
        <v>2837</v>
      </c>
      <c r="C231" s="139"/>
    </row>
    <row r="232" spans="1:3">
      <c r="A232" s="190"/>
      <c r="B232" s="740" t="s">
        <v>3463</v>
      </c>
      <c r="C232" s="139"/>
    </row>
    <row r="233" spans="1:3">
      <c r="A233" s="190"/>
      <c r="B233" s="740" t="s">
        <v>2838</v>
      </c>
      <c r="C233" s="139"/>
    </row>
    <row r="234" spans="1:3">
      <c r="A234" s="190"/>
      <c r="B234" s="740" t="s">
        <v>2839</v>
      </c>
      <c r="C234" s="139"/>
    </row>
    <row r="235" spans="1:3">
      <c r="A235" s="190"/>
      <c r="B235" s="740" t="s">
        <v>2840</v>
      </c>
      <c r="C235" s="139"/>
    </row>
    <row r="236" spans="1:3">
      <c r="A236" s="190"/>
      <c r="B236" s="740" t="s">
        <v>2841</v>
      </c>
      <c r="C236" s="139"/>
    </row>
    <row r="237" spans="1:3">
      <c r="A237" s="190"/>
      <c r="B237" s="740" t="s">
        <v>2842</v>
      </c>
      <c r="C237" s="139"/>
    </row>
    <row r="238" spans="1:3">
      <c r="A238" s="190"/>
      <c r="B238" s="740" t="s">
        <v>2843</v>
      </c>
      <c r="C238" s="139"/>
    </row>
    <row r="239" spans="1:3">
      <c r="A239" s="190"/>
      <c r="B239" s="740" t="s">
        <v>2844</v>
      </c>
      <c r="C239" s="139"/>
    </row>
    <row r="240" spans="1:3">
      <c r="A240" s="190"/>
      <c r="B240" s="740"/>
      <c r="C240" s="139"/>
    </row>
    <row r="241" spans="1:3">
      <c r="A241" s="190"/>
      <c r="B241" s="742"/>
      <c r="C241" s="139"/>
    </row>
    <row r="242" spans="1:3">
      <c r="A242" s="190"/>
      <c r="B242" s="742"/>
      <c r="C242" s="139"/>
    </row>
    <row r="243" spans="1:3">
      <c r="A243" s="190"/>
      <c r="B243" s="800"/>
      <c r="C243" s="139"/>
    </row>
    <row r="244" spans="1:3">
      <c r="A244" s="190"/>
      <c r="B244" s="743"/>
      <c r="C244" s="139"/>
    </row>
    <row r="245" spans="1:3" ht="16" thickBot="1">
      <c r="A245" s="192"/>
      <c r="B245" s="140"/>
      <c r="C245" s="141"/>
    </row>
    <row r="246" spans="1:3">
      <c r="A246" s="128" t="s">
        <v>2849</v>
      </c>
      <c r="B246" s="128"/>
      <c r="C246" s="128"/>
    </row>
    <row r="247" spans="1:3">
      <c r="A247" s="128"/>
      <c r="B247" s="128"/>
      <c r="C247" s="128"/>
    </row>
    <row r="248" spans="1:3">
      <c r="A248" s="128"/>
      <c r="B248" s="128"/>
      <c r="C248" s="128"/>
    </row>
    <row r="249" spans="1:3">
      <c r="A249" s="128"/>
      <c r="B249" s="128"/>
      <c r="C249" s="128"/>
    </row>
    <row r="250" spans="1:3" ht="16" thickBot="1">
      <c r="A250" s="61" t="str">
        <f>'Data Sheet'!A46</f>
        <v>Annual Report of VERIZON NEW YORK INC.                                      For the period ending DECEMBER 31, 2021</v>
      </c>
    </row>
    <row r="251" spans="1:3">
      <c r="A251" s="196"/>
      <c r="B251" s="64"/>
      <c r="C251" s="197"/>
    </row>
    <row r="252" spans="1:3">
      <c r="A252" s="190"/>
      <c r="B252" s="740" t="s">
        <v>2845</v>
      </c>
      <c r="C252" s="139"/>
    </row>
    <row r="253" spans="1:3">
      <c r="A253" s="190"/>
      <c r="B253" s="740" t="s">
        <v>2846</v>
      </c>
      <c r="C253" s="139"/>
    </row>
    <row r="254" spans="1:3">
      <c r="A254" s="190"/>
      <c r="B254" s="740" t="s">
        <v>2847</v>
      </c>
      <c r="C254" s="139"/>
    </row>
    <row r="255" spans="1:3">
      <c r="A255" s="190"/>
      <c r="B255" s="740" t="s">
        <v>3464</v>
      </c>
      <c r="C255" s="139"/>
    </row>
    <row r="256" spans="1:3">
      <c r="A256" s="190"/>
      <c r="B256" s="740" t="s">
        <v>3327</v>
      </c>
      <c r="C256" s="139"/>
    </row>
    <row r="257" spans="1:3">
      <c r="A257" s="190"/>
      <c r="B257" s="740" t="s">
        <v>3328</v>
      </c>
      <c r="C257" s="139"/>
    </row>
    <row r="258" spans="1:3">
      <c r="A258" s="190"/>
      <c r="B258" s="742" t="s">
        <v>3541</v>
      </c>
      <c r="C258" s="139"/>
    </row>
    <row r="259" spans="1:3">
      <c r="A259" s="190"/>
      <c r="B259" s="742" t="s">
        <v>3575</v>
      </c>
      <c r="C259" s="139"/>
    </row>
    <row r="260" spans="1:3">
      <c r="A260" s="190"/>
      <c r="B260" s="800" t="s">
        <v>3329</v>
      </c>
      <c r="C260" s="139"/>
    </row>
    <row r="261" spans="1:3">
      <c r="A261" s="190"/>
      <c r="B261" s="742" t="s">
        <v>3330</v>
      </c>
      <c r="C261" s="139"/>
    </row>
    <row r="262" spans="1:3">
      <c r="A262" s="190"/>
      <c r="B262" s="743" t="s">
        <v>3331</v>
      </c>
      <c r="C262" s="139"/>
    </row>
    <row r="263" spans="1:3">
      <c r="A263" s="190"/>
      <c r="B263" s="743" t="s">
        <v>3332</v>
      </c>
      <c r="C263" s="139"/>
    </row>
    <row r="264" spans="1:3">
      <c r="A264" s="190"/>
      <c r="B264" s="743" t="s">
        <v>3333</v>
      </c>
      <c r="C264" s="139"/>
    </row>
    <row r="265" spans="1:3">
      <c r="A265" s="190"/>
      <c r="B265" s="743" t="s">
        <v>3334</v>
      </c>
      <c r="C265" s="139"/>
    </row>
    <row r="266" spans="1:3">
      <c r="A266" s="190"/>
      <c r="B266" s="744" t="s">
        <v>3576</v>
      </c>
      <c r="C266" s="139"/>
    </row>
    <row r="267" spans="1:3">
      <c r="A267" s="190"/>
      <c r="B267" s="743" t="s">
        <v>3335</v>
      </c>
      <c r="C267" s="139"/>
    </row>
    <row r="268" spans="1:3">
      <c r="A268" s="190"/>
      <c r="B268" s="743" t="s">
        <v>3336</v>
      </c>
      <c r="C268" s="139"/>
    </row>
    <row r="269" spans="1:3">
      <c r="A269" s="190"/>
      <c r="B269" s="743" t="s">
        <v>3337</v>
      </c>
      <c r="C269" s="139"/>
    </row>
    <row r="270" spans="1:3">
      <c r="A270" s="190"/>
      <c r="B270" s="743" t="s">
        <v>3338</v>
      </c>
      <c r="C270" s="139"/>
    </row>
    <row r="271" spans="1:3">
      <c r="A271" s="190"/>
      <c r="B271" s="743" t="s">
        <v>3339</v>
      </c>
      <c r="C271" s="139"/>
    </row>
    <row r="272" spans="1:3">
      <c r="A272" s="190"/>
      <c r="B272" s="743" t="s">
        <v>3542</v>
      </c>
      <c r="C272" s="139"/>
    </row>
    <row r="273" spans="1:3">
      <c r="A273" s="190"/>
      <c r="B273" s="743" t="s">
        <v>3340</v>
      </c>
      <c r="C273" s="139"/>
    </row>
    <row r="274" spans="1:3">
      <c r="A274" s="190"/>
      <c r="B274" s="743" t="s">
        <v>3341</v>
      </c>
      <c r="C274" s="139"/>
    </row>
    <row r="275" spans="1:3">
      <c r="A275" s="190"/>
      <c r="B275" s="743" t="s">
        <v>3342</v>
      </c>
      <c r="C275" s="139"/>
    </row>
    <row r="276" spans="1:3">
      <c r="A276" s="190"/>
      <c r="B276" s="743" t="s">
        <v>3343</v>
      </c>
      <c r="C276" s="139"/>
    </row>
    <row r="277" spans="1:3">
      <c r="A277" s="190"/>
      <c r="B277" s="743" t="s">
        <v>2848</v>
      </c>
      <c r="C277" s="139"/>
    </row>
    <row r="278" spans="1:3">
      <c r="A278" s="190"/>
      <c r="B278" s="743" t="s">
        <v>2850</v>
      </c>
      <c r="C278" s="139"/>
    </row>
    <row r="279" spans="1:3">
      <c r="A279" s="190"/>
      <c r="B279" s="743" t="s">
        <v>2851</v>
      </c>
      <c r="C279" s="139"/>
    </row>
    <row r="280" spans="1:3">
      <c r="A280" s="190"/>
      <c r="B280" s="743" t="s">
        <v>2852</v>
      </c>
      <c r="C280" s="139"/>
    </row>
    <row r="281" spans="1:3">
      <c r="A281" s="190"/>
      <c r="B281" s="743" t="s">
        <v>2853</v>
      </c>
      <c r="C281" s="139"/>
    </row>
    <row r="282" spans="1:3">
      <c r="A282" s="190"/>
      <c r="B282" s="743" t="s">
        <v>2854</v>
      </c>
      <c r="C282" s="139"/>
    </row>
    <row r="283" spans="1:3">
      <c r="A283" s="190"/>
      <c r="B283" s="743" t="s">
        <v>2855</v>
      </c>
      <c r="C283" s="139"/>
    </row>
    <row r="284" spans="1:3">
      <c r="A284" s="190"/>
      <c r="B284" s="743" t="s">
        <v>2856</v>
      </c>
      <c r="C284" s="139"/>
    </row>
    <row r="285" spans="1:3">
      <c r="A285" s="190"/>
      <c r="B285" s="743" t="s">
        <v>2857</v>
      </c>
      <c r="C285" s="139"/>
    </row>
    <row r="286" spans="1:3">
      <c r="A286" s="190"/>
      <c r="B286" s="743" t="s">
        <v>2858</v>
      </c>
      <c r="C286" s="139"/>
    </row>
    <row r="287" spans="1:3">
      <c r="A287" s="190"/>
      <c r="B287" s="743" t="s">
        <v>2859</v>
      </c>
      <c r="C287" s="139"/>
    </row>
    <row r="288" spans="1:3">
      <c r="A288" s="190"/>
      <c r="B288" s="743" t="s">
        <v>2860</v>
      </c>
      <c r="C288" s="139"/>
    </row>
    <row r="289" spans="1:3">
      <c r="A289" s="190"/>
      <c r="B289" s="744" t="s">
        <v>3300</v>
      </c>
      <c r="C289" s="139"/>
    </row>
    <row r="290" spans="1:3">
      <c r="A290" s="190"/>
      <c r="B290" s="743" t="s">
        <v>3285</v>
      </c>
      <c r="C290" s="139"/>
    </row>
    <row r="291" spans="1:3">
      <c r="A291" s="190"/>
      <c r="B291" s="743" t="s">
        <v>3286</v>
      </c>
      <c r="C291" s="139"/>
    </row>
    <row r="292" spans="1:3">
      <c r="A292" s="190"/>
      <c r="B292" s="743" t="s">
        <v>2861</v>
      </c>
      <c r="C292" s="139"/>
    </row>
    <row r="293" spans="1:3">
      <c r="A293" s="190"/>
      <c r="B293" s="743" t="s">
        <v>2862</v>
      </c>
      <c r="C293" s="139"/>
    </row>
    <row r="294" spans="1:3">
      <c r="A294" s="190"/>
      <c r="B294" s="743"/>
      <c r="C294" s="139"/>
    </row>
    <row r="295" spans="1:3" ht="16" thickBot="1">
      <c r="A295" s="192"/>
      <c r="B295" s="140"/>
      <c r="C295" s="141"/>
    </row>
    <row r="296" spans="1:3">
      <c r="A296" s="128" t="s">
        <v>2873</v>
      </c>
      <c r="B296" s="128"/>
      <c r="C296" s="128"/>
    </row>
    <row r="297" spans="1:3">
      <c r="A297" s="128"/>
      <c r="B297" s="128"/>
      <c r="C297" s="128"/>
    </row>
    <row r="298" spans="1:3">
      <c r="A298" s="128"/>
      <c r="B298" s="128"/>
      <c r="C298" s="128"/>
    </row>
    <row r="299" spans="1:3">
      <c r="A299" s="128"/>
      <c r="B299" s="128"/>
      <c r="C299" s="128"/>
    </row>
    <row r="300" spans="1:3" ht="16" thickBot="1">
      <c r="A300" s="61" t="str">
        <f>'Data Sheet'!A46</f>
        <v>Annual Report of VERIZON NEW YORK INC.                                      For the period ending DECEMBER 31, 2021</v>
      </c>
    </row>
    <row r="301" spans="1:3">
      <c r="A301" s="196"/>
      <c r="B301" s="64"/>
      <c r="C301" s="197"/>
    </row>
    <row r="302" spans="1:3">
      <c r="A302" s="190"/>
      <c r="B302" s="743" t="s">
        <v>2863</v>
      </c>
      <c r="C302" s="139"/>
    </row>
    <row r="303" spans="1:3">
      <c r="A303" s="190"/>
      <c r="B303" s="744" t="s">
        <v>2864</v>
      </c>
      <c r="C303" s="139"/>
    </row>
    <row r="304" spans="1:3">
      <c r="A304" s="190"/>
      <c r="B304" s="743" t="s">
        <v>2865</v>
      </c>
      <c r="C304" s="139"/>
    </row>
    <row r="305" spans="1:3">
      <c r="A305" s="190"/>
      <c r="B305" s="743" t="s">
        <v>2866</v>
      </c>
      <c r="C305" s="139"/>
    </row>
    <row r="306" spans="1:3">
      <c r="A306" s="190"/>
      <c r="B306" s="743" t="s">
        <v>2867</v>
      </c>
      <c r="C306" s="139"/>
    </row>
    <row r="307" spans="1:3">
      <c r="A307" s="190"/>
      <c r="B307" s="743" t="s">
        <v>2868</v>
      </c>
      <c r="C307" s="139"/>
    </row>
    <row r="308" spans="1:3">
      <c r="A308" s="190"/>
      <c r="B308" s="743" t="s">
        <v>2869</v>
      </c>
      <c r="C308" s="139"/>
    </row>
    <row r="309" spans="1:3">
      <c r="A309" s="190"/>
      <c r="B309" s="743" t="s">
        <v>2870</v>
      </c>
      <c r="C309" s="139"/>
    </row>
    <row r="310" spans="1:3">
      <c r="A310" s="190"/>
      <c r="B310" s="743" t="s">
        <v>2871</v>
      </c>
      <c r="C310" s="139"/>
    </row>
    <row r="311" spans="1:3">
      <c r="A311" s="190"/>
      <c r="B311" s="743" t="s">
        <v>3191</v>
      </c>
      <c r="C311" s="139"/>
    </row>
    <row r="312" spans="1:3">
      <c r="A312" s="190"/>
      <c r="B312" s="743" t="s">
        <v>2872</v>
      </c>
      <c r="C312" s="139"/>
    </row>
    <row r="313" spans="1:3">
      <c r="A313" s="190"/>
      <c r="B313" s="743" t="s">
        <v>2874</v>
      </c>
      <c r="C313" s="139"/>
    </row>
    <row r="314" spans="1:3">
      <c r="A314" s="190"/>
      <c r="B314" s="744" t="s">
        <v>2875</v>
      </c>
      <c r="C314" s="139"/>
    </row>
    <row r="315" spans="1:3">
      <c r="A315" s="190"/>
      <c r="B315" s="743" t="s">
        <v>2876</v>
      </c>
      <c r="C315" s="139"/>
    </row>
    <row r="316" spans="1:3">
      <c r="A316" s="190"/>
      <c r="B316" s="743" t="s">
        <v>2877</v>
      </c>
      <c r="C316" s="139"/>
    </row>
    <row r="317" spans="1:3">
      <c r="A317" s="190"/>
      <c r="B317" s="743" t="s">
        <v>2878</v>
      </c>
      <c r="C317" s="139"/>
    </row>
    <row r="318" spans="1:3">
      <c r="A318" s="190"/>
      <c r="B318" s="743" t="s">
        <v>2879</v>
      </c>
      <c r="C318" s="139"/>
    </row>
    <row r="319" spans="1:3">
      <c r="A319" s="190"/>
      <c r="B319" s="743" t="s">
        <v>2880</v>
      </c>
      <c r="C319" s="139"/>
    </row>
    <row r="320" spans="1:3">
      <c r="A320" s="190"/>
      <c r="B320" s="743" t="s">
        <v>2881</v>
      </c>
      <c r="C320" s="139"/>
    </row>
    <row r="321" spans="1:3">
      <c r="A321" s="190"/>
      <c r="B321" s="743" t="s">
        <v>2882</v>
      </c>
      <c r="C321" s="139"/>
    </row>
    <row r="322" spans="1:3">
      <c r="A322" s="190"/>
      <c r="B322" s="743" t="s">
        <v>3577</v>
      </c>
      <c r="C322" s="139"/>
    </row>
    <row r="323" spans="1:3">
      <c r="A323" s="190"/>
      <c r="B323" s="743" t="s">
        <v>3192</v>
      </c>
      <c r="C323" s="139"/>
    </row>
    <row r="324" spans="1:3">
      <c r="A324" s="190"/>
      <c r="B324" s="743" t="s">
        <v>2883</v>
      </c>
      <c r="C324" s="139"/>
    </row>
    <row r="325" spans="1:3">
      <c r="A325" s="190"/>
      <c r="B325" s="743" t="s">
        <v>2884</v>
      </c>
      <c r="C325" s="139"/>
    </row>
    <row r="326" spans="1:3">
      <c r="A326" s="190"/>
      <c r="B326" s="743" t="s">
        <v>2885</v>
      </c>
      <c r="C326" s="139"/>
    </row>
    <row r="327" spans="1:3">
      <c r="A327" s="190"/>
      <c r="B327" s="743" t="s">
        <v>2886</v>
      </c>
      <c r="C327" s="139"/>
    </row>
    <row r="328" spans="1:3">
      <c r="A328" s="190"/>
      <c r="B328" s="744" t="s">
        <v>2887</v>
      </c>
      <c r="C328" s="139"/>
    </row>
    <row r="329" spans="1:3">
      <c r="A329" s="190"/>
      <c r="B329" s="744" t="s">
        <v>2888</v>
      </c>
      <c r="C329" s="139"/>
    </row>
    <row r="330" spans="1:3">
      <c r="A330" s="190"/>
      <c r="B330" s="744" t="s">
        <v>2889</v>
      </c>
      <c r="C330" s="139"/>
    </row>
    <row r="331" spans="1:3">
      <c r="A331" s="190"/>
      <c r="B331" s="744" t="s">
        <v>2890</v>
      </c>
      <c r="C331" s="139"/>
    </row>
    <row r="332" spans="1:3">
      <c r="A332" s="190"/>
      <c r="B332" s="743" t="s">
        <v>2891</v>
      </c>
      <c r="C332" s="139"/>
    </row>
    <row r="333" spans="1:3">
      <c r="A333" s="190"/>
      <c r="B333" s="744" t="s">
        <v>2892</v>
      </c>
      <c r="C333" s="139"/>
    </row>
    <row r="334" spans="1:3">
      <c r="A334" s="190"/>
      <c r="B334" s="744" t="s">
        <v>2893</v>
      </c>
      <c r="C334" s="139"/>
    </row>
    <row r="335" spans="1:3">
      <c r="A335" s="190"/>
      <c r="B335" s="744" t="s">
        <v>2894</v>
      </c>
      <c r="C335" s="139"/>
    </row>
    <row r="336" spans="1:3">
      <c r="A336" s="190"/>
      <c r="B336" s="744" t="s">
        <v>2895</v>
      </c>
      <c r="C336" s="139"/>
    </row>
    <row r="337" spans="1:3">
      <c r="A337" s="190"/>
      <c r="B337" s="744" t="s">
        <v>2896</v>
      </c>
      <c r="C337" s="139"/>
    </row>
    <row r="338" spans="1:3">
      <c r="A338" s="190"/>
      <c r="B338" s="744" t="s">
        <v>2897</v>
      </c>
      <c r="C338" s="139"/>
    </row>
    <row r="339" spans="1:3">
      <c r="A339" s="190"/>
      <c r="B339" s="744" t="s">
        <v>3578</v>
      </c>
      <c r="C339" s="139"/>
    </row>
    <row r="340" spans="1:3">
      <c r="A340" s="190"/>
      <c r="B340" s="744" t="s">
        <v>2898</v>
      </c>
      <c r="C340" s="139"/>
    </row>
    <row r="341" spans="1:3">
      <c r="A341" s="190"/>
      <c r="B341" s="744" t="s">
        <v>3579</v>
      </c>
      <c r="C341" s="139"/>
    </row>
    <row r="342" spans="1:3">
      <c r="A342" s="190"/>
      <c r="B342" s="745" t="s">
        <v>2899</v>
      </c>
      <c r="C342" s="139"/>
    </row>
    <row r="343" spans="1:3">
      <c r="A343" s="190"/>
      <c r="B343" s="743"/>
      <c r="C343" s="139"/>
    </row>
    <row r="344" spans="1:3">
      <c r="A344" s="190"/>
      <c r="B344" s="743"/>
      <c r="C344" s="139"/>
    </row>
    <row r="345" spans="1:3">
      <c r="A345" s="190"/>
      <c r="B345" s="743"/>
      <c r="C345" s="139"/>
    </row>
    <row r="346" spans="1:3" ht="16" thickBot="1">
      <c r="A346" s="192"/>
      <c r="B346" s="140"/>
      <c r="C346" s="141"/>
    </row>
    <row r="347" spans="1:3">
      <c r="A347" s="128" t="s">
        <v>2909</v>
      </c>
      <c r="B347" s="128"/>
      <c r="C347" s="128"/>
    </row>
    <row r="348" spans="1:3">
      <c r="A348" s="128"/>
      <c r="B348" s="128"/>
      <c r="C348" s="128"/>
    </row>
    <row r="349" spans="1:3">
      <c r="A349" s="128"/>
      <c r="B349" s="128"/>
      <c r="C349" s="128"/>
    </row>
    <row r="350" spans="1:3">
      <c r="A350" s="128"/>
      <c r="B350" s="128"/>
      <c r="C350" s="128"/>
    </row>
    <row r="351" spans="1:3">
      <c r="A351" s="128"/>
      <c r="B351" s="128"/>
      <c r="C351" s="128"/>
    </row>
    <row r="352" spans="1:3">
      <c r="A352" s="128"/>
      <c r="B352" s="128"/>
      <c r="C352" s="128"/>
    </row>
    <row r="353" spans="1:3" ht="16" thickBot="1">
      <c r="A353" s="61" t="str">
        <f>'Data Sheet'!A46</f>
        <v>Annual Report of VERIZON NEW YORK INC.                                      For the period ending DECEMBER 31, 2021</v>
      </c>
    </row>
    <row r="354" spans="1:3">
      <c r="A354" s="196"/>
      <c r="B354" s="64"/>
      <c r="C354" s="197"/>
    </row>
    <row r="355" spans="1:3">
      <c r="A355" s="190"/>
      <c r="B355" s="744" t="s">
        <v>2900</v>
      </c>
      <c r="C355" s="139"/>
    </row>
    <row r="356" spans="1:3">
      <c r="A356" s="190"/>
      <c r="B356" s="743" t="s">
        <v>2901</v>
      </c>
      <c r="C356" s="139"/>
    </row>
    <row r="357" spans="1:3">
      <c r="A357" s="190"/>
      <c r="B357" s="743" t="s">
        <v>2902</v>
      </c>
      <c r="C357" s="139"/>
    </row>
    <row r="358" spans="1:3">
      <c r="A358" s="190"/>
      <c r="B358" s="743" t="s">
        <v>2903</v>
      </c>
      <c r="C358" s="139"/>
    </row>
    <row r="359" spans="1:3">
      <c r="A359" s="190"/>
      <c r="B359" s="743" t="s">
        <v>2904</v>
      </c>
      <c r="C359" s="139"/>
    </row>
    <row r="360" spans="1:3">
      <c r="A360" s="190"/>
      <c r="B360" s="744" t="s">
        <v>2905</v>
      </c>
      <c r="C360" s="139"/>
    </row>
    <row r="361" spans="1:3">
      <c r="A361" s="190"/>
      <c r="B361" s="743" t="s">
        <v>2906</v>
      </c>
      <c r="C361" s="139"/>
    </row>
    <row r="362" spans="1:3">
      <c r="A362" s="190"/>
      <c r="B362" s="743" t="s">
        <v>2907</v>
      </c>
      <c r="C362" s="139"/>
    </row>
    <row r="363" spans="1:3">
      <c r="A363" s="190"/>
      <c r="B363" s="744" t="s">
        <v>2908</v>
      </c>
      <c r="C363" s="139"/>
    </row>
    <row r="364" spans="1:3">
      <c r="A364" s="190"/>
      <c r="B364" s="743" t="s">
        <v>3367</v>
      </c>
      <c r="C364" s="139"/>
    </row>
    <row r="365" spans="1:3">
      <c r="A365" s="190"/>
      <c r="B365" s="743" t="s">
        <v>3465</v>
      </c>
      <c r="C365" s="139"/>
    </row>
    <row r="366" spans="1:3">
      <c r="A366" s="190"/>
      <c r="B366" s="743" t="s">
        <v>3466</v>
      </c>
      <c r="C366" s="139"/>
    </row>
    <row r="367" spans="1:3">
      <c r="A367" s="190"/>
      <c r="B367" s="743" t="s">
        <v>3467</v>
      </c>
      <c r="C367" s="139"/>
    </row>
    <row r="368" spans="1:3">
      <c r="A368" s="190"/>
      <c r="B368" s="743" t="s">
        <v>3468</v>
      </c>
      <c r="C368" s="139"/>
    </row>
    <row r="369" spans="1:3">
      <c r="A369" s="190"/>
      <c r="B369" s="743" t="s">
        <v>3543</v>
      </c>
      <c r="C369" s="139"/>
    </row>
    <row r="370" spans="1:3">
      <c r="A370" s="190"/>
      <c r="B370" s="743" t="s">
        <v>3544</v>
      </c>
      <c r="C370" s="139"/>
    </row>
    <row r="371" spans="1:3">
      <c r="A371" s="190"/>
      <c r="B371" s="743" t="s">
        <v>2910</v>
      </c>
      <c r="C371" s="139"/>
    </row>
    <row r="372" spans="1:3">
      <c r="A372" s="190"/>
      <c r="B372" s="743" t="s">
        <v>2911</v>
      </c>
      <c r="C372" s="139"/>
    </row>
    <row r="373" spans="1:3">
      <c r="A373" s="190"/>
      <c r="B373" s="743" t="s">
        <v>2912</v>
      </c>
      <c r="C373" s="139"/>
    </row>
    <row r="374" spans="1:3">
      <c r="A374" s="190"/>
      <c r="B374" s="743" t="s">
        <v>2913</v>
      </c>
      <c r="C374" s="139"/>
    </row>
    <row r="375" spans="1:3">
      <c r="A375" s="190"/>
      <c r="B375" s="744" t="s">
        <v>2914</v>
      </c>
      <c r="C375" s="139"/>
    </row>
    <row r="376" spans="1:3">
      <c r="A376" s="190"/>
      <c r="B376" s="743" t="s">
        <v>2915</v>
      </c>
      <c r="C376" s="139"/>
    </row>
    <row r="377" spans="1:3">
      <c r="A377" s="190"/>
      <c r="B377" s="743" t="s">
        <v>3193</v>
      </c>
      <c r="C377" s="139"/>
    </row>
    <row r="378" spans="1:3">
      <c r="A378" s="190"/>
      <c r="B378" s="743" t="s">
        <v>3344</v>
      </c>
      <c r="C378" s="139"/>
    </row>
    <row r="379" spans="1:3">
      <c r="A379" s="190"/>
      <c r="B379" s="743" t="s">
        <v>2916</v>
      </c>
      <c r="C379" s="139"/>
    </row>
    <row r="380" spans="1:3">
      <c r="A380" s="190"/>
      <c r="B380" s="743" t="s">
        <v>2917</v>
      </c>
      <c r="C380" s="139"/>
    </row>
    <row r="381" spans="1:3">
      <c r="A381" s="190"/>
      <c r="B381" s="743" t="s">
        <v>2918</v>
      </c>
      <c r="C381" s="139"/>
    </row>
    <row r="382" spans="1:3">
      <c r="A382" s="190"/>
      <c r="B382" s="743" t="s">
        <v>2919</v>
      </c>
      <c r="C382" s="139"/>
    </row>
    <row r="383" spans="1:3">
      <c r="A383" s="190"/>
      <c r="B383" s="743" t="s">
        <v>2920</v>
      </c>
      <c r="C383" s="139"/>
    </row>
    <row r="384" spans="1:3">
      <c r="A384" s="190"/>
      <c r="B384" s="743" t="s">
        <v>2921</v>
      </c>
      <c r="C384" s="139"/>
    </row>
    <row r="385" spans="1:3">
      <c r="A385" s="190"/>
      <c r="B385" s="743" t="s">
        <v>2922</v>
      </c>
      <c r="C385" s="139"/>
    </row>
    <row r="386" spans="1:3">
      <c r="A386" s="190"/>
      <c r="B386" s="743" t="s">
        <v>3194</v>
      </c>
      <c r="C386" s="139"/>
    </row>
    <row r="387" spans="1:3">
      <c r="A387" s="190"/>
      <c r="B387" s="743" t="s">
        <v>2923</v>
      </c>
      <c r="C387" s="139"/>
    </row>
    <row r="388" spans="1:3">
      <c r="A388" s="190"/>
      <c r="B388" s="743" t="s">
        <v>2924</v>
      </c>
      <c r="C388" s="139"/>
    </row>
    <row r="389" spans="1:3">
      <c r="A389" s="190"/>
      <c r="B389" s="744" t="s">
        <v>2925</v>
      </c>
      <c r="C389" s="139"/>
    </row>
    <row r="390" spans="1:3">
      <c r="A390" s="190"/>
      <c r="B390" s="744"/>
      <c r="C390" s="139"/>
    </row>
    <row r="391" spans="1:3">
      <c r="A391" s="190"/>
      <c r="B391" s="743"/>
      <c r="C391" s="139"/>
    </row>
    <row r="392" spans="1:3">
      <c r="A392" s="190"/>
      <c r="B392" s="743"/>
      <c r="C392" s="139"/>
    </row>
    <row r="393" spans="1:3">
      <c r="A393" s="190"/>
      <c r="B393" s="743"/>
      <c r="C393" s="139"/>
    </row>
    <row r="394" spans="1:3">
      <c r="A394" s="190"/>
      <c r="B394" s="743"/>
      <c r="C394" s="139"/>
    </row>
    <row r="395" spans="1:3">
      <c r="A395" s="190"/>
      <c r="B395" s="743"/>
      <c r="C395" s="139"/>
    </row>
    <row r="396" spans="1:3">
      <c r="A396" s="190"/>
      <c r="B396" s="743"/>
      <c r="C396" s="139"/>
    </row>
    <row r="397" spans="1:3">
      <c r="A397" s="190"/>
      <c r="B397" s="744"/>
      <c r="C397" s="139"/>
    </row>
    <row r="398" spans="1:3">
      <c r="A398" s="190"/>
      <c r="B398" s="743"/>
      <c r="C398" s="139"/>
    </row>
    <row r="399" spans="1:3" ht="16" thickBot="1">
      <c r="A399" s="192"/>
      <c r="B399" s="140"/>
      <c r="C399" s="141"/>
    </row>
    <row r="400" spans="1:3">
      <c r="A400" s="128" t="s">
        <v>2942</v>
      </c>
      <c r="B400" s="128"/>
      <c r="C400" s="128"/>
    </row>
    <row r="401" spans="1:3">
      <c r="A401" s="128"/>
      <c r="B401" s="128"/>
      <c r="C401" s="128"/>
    </row>
    <row r="402" spans="1:3">
      <c r="A402" s="128"/>
      <c r="B402" s="128"/>
      <c r="C402" s="128"/>
    </row>
    <row r="403" spans="1:3">
      <c r="A403" s="128"/>
      <c r="B403" s="128"/>
      <c r="C403" s="128"/>
    </row>
    <row r="404" spans="1:3">
      <c r="A404" s="128"/>
      <c r="B404" s="128"/>
      <c r="C404" s="128"/>
    </row>
    <row r="405" spans="1:3">
      <c r="A405" s="128"/>
      <c r="B405" s="128"/>
      <c r="C405" s="128"/>
    </row>
    <row r="406" spans="1:3" ht="16" thickBot="1">
      <c r="A406" s="61" t="str">
        <f>'Data Sheet'!A46</f>
        <v>Annual Report of VERIZON NEW YORK INC.                                      For the period ending DECEMBER 31, 2021</v>
      </c>
    </row>
    <row r="407" spans="1:3">
      <c r="A407" s="196"/>
      <c r="B407" s="64"/>
      <c r="C407" s="197"/>
    </row>
    <row r="408" spans="1:3">
      <c r="A408" s="190"/>
      <c r="B408" s="743" t="s">
        <v>3301</v>
      </c>
      <c r="C408" s="139"/>
    </row>
    <row r="409" spans="1:3">
      <c r="A409" s="190"/>
      <c r="B409" s="743" t="s">
        <v>3345</v>
      </c>
      <c r="C409" s="139"/>
    </row>
    <row r="410" spans="1:3">
      <c r="A410" s="190"/>
      <c r="B410" s="743" t="s">
        <v>2926</v>
      </c>
      <c r="C410" s="139"/>
    </row>
    <row r="411" spans="1:3">
      <c r="A411" s="190"/>
      <c r="B411" s="743" t="s">
        <v>2927</v>
      </c>
      <c r="C411" s="139"/>
    </row>
    <row r="412" spans="1:3">
      <c r="A412" s="190"/>
      <c r="B412" s="743" t="s">
        <v>2928</v>
      </c>
      <c r="C412" s="139"/>
    </row>
    <row r="413" spans="1:3">
      <c r="A413" s="190"/>
      <c r="B413" s="743" t="s">
        <v>2929</v>
      </c>
      <c r="C413" s="139"/>
    </row>
    <row r="414" spans="1:3">
      <c r="A414" s="190"/>
      <c r="B414" s="744" t="s">
        <v>2930</v>
      </c>
      <c r="C414" s="139"/>
    </row>
    <row r="415" spans="1:3">
      <c r="A415" s="190"/>
      <c r="B415" s="743" t="s">
        <v>2931</v>
      </c>
      <c r="C415" s="139"/>
    </row>
    <row r="416" spans="1:3">
      <c r="A416" s="190"/>
      <c r="B416" s="743" t="s">
        <v>2932</v>
      </c>
      <c r="C416" s="139"/>
    </row>
    <row r="417" spans="1:3">
      <c r="A417" s="190"/>
      <c r="B417" s="743" t="s">
        <v>2933</v>
      </c>
      <c r="C417" s="139"/>
    </row>
    <row r="418" spans="1:3">
      <c r="A418" s="190"/>
      <c r="B418" s="743" t="s">
        <v>3195</v>
      </c>
      <c r="C418" s="139"/>
    </row>
    <row r="419" spans="1:3">
      <c r="A419" s="190"/>
      <c r="B419" s="743" t="s">
        <v>2934</v>
      </c>
      <c r="C419" s="139"/>
    </row>
    <row r="420" spans="1:3">
      <c r="A420" s="190"/>
      <c r="B420" s="743" t="s">
        <v>3302</v>
      </c>
      <c r="C420" s="139"/>
    </row>
    <row r="421" spans="1:3">
      <c r="A421" s="190"/>
      <c r="B421" s="743" t="s">
        <v>3287</v>
      </c>
      <c r="C421" s="139"/>
    </row>
    <row r="422" spans="1:3">
      <c r="A422" s="190"/>
      <c r="B422" s="743" t="s">
        <v>3288</v>
      </c>
      <c r="C422" s="139"/>
    </row>
    <row r="423" spans="1:3">
      <c r="A423" s="190"/>
      <c r="B423" s="744" t="s">
        <v>2935</v>
      </c>
      <c r="C423" s="139"/>
    </row>
    <row r="424" spans="1:3">
      <c r="A424" s="190"/>
      <c r="B424" s="744" t="s">
        <v>2936</v>
      </c>
      <c r="C424" s="139"/>
    </row>
    <row r="425" spans="1:3">
      <c r="A425" s="190"/>
      <c r="B425" s="744" t="s">
        <v>3545</v>
      </c>
      <c r="C425" s="139"/>
    </row>
    <row r="426" spans="1:3">
      <c r="A426" s="190"/>
      <c r="B426" s="744" t="s">
        <v>2937</v>
      </c>
      <c r="C426" s="139"/>
    </row>
    <row r="427" spans="1:3">
      <c r="A427" s="190"/>
      <c r="B427" s="744" t="s">
        <v>2938</v>
      </c>
      <c r="C427" s="139"/>
    </row>
    <row r="428" spans="1:3">
      <c r="A428" s="190"/>
      <c r="B428" s="744" t="s">
        <v>2939</v>
      </c>
      <c r="C428" s="139"/>
    </row>
    <row r="429" spans="1:3">
      <c r="A429" s="190"/>
      <c r="B429" s="743" t="s">
        <v>2940</v>
      </c>
      <c r="C429" s="139"/>
    </row>
    <row r="430" spans="1:3">
      <c r="A430" s="190"/>
      <c r="B430" s="744" t="s">
        <v>2941</v>
      </c>
      <c r="C430" s="139"/>
    </row>
    <row r="431" spans="1:3">
      <c r="A431" s="190"/>
      <c r="B431" s="744" t="s">
        <v>3196</v>
      </c>
      <c r="C431" s="139"/>
    </row>
    <row r="432" spans="1:3">
      <c r="A432" s="190"/>
      <c r="B432" s="743" t="s">
        <v>3197</v>
      </c>
      <c r="C432" s="139"/>
    </row>
    <row r="433" spans="1:3">
      <c r="A433" s="190"/>
      <c r="B433" s="743" t="s">
        <v>3198</v>
      </c>
      <c r="C433" s="139"/>
    </row>
    <row r="434" spans="1:3">
      <c r="A434" s="190"/>
      <c r="B434" s="743" t="s">
        <v>3199</v>
      </c>
      <c r="C434" s="139"/>
    </row>
    <row r="435" spans="1:3">
      <c r="A435" s="190"/>
      <c r="B435" s="743" t="s">
        <v>3200</v>
      </c>
      <c r="C435" s="139"/>
    </row>
    <row r="436" spans="1:3">
      <c r="A436" s="190"/>
      <c r="B436" s="743" t="s">
        <v>3303</v>
      </c>
      <c r="C436" s="139"/>
    </row>
    <row r="437" spans="1:3">
      <c r="A437" s="190"/>
      <c r="B437" s="743" t="s">
        <v>3201</v>
      </c>
      <c r="C437" s="139"/>
    </row>
    <row r="438" spans="1:3">
      <c r="A438" s="190"/>
      <c r="B438" s="743" t="s">
        <v>3202</v>
      </c>
      <c r="C438" s="139"/>
    </row>
    <row r="439" spans="1:3">
      <c r="A439" s="190"/>
      <c r="B439" s="743" t="s">
        <v>3203</v>
      </c>
      <c r="C439" s="139"/>
    </row>
    <row r="440" spans="1:3">
      <c r="A440" s="190"/>
      <c r="B440" s="743" t="s">
        <v>3204</v>
      </c>
      <c r="C440" s="139"/>
    </row>
    <row r="441" spans="1:3">
      <c r="A441" s="190"/>
      <c r="B441" s="743" t="s">
        <v>3205</v>
      </c>
      <c r="C441" s="139"/>
    </row>
    <row r="442" spans="1:3">
      <c r="A442" s="190"/>
      <c r="B442" s="743" t="s">
        <v>3304</v>
      </c>
      <c r="C442" s="139"/>
    </row>
    <row r="443" spans="1:3">
      <c r="A443" s="190"/>
      <c r="B443" s="743" t="s">
        <v>3305</v>
      </c>
      <c r="C443" s="139"/>
    </row>
    <row r="444" spans="1:3">
      <c r="A444" s="190"/>
      <c r="B444" s="743" t="s">
        <v>3546</v>
      </c>
      <c r="C444" s="139"/>
    </row>
    <row r="445" spans="1:3">
      <c r="A445" s="190"/>
      <c r="B445" s="743" t="s">
        <v>3220</v>
      </c>
      <c r="C445" s="139"/>
    </row>
    <row r="446" spans="1:3">
      <c r="A446" s="190"/>
      <c r="B446" s="743"/>
      <c r="C446" s="139"/>
    </row>
    <row r="447" spans="1:3">
      <c r="A447" s="190"/>
      <c r="B447" s="743"/>
      <c r="C447" s="139"/>
    </row>
    <row r="448" spans="1:3">
      <c r="A448" s="190"/>
      <c r="B448" s="743"/>
      <c r="C448" s="139"/>
    </row>
    <row r="449" spans="1:3">
      <c r="A449" s="190"/>
      <c r="B449" s="743"/>
      <c r="C449" s="139"/>
    </row>
    <row r="450" spans="1:3">
      <c r="A450" s="190"/>
      <c r="B450" s="743"/>
      <c r="C450" s="139"/>
    </row>
    <row r="451" spans="1:3">
      <c r="A451" s="190"/>
      <c r="B451" s="743"/>
      <c r="C451" s="139"/>
    </row>
    <row r="452" spans="1:3" ht="16" thickBot="1">
      <c r="A452" s="192"/>
      <c r="B452" s="140"/>
      <c r="C452" s="141"/>
    </row>
    <row r="453" spans="1:3">
      <c r="A453" s="128" t="s">
        <v>2943</v>
      </c>
      <c r="B453" s="128"/>
      <c r="C453" s="128"/>
    </row>
  </sheetData>
  <printOptions horizontalCentered="1"/>
  <pageMargins left="0.5" right="0.5" top="0.5" bottom="0.5" header="0.5" footer="0.5"/>
  <pageSetup scale="90" fitToHeight="4" orientation="portrait" r:id="rId1"/>
  <headerFooter alignWithMargins="0"/>
  <rowBreaks count="8" manualBreakCount="8">
    <brk id="44" max="16383" man="1"/>
    <brk id="92" max="16383" man="1"/>
    <brk id="144" max="16383" man="1"/>
    <brk id="249" max="16383" man="1"/>
    <brk id="299" max="16383" man="1"/>
    <brk id="352" max="16383" man="1"/>
    <brk id="405" max="16383" man="1"/>
    <brk id="4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75</vt:i4>
      </vt:variant>
      <vt:variant>
        <vt:lpstr>Named Ranges</vt:lpstr>
      </vt:variant>
      <vt:variant>
        <vt:i4>155</vt:i4>
      </vt:variant>
    </vt:vector>
  </HeadingPairs>
  <TitlesOfParts>
    <vt:vector size="230" baseType="lpstr">
      <vt:lpstr>README</vt:lpstr>
      <vt:lpstr>Data Sheet</vt:lpstr>
      <vt:lpstr>Cover</vt:lpstr>
      <vt:lpstr>Table</vt:lpstr>
      <vt:lpstr>Sch.1</vt:lpstr>
      <vt:lpstr>Comments</vt:lpstr>
      <vt:lpstr>Sch.2</vt:lpstr>
      <vt:lpstr>Sch.3 (REDACTED)</vt:lpstr>
      <vt:lpstr>Sch.4</vt:lpstr>
      <vt:lpstr>Sch.5</vt:lpstr>
      <vt:lpstr>Sch.6</vt:lpstr>
      <vt:lpstr>Sch.7</vt:lpstr>
      <vt:lpstr>Sch.8 (REDACTED)</vt:lpstr>
      <vt:lpstr>Sch.9</vt:lpstr>
      <vt:lpstr>Sch.10</vt:lpstr>
      <vt:lpstr>Sch.11</vt:lpstr>
      <vt:lpstr>Sch.12</vt:lpstr>
      <vt:lpstr>Sch.13</vt:lpstr>
      <vt:lpstr>Sch.14</vt:lpstr>
      <vt:lpstr>Sch.15</vt:lpstr>
      <vt:lpstr>Sch.16</vt:lpstr>
      <vt:lpstr>Sch.17</vt:lpstr>
      <vt:lpstr>Sch.18</vt:lpstr>
      <vt:lpstr>Sch.19</vt:lpstr>
      <vt:lpstr>Sch.20</vt:lpstr>
      <vt:lpstr>Sch.21</vt:lpstr>
      <vt:lpstr>Sch.22</vt:lpstr>
      <vt:lpstr>Sch.23</vt:lpstr>
      <vt:lpstr>Sch.24</vt:lpstr>
      <vt:lpstr>Sch.25</vt:lpstr>
      <vt:lpstr>Sch.26</vt:lpstr>
      <vt:lpstr>Sch.27</vt:lpstr>
      <vt:lpstr>Sch.28</vt:lpstr>
      <vt:lpstr>Sch.29</vt:lpstr>
      <vt:lpstr>Sch.30</vt:lpstr>
      <vt:lpstr>Sch.31</vt:lpstr>
      <vt:lpstr>Sch.32</vt:lpstr>
      <vt:lpstr>Sch.33</vt:lpstr>
      <vt:lpstr>Sch.34</vt:lpstr>
      <vt:lpstr>Sch.35</vt:lpstr>
      <vt:lpstr>Sch.36</vt:lpstr>
      <vt:lpstr>Sch.37</vt:lpstr>
      <vt:lpstr>Sch.38</vt:lpstr>
      <vt:lpstr>Sch.39</vt:lpstr>
      <vt:lpstr>Sch.40</vt:lpstr>
      <vt:lpstr>IS BS INPUT 2016</vt:lpstr>
      <vt:lpstr>Sch.41</vt:lpstr>
      <vt:lpstr>Sch.42</vt:lpstr>
      <vt:lpstr>Sch.43</vt:lpstr>
      <vt:lpstr>Sch.44</vt:lpstr>
      <vt:lpstr>Sch.45</vt:lpstr>
      <vt:lpstr>Sch.46</vt:lpstr>
      <vt:lpstr>Sch.47</vt:lpstr>
      <vt:lpstr>Sch.48</vt:lpstr>
      <vt:lpstr>Sch.49</vt:lpstr>
      <vt:lpstr>Sch.50</vt:lpstr>
      <vt:lpstr>Sch.51</vt:lpstr>
      <vt:lpstr>Sch.52</vt:lpstr>
      <vt:lpstr>Sch.53</vt:lpstr>
      <vt:lpstr>Sch.54</vt:lpstr>
      <vt:lpstr>Sch.55</vt:lpstr>
      <vt:lpstr>Sch.56</vt:lpstr>
      <vt:lpstr>Sch.56A</vt:lpstr>
      <vt:lpstr>Sch.56B</vt:lpstr>
      <vt:lpstr>Sch.56C</vt:lpstr>
      <vt:lpstr>Sch.57</vt:lpstr>
      <vt:lpstr>Sch.58</vt:lpstr>
      <vt:lpstr>Sch.59</vt:lpstr>
      <vt:lpstr>Sch.60</vt:lpstr>
      <vt:lpstr>Sch.61 (REDACTED)</vt:lpstr>
      <vt:lpstr>Sch.62</vt:lpstr>
      <vt:lpstr>Sch.63</vt:lpstr>
      <vt:lpstr>Sch.64</vt:lpstr>
      <vt:lpstr>Sch.65</vt:lpstr>
      <vt:lpstr>5Yr._Book</vt:lpstr>
      <vt:lpstr>_5YR._BOOK</vt:lpstr>
      <vt:lpstr>_PG1</vt:lpstr>
      <vt:lpstr>_PG10</vt:lpstr>
      <vt:lpstr>_PG100</vt:lpstr>
      <vt:lpstr>_PG11</vt:lpstr>
      <vt:lpstr>_PG16</vt:lpstr>
      <vt:lpstr>_PG17</vt:lpstr>
      <vt:lpstr>_PG18</vt:lpstr>
      <vt:lpstr>_PG20</vt:lpstr>
      <vt:lpstr>_PG21</vt:lpstr>
      <vt:lpstr>_PG22</vt:lpstr>
      <vt:lpstr>_PG23</vt:lpstr>
      <vt:lpstr>_PG24</vt:lpstr>
      <vt:lpstr>_PG25</vt:lpstr>
      <vt:lpstr>_PG29</vt:lpstr>
      <vt:lpstr>_PG30</vt:lpstr>
      <vt:lpstr>_PG32</vt:lpstr>
      <vt:lpstr>_PG33</vt:lpstr>
      <vt:lpstr>_PG34</vt:lpstr>
      <vt:lpstr>_PG35</vt:lpstr>
      <vt:lpstr>_PG4</vt:lpstr>
      <vt:lpstr>_PG43</vt:lpstr>
      <vt:lpstr>_PG44</vt:lpstr>
      <vt:lpstr>_PG45</vt:lpstr>
      <vt:lpstr>_PG46</vt:lpstr>
      <vt:lpstr>_PG47</vt:lpstr>
      <vt:lpstr>_PG5</vt:lpstr>
      <vt:lpstr>_PG55</vt:lpstr>
      <vt:lpstr>_PG6</vt:lpstr>
      <vt:lpstr>_PG64</vt:lpstr>
      <vt:lpstr>_PG65</vt:lpstr>
      <vt:lpstr>_PG66</vt:lpstr>
      <vt:lpstr>_PG7</vt:lpstr>
      <vt:lpstr>_PG73</vt:lpstr>
      <vt:lpstr>_PG74</vt:lpstr>
      <vt:lpstr>_PG75</vt:lpstr>
      <vt:lpstr>_PG76</vt:lpstr>
      <vt:lpstr>_PG78</vt:lpstr>
      <vt:lpstr>_PG8</vt:lpstr>
      <vt:lpstr>_PG80</vt:lpstr>
      <vt:lpstr>_PG84</vt:lpstr>
      <vt:lpstr>_PG85</vt:lpstr>
      <vt:lpstr>_PG86</vt:lpstr>
      <vt:lpstr>_PG87</vt:lpstr>
      <vt:lpstr>_PG88</vt:lpstr>
      <vt:lpstr>_PG89</vt:lpstr>
      <vt:lpstr>_PG9</vt:lpstr>
      <vt:lpstr>_PG90</vt:lpstr>
      <vt:lpstr>_PG91</vt:lpstr>
      <vt:lpstr>_PG92</vt:lpstr>
      <vt:lpstr>_PG93</vt:lpstr>
      <vt:lpstr>_PG96</vt:lpstr>
      <vt:lpstr>COMMENTSPM</vt:lpstr>
      <vt:lpstr>CONAMEDATE</vt:lpstr>
      <vt:lpstr>CONAMEDATE2</vt:lpstr>
      <vt:lpstr>CONAMEDATE3</vt:lpstr>
      <vt:lpstr>CONAMEDATE4</vt:lpstr>
      <vt:lpstr>CONAMEDATE5</vt:lpstr>
      <vt:lpstr>CONAMEDATE6</vt:lpstr>
      <vt:lpstr>CONAMEDATE7</vt:lpstr>
      <vt:lpstr>COVER</vt:lpstr>
      <vt:lpstr>COVERPM</vt:lpstr>
      <vt:lpstr>DATA_SHEET</vt:lpstr>
      <vt:lpstr>'5Yr._Book'!Print_Area</vt:lpstr>
      <vt:lpstr>Cover!Print_Area</vt:lpstr>
      <vt:lpstr>'Data Sheet'!Print_Area</vt:lpstr>
      <vt:lpstr>README!Print_Area</vt:lpstr>
      <vt:lpstr>Sch.1!Print_Area</vt:lpstr>
      <vt:lpstr>Sch.10!Print_Area</vt:lpstr>
      <vt:lpstr>Sch.11!Print_Area</vt:lpstr>
      <vt:lpstr>Sch.12!Print_Area</vt:lpstr>
      <vt:lpstr>Sch.13!Print_Area</vt:lpstr>
      <vt:lpstr>Sch.14!Print_Area</vt:lpstr>
      <vt:lpstr>Sch.17!Print_Area</vt:lpstr>
      <vt:lpstr>Sch.18!Print_Area</vt:lpstr>
      <vt:lpstr>Sch.19!Print_Area</vt:lpstr>
      <vt:lpstr>Sch.20!Print_Area</vt:lpstr>
      <vt:lpstr>Sch.24!Print_Area</vt:lpstr>
      <vt:lpstr>Sch.27!Print_Area</vt:lpstr>
      <vt:lpstr>Sch.28!Print_Area</vt:lpstr>
      <vt:lpstr>'Sch.3 (REDACTED)'!Print_Area</vt:lpstr>
      <vt:lpstr>Sch.30!Print_Area</vt:lpstr>
      <vt:lpstr>Sch.31!Print_Area</vt:lpstr>
      <vt:lpstr>Sch.32!Print_Area</vt:lpstr>
      <vt:lpstr>Sch.33!Print_Area</vt:lpstr>
      <vt:lpstr>Sch.36!Print_Area</vt:lpstr>
      <vt:lpstr>Sch.38!Print_Area</vt:lpstr>
      <vt:lpstr>Sch.4!Print_Area</vt:lpstr>
      <vt:lpstr>Sch.41!Print_Area</vt:lpstr>
      <vt:lpstr>Sch.42!Print_Area</vt:lpstr>
      <vt:lpstr>Sch.43!Print_Area</vt:lpstr>
      <vt:lpstr>Sch.44!Print_Area</vt:lpstr>
      <vt:lpstr>Sch.45!Print_Area</vt:lpstr>
      <vt:lpstr>Sch.46!Print_Area</vt:lpstr>
      <vt:lpstr>Sch.47!Print_Area</vt:lpstr>
      <vt:lpstr>Sch.49!Print_Area</vt:lpstr>
      <vt:lpstr>Sch.5!Print_Area</vt:lpstr>
      <vt:lpstr>Sch.51!Print_Area</vt:lpstr>
      <vt:lpstr>Sch.53!Print_Area</vt:lpstr>
      <vt:lpstr>Sch.54!Print_Area</vt:lpstr>
      <vt:lpstr>Sch.55!Print_Area</vt:lpstr>
      <vt:lpstr>Sch.56!Print_Area</vt:lpstr>
      <vt:lpstr>Sch.56A!Print_Area</vt:lpstr>
      <vt:lpstr>Sch.56B!Print_Area</vt:lpstr>
      <vt:lpstr>Sch.56C!Print_Area</vt:lpstr>
      <vt:lpstr>Sch.57!Print_Area</vt:lpstr>
      <vt:lpstr>Sch.58!Print_Area</vt:lpstr>
      <vt:lpstr>Sch.59!Print_Area</vt:lpstr>
      <vt:lpstr>Sch.6!Print_Area</vt:lpstr>
      <vt:lpstr>'Sch.61 (REDACTED)'!Print_Area</vt:lpstr>
      <vt:lpstr>Sch.65!Print_Area</vt:lpstr>
      <vt:lpstr>Sch.7!Print_Area</vt:lpstr>
      <vt:lpstr>'Sch.8 (REDACTED)'!Print_Area</vt:lpstr>
      <vt:lpstr>Sch.9!Print_Area</vt:lpstr>
      <vt:lpstr>PRINTALL</vt:lpstr>
      <vt:lpstr>SCH.1</vt:lpstr>
      <vt:lpstr>SCH.11</vt:lpstr>
      <vt:lpstr>SCH.12</vt:lpstr>
      <vt:lpstr>SCH.13</vt:lpstr>
      <vt:lpstr>SCH.14</vt:lpstr>
      <vt:lpstr>SCH.17</vt:lpstr>
      <vt:lpstr>SCH.18</vt:lpstr>
      <vt:lpstr>SCH.19</vt:lpstr>
      <vt:lpstr>SCH.20</vt:lpstr>
      <vt:lpstr>SCH.27</vt:lpstr>
      <vt:lpstr>SCH.28</vt:lpstr>
      <vt:lpstr>SCH.3</vt:lpstr>
      <vt:lpstr>SCH.33</vt:lpstr>
      <vt:lpstr>SCH.4</vt:lpstr>
      <vt:lpstr>SCH.41</vt:lpstr>
      <vt:lpstr>SCH.42</vt:lpstr>
      <vt:lpstr>SCH.43</vt:lpstr>
      <vt:lpstr>SCH.45</vt:lpstr>
      <vt:lpstr>SCH.46</vt:lpstr>
      <vt:lpstr>SCH.47</vt:lpstr>
      <vt:lpstr>SCH.49</vt:lpstr>
      <vt:lpstr>SCH.5</vt:lpstr>
      <vt:lpstr>SCH.51</vt:lpstr>
      <vt:lpstr>SCH.53</vt:lpstr>
      <vt:lpstr>SCH.54</vt:lpstr>
      <vt:lpstr>SCH.55</vt:lpstr>
      <vt:lpstr>SCH.56</vt:lpstr>
      <vt:lpstr>SCH.56A</vt:lpstr>
      <vt:lpstr>SCH.56B</vt:lpstr>
      <vt:lpstr>SCH.56C</vt:lpstr>
      <vt:lpstr>SCH.57</vt:lpstr>
      <vt:lpstr>SCH.58</vt:lpstr>
      <vt:lpstr>SCH.61</vt:lpstr>
      <vt:lpstr>SCH.65</vt:lpstr>
      <vt:lpstr>SCH.7</vt:lpstr>
      <vt:lpstr>SCH.8</vt:lpstr>
      <vt:lpstr>SCH1PM</vt:lpstr>
      <vt:lpstr>SCH43PM</vt:lpstr>
      <vt:lpstr>TABLE</vt:lpstr>
      <vt:lpstr>TABLEPM</vt:lpstr>
    </vt:vector>
  </TitlesOfParts>
  <Company>Dept. of Public Service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Shine, Laura A</cp:lastModifiedBy>
  <cp:lastPrinted>2020-05-13T20:09:09Z</cp:lastPrinted>
  <dcterms:created xsi:type="dcterms:W3CDTF">1999-03-17T15:12:56Z</dcterms:created>
  <dcterms:modified xsi:type="dcterms:W3CDTF">2022-05-26T17:49:02Z</dcterms:modified>
</cp:coreProperties>
</file>